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749\Desktop\"/>
    </mc:Choice>
  </mc:AlternateContent>
  <xr:revisionPtr revIDLastSave="0" documentId="13_ncr:1_{8122032E-524E-41C9-9BE8-B495C5E0F1E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um" sheetId="3" r:id="rId1"/>
    <sheet name="data" sheetId="1" r:id="rId2"/>
    <sheet name="pracv" sheetId="2" r:id="rId3"/>
  </sheets>
  <definedNames>
    <definedName name="_xlnm._FilterDatabase" localSheetId="1" hidden="1">data!$C$1:$I$229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3" l="1"/>
  <c r="D4" i="3"/>
  <c r="E4" i="3"/>
  <c r="F4" i="3"/>
  <c r="G4" i="3"/>
  <c r="H4" i="3"/>
  <c r="I4" i="3"/>
  <c r="J4" i="3"/>
  <c r="K4" i="3"/>
  <c r="L4" i="3"/>
  <c r="C5" i="3"/>
  <c r="D5" i="3"/>
  <c r="E5" i="3"/>
  <c r="F5" i="3"/>
  <c r="G5" i="3"/>
  <c r="H5" i="3"/>
  <c r="I5" i="3"/>
  <c r="J5" i="3"/>
  <c r="K5" i="3"/>
  <c r="L5" i="3"/>
  <c r="C6" i="3"/>
  <c r="D6" i="3"/>
  <c r="E6" i="3"/>
  <c r="F6" i="3"/>
  <c r="G6" i="3"/>
  <c r="H6" i="3"/>
  <c r="I6" i="3"/>
  <c r="J6" i="3"/>
  <c r="K6" i="3"/>
  <c r="L6" i="3"/>
  <c r="C7" i="3"/>
  <c r="D7" i="3"/>
  <c r="E7" i="3"/>
  <c r="F7" i="3"/>
  <c r="G7" i="3"/>
  <c r="H7" i="3"/>
  <c r="I7" i="3"/>
  <c r="J7" i="3"/>
  <c r="K7" i="3"/>
  <c r="L7" i="3"/>
  <c r="C8" i="3"/>
  <c r="D8" i="3"/>
  <c r="E8" i="3"/>
  <c r="F8" i="3"/>
  <c r="G8" i="3"/>
  <c r="H8" i="3"/>
  <c r="I8" i="3"/>
  <c r="J8" i="3"/>
  <c r="K8" i="3"/>
  <c r="L8" i="3"/>
  <c r="C9" i="3"/>
  <c r="D9" i="3"/>
  <c r="E9" i="3"/>
  <c r="F9" i="3"/>
  <c r="G9" i="3"/>
  <c r="H9" i="3"/>
  <c r="I9" i="3"/>
  <c r="J9" i="3"/>
  <c r="K9" i="3"/>
  <c r="L9" i="3"/>
  <c r="C10" i="3"/>
  <c r="D10" i="3"/>
  <c r="E10" i="3"/>
  <c r="F10" i="3"/>
  <c r="G10" i="3"/>
  <c r="H10" i="3"/>
  <c r="I10" i="3"/>
  <c r="J10" i="3"/>
  <c r="K10" i="3"/>
  <c r="L10" i="3"/>
  <c r="C11" i="3"/>
  <c r="D11" i="3"/>
  <c r="E11" i="3"/>
  <c r="F11" i="3"/>
  <c r="G11" i="3"/>
  <c r="H11" i="3"/>
  <c r="I11" i="3"/>
  <c r="J11" i="3"/>
  <c r="K11" i="3"/>
  <c r="L11" i="3"/>
  <c r="D3" i="3"/>
  <c r="E3" i="3"/>
  <c r="F3" i="3"/>
  <c r="G3" i="3"/>
  <c r="H3" i="3"/>
  <c r="I3" i="3"/>
  <c r="J3" i="3"/>
  <c r="K3" i="3"/>
  <c r="L3" i="3"/>
  <c r="C3" i="3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C15" i="3" s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C16" i="3" s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B2" i="1"/>
  <c r="A2" i="1"/>
  <c r="L15" i="3" l="1"/>
  <c r="K15" i="3"/>
  <c r="K27" i="3" s="1"/>
  <c r="L23" i="3"/>
  <c r="D23" i="3"/>
  <c r="F22" i="3"/>
  <c r="H21" i="3"/>
  <c r="H33" i="3" s="1"/>
  <c r="J20" i="3"/>
  <c r="J32" i="3" s="1"/>
  <c r="L19" i="3"/>
  <c r="D19" i="3"/>
  <c r="D31" i="3" s="1"/>
  <c r="F18" i="3"/>
  <c r="F30" i="3" s="1"/>
  <c r="H17" i="3"/>
  <c r="H29" i="3" s="1"/>
  <c r="J16" i="3"/>
  <c r="J15" i="3"/>
  <c r="J27" i="3" s="1"/>
  <c r="K23" i="3"/>
  <c r="K35" i="3" s="1"/>
  <c r="C23" i="3"/>
  <c r="C35" i="3" s="1"/>
  <c r="E22" i="3"/>
  <c r="E34" i="3" s="1"/>
  <c r="G21" i="3"/>
  <c r="G33" i="3" s="1"/>
  <c r="I20" i="3"/>
  <c r="K19" i="3"/>
  <c r="K31" i="3" s="1"/>
  <c r="C19" i="3"/>
  <c r="C31" i="3" s="1"/>
  <c r="E18" i="3"/>
  <c r="E30" i="3" s="1"/>
  <c r="G17" i="3"/>
  <c r="G29" i="3" s="1"/>
  <c r="I16" i="3"/>
  <c r="I28" i="3" s="1"/>
  <c r="D35" i="3"/>
  <c r="J28" i="3"/>
  <c r="I15" i="3"/>
  <c r="I27" i="3" s="1"/>
  <c r="J23" i="3"/>
  <c r="J35" i="3" s="1"/>
  <c r="L22" i="3"/>
  <c r="L34" i="3" s="1"/>
  <c r="D22" i="3"/>
  <c r="D34" i="3" s="1"/>
  <c r="F21" i="3"/>
  <c r="F33" i="3" s="1"/>
  <c r="H20" i="3"/>
  <c r="H32" i="3" s="1"/>
  <c r="J19" i="3"/>
  <c r="J31" i="3" s="1"/>
  <c r="L18" i="3"/>
  <c r="L30" i="3" s="1"/>
  <c r="D18" i="3"/>
  <c r="D30" i="3" s="1"/>
  <c r="F17" i="3"/>
  <c r="F29" i="3" s="1"/>
  <c r="H16" i="3"/>
  <c r="H28" i="3" s="1"/>
  <c r="F34" i="3"/>
  <c r="H15" i="3"/>
  <c r="H27" i="3" s="1"/>
  <c r="I23" i="3"/>
  <c r="I35" i="3" s="1"/>
  <c r="K22" i="3"/>
  <c r="C22" i="3"/>
  <c r="C34" i="3" s="1"/>
  <c r="E21" i="3"/>
  <c r="G20" i="3"/>
  <c r="I19" i="3"/>
  <c r="I31" i="3" s="1"/>
  <c r="K18" i="3"/>
  <c r="C18" i="3"/>
  <c r="C30" i="3" s="1"/>
  <c r="E17" i="3"/>
  <c r="E29" i="3" s="1"/>
  <c r="G16" i="3"/>
  <c r="I32" i="3"/>
  <c r="G15" i="3"/>
  <c r="G27" i="3" s="1"/>
  <c r="H23" i="3"/>
  <c r="H35" i="3" s="1"/>
  <c r="J22" i="3"/>
  <c r="J34" i="3" s="1"/>
  <c r="L21" i="3"/>
  <c r="L33" i="3" s="1"/>
  <c r="D21" i="3"/>
  <c r="D33" i="3" s="1"/>
  <c r="F20" i="3"/>
  <c r="F32" i="3" s="1"/>
  <c r="H19" i="3"/>
  <c r="H31" i="3" s="1"/>
  <c r="J18" i="3"/>
  <c r="J30" i="3" s="1"/>
  <c r="L17" i="3"/>
  <c r="L29" i="3" s="1"/>
  <c r="D17" i="3"/>
  <c r="D29" i="3" s="1"/>
  <c r="F16" i="3"/>
  <c r="F28" i="3" s="1"/>
  <c r="L31" i="3"/>
  <c r="L27" i="3"/>
  <c r="C28" i="3"/>
  <c r="F15" i="3"/>
  <c r="F27" i="3" s="1"/>
  <c r="G23" i="3"/>
  <c r="G35" i="3" s="1"/>
  <c r="I22" i="3"/>
  <c r="I34" i="3" s="1"/>
  <c r="K21" i="3"/>
  <c r="K33" i="3" s="1"/>
  <c r="C21" i="3"/>
  <c r="C33" i="3" s="1"/>
  <c r="E20" i="3"/>
  <c r="E32" i="3" s="1"/>
  <c r="G19" i="3"/>
  <c r="G31" i="3" s="1"/>
  <c r="I18" i="3"/>
  <c r="I30" i="3" s="1"/>
  <c r="K17" i="3"/>
  <c r="K29" i="3" s="1"/>
  <c r="C17" i="3"/>
  <c r="C29" i="3" s="1"/>
  <c r="E16" i="3"/>
  <c r="E28" i="3" s="1"/>
  <c r="E15" i="3"/>
  <c r="E27" i="3" s="1"/>
  <c r="F23" i="3"/>
  <c r="F35" i="3" s="1"/>
  <c r="H22" i="3"/>
  <c r="J21" i="3"/>
  <c r="J33" i="3" s="1"/>
  <c r="L20" i="3"/>
  <c r="L32" i="3" s="1"/>
  <c r="D20" i="3"/>
  <c r="D32" i="3" s="1"/>
  <c r="F19" i="3"/>
  <c r="H18" i="3"/>
  <c r="H30" i="3" s="1"/>
  <c r="J17" i="3"/>
  <c r="J29" i="3" s="1"/>
  <c r="L16" i="3"/>
  <c r="L28" i="3" s="1"/>
  <c r="D16" i="3"/>
  <c r="D28" i="3" s="1"/>
  <c r="L35" i="3"/>
  <c r="D15" i="3"/>
  <c r="E23" i="3"/>
  <c r="E35" i="3" s="1"/>
  <c r="G22" i="3"/>
  <c r="G34" i="3" s="1"/>
  <c r="I21" i="3"/>
  <c r="I33" i="3" s="1"/>
  <c r="K20" i="3"/>
  <c r="K32" i="3" s="1"/>
  <c r="C20" i="3"/>
  <c r="E19" i="3"/>
  <c r="G18" i="3"/>
  <c r="I17" i="3"/>
  <c r="I29" i="3" s="1"/>
  <c r="K16" i="3"/>
  <c r="K28" i="3" s="1"/>
  <c r="K34" i="3"/>
  <c r="E33" i="3"/>
  <c r="G32" i="3"/>
  <c r="K30" i="3"/>
  <c r="G28" i="3"/>
  <c r="G12" i="3"/>
  <c r="M6" i="3"/>
  <c r="M10" i="3"/>
  <c r="M7" i="3"/>
  <c r="M5" i="3"/>
  <c r="J12" i="3"/>
  <c r="M4" i="3"/>
  <c r="M11" i="3"/>
  <c r="M9" i="3"/>
  <c r="E12" i="3"/>
  <c r="K12" i="3"/>
  <c r="M8" i="3"/>
  <c r="I12" i="3"/>
  <c r="H12" i="3"/>
  <c r="F12" i="3"/>
  <c r="C12" i="3"/>
  <c r="L12" i="3"/>
  <c r="D12" i="3"/>
  <c r="M3" i="3"/>
  <c r="C27" i="3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" i="1"/>
  <c r="M15" i="3" l="1"/>
  <c r="C24" i="3"/>
  <c r="F24" i="3"/>
  <c r="G24" i="3"/>
  <c r="I24" i="3"/>
  <c r="M17" i="3"/>
  <c r="E24" i="3"/>
  <c r="M22" i="3"/>
  <c r="M21" i="3"/>
  <c r="M28" i="3"/>
  <c r="G30" i="3"/>
  <c r="G36" i="3" s="1"/>
  <c r="D27" i="3"/>
  <c r="M27" i="3" s="1"/>
  <c r="J24" i="3"/>
  <c r="L36" i="3"/>
  <c r="J36" i="3"/>
  <c r="M33" i="3"/>
  <c r="M29" i="3"/>
  <c r="M16" i="3"/>
  <c r="E31" i="3"/>
  <c r="E36" i="3" s="1"/>
  <c r="F31" i="3"/>
  <c r="F36" i="3" s="1"/>
  <c r="H24" i="3"/>
  <c r="M18" i="3"/>
  <c r="K24" i="3"/>
  <c r="M19" i="3"/>
  <c r="C32" i="3"/>
  <c r="M32" i="3" s="1"/>
  <c r="L24" i="3"/>
  <c r="M20" i="3"/>
  <c r="I36" i="3"/>
  <c r="D24" i="3"/>
  <c r="H34" i="3"/>
  <c r="H36" i="3" s="1"/>
  <c r="M35" i="3"/>
  <c r="M23" i="3"/>
  <c r="K36" i="3"/>
  <c r="M12" i="3"/>
  <c r="C36" i="3" l="1"/>
  <c r="M30" i="3"/>
  <c r="M34" i="3"/>
  <c r="M24" i="3"/>
  <c r="D36" i="3"/>
  <c r="M31" i="3"/>
  <c r="M36" i="3" l="1"/>
</calcChain>
</file>

<file path=xl/sharedStrings.xml><?xml version="1.0" encoding="utf-8"?>
<sst xmlns="http://schemas.openxmlformats.org/spreadsheetml/2006/main" count="1713" uniqueCount="510">
  <si>
    <t>oscis</t>
  </si>
  <si>
    <t>jmeno</t>
  </si>
  <si>
    <t>pracv</t>
  </si>
  <si>
    <t>pracvt</t>
  </si>
  <si>
    <t>kateg</t>
  </si>
  <si>
    <t>kategt</t>
  </si>
  <si>
    <t>prevp</t>
  </si>
  <si>
    <t>10393</t>
  </si>
  <si>
    <t>0762</t>
  </si>
  <si>
    <t>Operační sál - lok. prac. anesteziologů</t>
  </si>
  <si>
    <t>101</t>
  </si>
  <si>
    <t>Lékař se spec.způs. nebo zvláštní odb.zp. §4/L3</t>
  </si>
  <si>
    <t>12248</t>
  </si>
  <si>
    <t>12352</t>
  </si>
  <si>
    <t>304</t>
  </si>
  <si>
    <t>Všeobecná sestra bez odb.dohl.,spec.zp. - § 5/S3</t>
  </si>
  <si>
    <t>12378</t>
  </si>
  <si>
    <t>15593</t>
  </si>
  <si>
    <t>0701</t>
  </si>
  <si>
    <t>Vedení klinického pracoviště</t>
  </si>
  <si>
    <t>305</t>
  </si>
  <si>
    <t>Všeob. sestra VŠ, spec.zp.,zvl.odb.zp. - § 5/S4</t>
  </si>
  <si>
    <t>15726</t>
  </si>
  <si>
    <t>1648</t>
  </si>
  <si>
    <t>0731</t>
  </si>
  <si>
    <t>JIP</t>
  </si>
  <si>
    <t>16517</t>
  </si>
  <si>
    <t>1764</t>
  </si>
  <si>
    <t>17986</t>
  </si>
  <si>
    <t>18590</t>
  </si>
  <si>
    <t>18647</t>
  </si>
  <si>
    <t>18883</t>
  </si>
  <si>
    <t>18904</t>
  </si>
  <si>
    <t>18984</t>
  </si>
  <si>
    <t>197</t>
  </si>
  <si>
    <t>0765</t>
  </si>
  <si>
    <t>Dospávací hala KAR</t>
  </si>
  <si>
    <t>201</t>
  </si>
  <si>
    <t>0721</t>
  </si>
  <si>
    <t>Ambulance</t>
  </si>
  <si>
    <t>25208</t>
  </si>
  <si>
    <t>25339</t>
  </si>
  <si>
    <t>25421</t>
  </si>
  <si>
    <t>25440</t>
  </si>
  <si>
    <t>27999</t>
  </si>
  <si>
    <t>29782</t>
  </si>
  <si>
    <t>30103</t>
  </si>
  <si>
    <t>30324</t>
  </si>
  <si>
    <t>30411</t>
  </si>
  <si>
    <t>34446</t>
  </si>
  <si>
    <t>37030</t>
  </si>
  <si>
    <t>37052</t>
  </si>
  <si>
    <t>37337</t>
  </si>
  <si>
    <t>37382</t>
  </si>
  <si>
    <t>37551</t>
  </si>
  <si>
    <t>0732</t>
  </si>
  <si>
    <t>NIOP</t>
  </si>
  <si>
    <t>636</t>
  </si>
  <si>
    <t>Ošetřovatel - §  36</t>
  </si>
  <si>
    <t>37591</t>
  </si>
  <si>
    <t>303</t>
  </si>
  <si>
    <t>Všeobecná sestra bez odb.dohledu - § 5/S2</t>
  </si>
  <si>
    <t>37605</t>
  </si>
  <si>
    <t>37606</t>
  </si>
  <si>
    <t>37849</t>
  </si>
  <si>
    <t>37877</t>
  </si>
  <si>
    <t>37890</t>
  </si>
  <si>
    <t>37955</t>
  </si>
  <si>
    <t>37990</t>
  </si>
  <si>
    <t>38000</t>
  </si>
  <si>
    <t>642</t>
  </si>
  <si>
    <t>Sanitář - § 42</t>
  </si>
  <si>
    <t>38030</t>
  </si>
  <si>
    <t>38036</t>
  </si>
  <si>
    <t>43744</t>
  </si>
  <si>
    <t>45156</t>
  </si>
  <si>
    <t>45603</t>
  </si>
  <si>
    <t>45763</t>
  </si>
  <si>
    <t>4716</t>
  </si>
  <si>
    <t>48642</t>
  </si>
  <si>
    <t>49695</t>
  </si>
  <si>
    <t>49854</t>
  </si>
  <si>
    <t>58085</t>
  </si>
  <si>
    <t>58109</t>
  </si>
  <si>
    <t>58168</t>
  </si>
  <si>
    <t>58185</t>
  </si>
  <si>
    <t>58231</t>
  </si>
  <si>
    <t>58250</t>
  </si>
  <si>
    <t>58252</t>
  </si>
  <si>
    <t>58644</t>
  </si>
  <si>
    <t>58650</t>
  </si>
  <si>
    <t>58732</t>
  </si>
  <si>
    <t>58847</t>
  </si>
  <si>
    <t>58925</t>
  </si>
  <si>
    <t>58981</t>
  </si>
  <si>
    <t>59056</t>
  </si>
  <si>
    <t>59085</t>
  </si>
  <si>
    <t>59167</t>
  </si>
  <si>
    <t>59284</t>
  </si>
  <si>
    <t>59303</t>
  </si>
  <si>
    <t>59356</t>
  </si>
  <si>
    <t>59448</t>
  </si>
  <si>
    <t>59621</t>
  </si>
  <si>
    <t>59656</t>
  </si>
  <si>
    <t>59689</t>
  </si>
  <si>
    <t>59759</t>
  </si>
  <si>
    <t>59780</t>
  </si>
  <si>
    <t>30</t>
  </si>
  <si>
    <t>THP</t>
  </si>
  <si>
    <t>59823</t>
  </si>
  <si>
    <t>59970</t>
  </si>
  <si>
    <t>60087</t>
  </si>
  <si>
    <t>60179</t>
  </si>
  <si>
    <t>60207</t>
  </si>
  <si>
    <t>60298</t>
  </si>
  <si>
    <t>60415</t>
  </si>
  <si>
    <t>60436</t>
  </si>
  <si>
    <t>60449</t>
  </si>
  <si>
    <t>60451</t>
  </si>
  <si>
    <t>60456</t>
  </si>
  <si>
    <t>60537</t>
  </si>
  <si>
    <t>60621</t>
  </si>
  <si>
    <t>60692</t>
  </si>
  <si>
    <t>60748</t>
  </si>
  <si>
    <t>60766</t>
  </si>
  <si>
    <t>60789</t>
  </si>
  <si>
    <t>60794</t>
  </si>
  <si>
    <t>60845</t>
  </si>
  <si>
    <t>60928</t>
  </si>
  <si>
    <t>60988</t>
  </si>
  <si>
    <t>61032</t>
  </si>
  <si>
    <t>61044</t>
  </si>
  <si>
    <t>61170</t>
  </si>
  <si>
    <t>61219</t>
  </si>
  <si>
    <t>61345</t>
  </si>
  <si>
    <t>61381</t>
  </si>
  <si>
    <t>61520</t>
  </si>
  <si>
    <t>61572</t>
  </si>
  <si>
    <t>61688</t>
  </si>
  <si>
    <t>61752</t>
  </si>
  <si>
    <t>61757</t>
  </si>
  <si>
    <t>0788</t>
  </si>
  <si>
    <t>Rezidenti 2017 - nelékařské obory</t>
  </si>
  <si>
    <t>61788</t>
  </si>
  <si>
    <t>0783</t>
  </si>
  <si>
    <t>Rezidenti 2016 - ošetřovatelská a intenzivní péče</t>
  </si>
  <si>
    <t>61823</t>
  </si>
  <si>
    <t>61891</t>
  </si>
  <si>
    <t>61960</t>
  </si>
  <si>
    <t>62061</t>
  </si>
  <si>
    <t>62114</t>
  </si>
  <si>
    <t>62145</t>
  </si>
  <si>
    <t>62260</t>
  </si>
  <si>
    <t>62277</t>
  </si>
  <si>
    <t>62285</t>
  </si>
  <si>
    <t>62291</t>
  </si>
  <si>
    <t>62401</t>
  </si>
  <si>
    <t>62432</t>
  </si>
  <si>
    <t>62449</t>
  </si>
  <si>
    <t>62463</t>
  </si>
  <si>
    <t>62537</t>
  </si>
  <si>
    <t>62539</t>
  </si>
  <si>
    <t>62595</t>
  </si>
  <si>
    <t>100</t>
  </si>
  <si>
    <t>Lékař s odb. způs. bez odb.dohledu §4/L2</t>
  </si>
  <si>
    <t>62680</t>
  </si>
  <si>
    <t>0785</t>
  </si>
  <si>
    <t>62714</t>
  </si>
  <si>
    <t>62737</t>
  </si>
  <si>
    <t>62739</t>
  </si>
  <si>
    <t>62926</t>
  </si>
  <si>
    <t>63235</t>
  </si>
  <si>
    <t>63241</t>
  </si>
  <si>
    <t>63265</t>
  </si>
  <si>
    <t>99</t>
  </si>
  <si>
    <t>Lékař s odbornou způsobilostí k výk.povolání §4/L1</t>
  </si>
  <si>
    <t>63291</t>
  </si>
  <si>
    <t>63301</t>
  </si>
  <si>
    <t>63319</t>
  </si>
  <si>
    <t>63332</t>
  </si>
  <si>
    <t>63457</t>
  </si>
  <si>
    <t>63458</t>
  </si>
  <si>
    <t>63515</t>
  </si>
  <si>
    <t>63550</t>
  </si>
  <si>
    <t>63565</t>
  </si>
  <si>
    <t>63625</t>
  </si>
  <si>
    <t>63661</t>
  </si>
  <si>
    <t>63663</t>
  </si>
  <si>
    <t>63670</t>
  </si>
  <si>
    <t>63673</t>
  </si>
  <si>
    <t>63730</t>
  </si>
  <si>
    <t>63735</t>
  </si>
  <si>
    <t>63760</t>
  </si>
  <si>
    <t>63778</t>
  </si>
  <si>
    <t>63837</t>
  </si>
  <si>
    <t>63848</t>
  </si>
  <si>
    <t>63865</t>
  </si>
  <si>
    <t>63873</t>
  </si>
  <si>
    <t>63887</t>
  </si>
  <si>
    <t>63906</t>
  </si>
  <si>
    <t>64113</t>
  </si>
  <si>
    <t>64279</t>
  </si>
  <si>
    <t>64383</t>
  </si>
  <si>
    <t>64399</t>
  </si>
  <si>
    <t>64530</t>
  </si>
  <si>
    <t>64531</t>
  </si>
  <si>
    <t>64550</t>
  </si>
  <si>
    <t>64551</t>
  </si>
  <si>
    <t>64594</t>
  </si>
  <si>
    <t>64666</t>
  </si>
  <si>
    <t>64730</t>
  </si>
  <si>
    <t>64734</t>
  </si>
  <si>
    <t>64735</t>
  </si>
  <si>
    <t>64754</t>
  </si>
  <si>
    <t>64759</t>
  </si>
  <si>
    <t>64772</t>
  </si>
  <si>
    <t>64777</t>
  </si>
  <si>
    <t>64778</t>
  </si>
  <si>
    <t>64780</t>
  </si>
  <si>
    <t>64813</t>
  </si>
  <si>
    <t>418</t>
  </si>
  <si>
    <t>Zdravotnický záchranář - § 18</t>
  </si>
  <si>
    <t>64824</t>
  </si>
  <si>
    <t>64847</t>
  </si>
  <si>
    <t>64978</t>
  </si>
  <si>
    <t>65044</t>
  </si>
  <si>
    <t>65108</t>
  </si>
  <si>
    <t>65122</t>
  </si>
  <si>
    <t>65149</t>
  </si>
  <si>
    <t>6515</t>
  </si>
  <si>
    <t>65163</t>
  </si>
  <si>
    <t>65219</t>
  </si>
  <si>
    <t>65241</t>
  </si>
  <si>
    <t>65396</t>
  </si>
  <si>
    <t>65528</t>
  </si>
  <si>
    <t>65565</t>
  </si>
  <si>
    <t>65571</t>
  </si>
  <si>
    <t>65572</t>
  </si>
  <si>
    <t>65573</t>
  </si>
  <si>
    <t>65584</t>
  </si>
  <si>
    <t>65666</t>
  </si>
  <si>
    <t>65698</t>
  </si>
  <si>
    <t>65711</t>
  </si>
  <si>
    <t>65768</t>
  </si>
  <si>
    <t>65771</t>
  </si>
  <si>
    <t>65790</t>
  </si>
  <si>
    <t>65813</t>
  </si>
  <si>
    <t>65818</t>
  </si>
  <si>
    <t>65821</t>
  </si>
  <si>
    <t>65827</t>
  </si>
  <si>
    <t>65832</t>
  </si>
  <si>
    <t>65836</t>
  </si>
  <si>
    <t>65837</t>
  </si>
  <si>
    <t>65838</t>
  </si>
  <si>
    <t>65839</t>
  </si>
  <si>
    <t>65857</t>
  </si>
  <si>
    <t>65862</t>
  </si>
  <si>
    <t>65868</t>
  </si>
  <si>
    <t>65886</t>
  </si>
  <si>
    <t>65892</t>
  </si>
  <si>
    <t>65900</t>
  </si>
  <si>
    <t>65903</t>
  </si>
  <si>
    <t>65910</t>
  </si>
  <si>
    <t>65918</t>
  </si>
  <si>
    <t>65919</t>
  </si>
  <si>
    <t>65930</t>
  </si>
  <si>
    <t>65953</t>
  </si>
  <si>
    <t>65970</t>
  </si>
  <si>
    <t>65971</t>
  </si>
  <si>
    <t>6824</t>
  </si>
  <si>
    <t>8883</t>
  </si>
  <si>
    <t>Gallová Zuzana MUDr.</t>
  </si>
  <si>
    <t>Jurečková Lucie MUDr.</t>
  </si>
  <si>
    <t xml:space="preserve">Hrdinová Libuše </t>
  </si>
  <si>
    <t xml:space="preserve">Jelínková Milada </t>
  </si>
  <si>
    <t>Chocholková Daniela Bc.</t>
  </si>
  <si>
    <t xml:space="preserve">Žáčková Dagmar </t>
  </si>
  <si>
    <t>Behúň Ján MUDr.</t>
  </si>
  <si>
    <t xml:space="preserve">Janásková Eva </t>
  </si>
  <si>
    <t>Sedláková Gabriela Mgr.</t>
  </si>
  <si>
    <t>Koutná Jiřina MUDr.</t>
  </si>
  <si>
    <t xml:space="preserve">Zebišová Simona </t>
  </si>
  <si>
    <t>Klementa Bronislav MUDr.</t>
  </si>
  <si>
    <t xml:space="preserve">Menšíková Pavlína </t>
  </si>
  <si>
    <t xml:space="preserve">Krohmerová Radka </t>
  </si>
  <si>
    <t xml:space="preserve">Bělohlávková Andrea </t>
  </si>
  <si>
    <t xml:space="preserve">Žižková Lenka </t>
  </si>
  <si>
    <t>Adamus Milan prof. MBA</t>
  </si>
  <si>
    <t>Mrozek Zdeněk MUDr.</t>
  </si>
  <si>
    <t>Matlochová Judit MUDr.</t>
  </si>
  <si>
    <t xml:space="preserve">Pavelková Gabriela </t>
  </si>
  <si>
    <t xml:space="preserve">Vykydalová Vlasta </t>
  </si>
  <si>
    <t xml:space="preserve">Urbášková Jitka </t>
  </si>
  <si>
    <t>Petrová Zbyňka MUDr.</t>
  </si>
  <si>
    <t>Pospíšilová Libuše MUDr.</t>
  </si>
  <si>
    <t xml:space="preserve">Váňová Radka </t>
  </si>
  <si>
    <t xml:space="preserve">Bojkovská Pavlína </t>
  </si>
  <si>
    <t xml:space="preserve">Karasová Jana </t>
  </si>
  <si>
    <t>Špaček Rostislav MUDr.</t>
  </si>
  <si>
    <t xml:space="preserve">Kudělková Ivana </t>
  </si>
  <si>
    <t>Rešková Ivana MUDr.</t>
  </si>
  <si>
    <t>Sedlák Ctirad MUDr.</t>
  </si>
  <si>
    <t xml:space="preserve">Čižmářová Pavlína </t>
  </si>
  <si>
    <t xml:space="preserve">Šortnerová Lenka </t>
  </si>
  <si>
    <t xml:space="preserve">Štaffová Jana </t>
  </si>
  <si>
    <t xml:space="preserve">Štaffová Monika </t>
  </si>
  <si>
    <t xml:space="preserve">Šmahlíková Simona </t>
  </si>
  <si>
    <t>Zdeňková Ingrid Bc.</t>
  </si>
  <si>
    <t>Špaňhelová Hana MUDr.</t>
  </si>
  <si>
    <t>Špaňhel Jiří MUDr.</t>
  </si>
  <si>
    <t xml:space="preserve">Raimrová Elena </t>
  </si>
  <si>
    <t xml:space="preserve">Škurek Radek </t>
  </si>
  <si>
    <t xml:space="preserve">Čečmanová Lucie </t>
  </si>
  <si>
    <t xml:space="preserve">Pupíková Jitka </t>
  </si>
  <si>
    <t xml:space="preserve">Brodecká Iveta </t>
  </si>
  <si>
    <t>Uvízl Radovan doc. MUDr.</t>
  </si>
  <si>
    <t>Vlček Jiří MUDr.</t>
  </si>
  <si>
    <t>Dohnalová Kamila Mgr.</t>
  </si>
  <si>
    <t xml:space="preserve">Czaschová Anna </t>
  </si>
  <si>
    <t xml:space="preserve">Vaverková Kateřina </t>
  </si>
  <si>
    <t xml:space="preserve">Zatloukal Aleš </t>
  </si>
  <si>
    <t xml:space="preserve">Zavadilová Pavlína </t>
  </si>
  <si>
    <t xml:space="preserve">Vlčková Barbora </t>
  </si>
  <si>
    <t xml:space="preserve">Zatloukalová Irena </t>
  </si>
  <si>
    <t>Petrová Jana MUDr.</t>
  </si>
  <si>
    <t xml:space="preserve">Minářová Zdeňka </t>
  </si>
  <si>
    <t xml:space="preserve">Kučerová Michaela </t>
  </si>
  <si>
    <t xml:space="preserve">Doleželová Libuše </t>
  </si>
  <si>
    <t>Peter Martin MUDr.</t>
  </si>
  <si>
    <t>Hrnčířová Michaela MUDr.</t>
  </si>
  <si>
    <t xml:space="preserve">Pavelková Ester </t>
  </si>
  <si>
    <t>Pieran Marek MUDr.</t>
  </si>
  <si>
    <t>Raimr Jakub MUDr.</t>
  </si>
  <si>
    <t xml:space="preserve">Marcineková Jana </t>
  </si>
  <si>
    <t xml:space="preserve">Chytilová Lenka </t>
  </si>
  <si>
    <t>Szabóová Petra Mgr.</t>
  </si>
  <si>
    <t xml:space="preserve">Konečná Tereza </t>
  </si>
  <si>
    <t>Frančáková Jana MUDr.</t>
  </si>
  <si>
    <t>Mačková Iveta Mgr. DiS.</t>
  </si>
  <si>
    <t>Krebsová Zuzana Bc.</t>
  </si>
  <si>
    <t xml:space="preserve">Hortová Nataša </t>
  </si>
  <si>
    <t xml:space="preserve">Czechová Zita </t>
  </si>
  <si>
    <t>Kirchnerová Martina MUDr.</t>
  </si>
  <si>
    <t xml:space="preserve">Urbanová Hana </t>
  </si>
  <si>
    <t>Gabrhelík Tomáš doc. MUDr.</t>
  </si>
  <si>
    <t xml:space="preserve">Šulíková Petra </t>
  </si>
  <si>
    <t xml:space="preserve">Kvapilová Kateřina </t>
  </si>
  <si>
    <t>Zapletalová Jana Mgr. Bc.</t>
  </si>
  <si>
    <t xml:space="preserve">Muselíková Soňa </t>
  </si>
  <si>
    <t>Matuštíková Bronislava DiS.</t>
  </si>
  <si>
    <t>Čajková Pavlína DiS.</t>
  </si>
  <si>
    <t xml:space="preserve">Pavoni Věra </t>
  </si>
  <si>
    <t xml:space="preserve">Vacková Alena </t>
  </si>
  <si>
    <t>Prokešová Vladimíra Bc. DiS.</t>
  </si>
  <si>
    <t>Hrabálková Jitka DiS.</t>
  </si>
  <si>
    <t>Hrouzek Pavel DiS.</t>
  </si>
  <si>
    <t>Jahodová Jana Mgr. DiS.</t>
  </si>
  <si>
    <t>Zajíčková Jiřina DiS.</t>
  </si>
  <si>
    <t>Menšíková Renáta PhDr. Mgr.</t>
  </si>
  <si>
    <t>Peterová Petra Mgr.</t>
  </si>
  <si>
    <t xml:space="preserve">Rosinský Roman </t>
  </si>
  <si>
    <t>Žaludková Šárka DiS.</t>
  </si>
  <si>
    <t>Šiška Daniel MUDr.</t>
  </si>
  <si>
    <t xml:space="preserve">Hudečková Romana </t>
  </si>
  <si>
    <t>Vychodilová Ivana MUDr.</t>
  </si>
  <si>
    <t>Doubravská Lenka MUDr.</t>
  </si>
  <si>
    <t>Dostálová Kateřina MUDr.</t>
  </si>
  <si>
    <t>Fritscherová Šárka MUDr.</t>
  </si>
  <si>
    <t xml:space="preserve">Mikulková Naděžda </t>
  </si>
  <si>
    <t>Soppeová Dana DiS.</t>
  </si>
  <si>
    <t>Hudeček Martin MUDr.</t>
  </si>
  <si>
    <t>Fialová Martina Bc.</t>
  </si>
  <si>
    <t xml:space="preserve">Bílý Ctibor </t>
  </si>
  <si>
    <t>Machalová Helena Bc. DiS.</t>
  </si>
  <si>
    <t xml:space="preserve">Macháček Petr </t>
  </si>
  <si>
    <t>Obare Pyszková Lenka MUDr.</t>
  </si>
  <si>
    <t xml:space="preserve">Neoralová Jitka </t>
  </si>
  <si>
    <t>Klementová Olga MUDr.</t>
  </si>
  <si>
    <t xml:space="preserve">Stejskalová Lucie </t>
  </si>
  <si>
    <t xml:space="preserve">Fryblíková Radka </t>
  </si>
  <si>
    <t>Cvrkal Pavel MUDr.</t>
  </si>
  <si>
    <t>Baxová Jitka DiS.</t>
  </si>
  <si>
    <t xml:space="preserve">Mraidi Michaela </t>
  </si>
  <si>
    <t xml:space="preserve">Recová Aneta </t>
  </si>
  <si>
    <t xml:space="preserve">Maxa Miroslav </t>
  </si>
  <si>
    <t xml:space="preserve">Riliaková Žaneta </t>
  </si>
  <si>
    <t xml:space="preserve">Tománková Lenka </t>
  </si>
  <si>
    <t>Fricová Dana DiS.</t>
  </si>
  <si>
    <t>Jahodová Hana Ing. Bc.</t>
  </si>
  <si>
    <t>Olšanská Simona DiS.</t>
  </si>
  <si>
    <t>Šašinková Andrea Bc.</t>
  </si>
  <si>
    <t>Axmann Karel MUDr.</t>
  </si>
  <si>
    <t>Fischerová Lucie DiS.</t>
  </si>
  <si>
    <t>Čepová Hana Bc.</t>
  </si>
  <si>
    <t xml:space="preserve">Kaduková Markéta </t>
  </si>
  <si>
    <t>Šišková Zuzana DiS.</t>
  </si>
  <si>
    <t>Skálová Jitka MUDr.</t>
  </si>
  <si>
    <t xml:space="preserve">Doupalová Iveta </t>
  </si>
  <si>
    <t>Štrba Peter MUDr.</t>
  </si>
  <si>
    <t>Zendulková Eva DiS.</t>
  </si>
  <si>
    <t>Čermáková Marcela Mgr.</t>
  </si>
  <si>
    <t xml:space="preserve">Vašinka Ondřej </t>
  </si>
  <si>
    <t xml:space="preserve">Coufalová Alžběta </t>
  </si>
  <si>
    <t xml:space="preserve">Absolonová Leona </t>
  </si>
  <si>
    <t>Honig Pavel MUDr.</t>
  </si>
  <si>
    <t>Hejlová Petra Bc. DiS.</t>
  </si>
  <si>
    <t>Uher Radek MUDr.</t>
  </si>
  <si>
    <t>Weinlichová Stanislava DiS.</t>
  </si>
  <si>
    <t>Görcs Roland MUDr.</t>
  </si>
  <si>
    <t xml:space="preserve">Jedelská Jitka </t>
  </si>
  <si>
    <t xml:space="preserve">Krmelová Bronislava </t>
  </si>
  <si>
    <t>Halířová Radana Mgr.</t>
  </si>
  <si>
    <t xml:space="preserve">Ropková Regina </t>
  </si>
  <si>
    <t>Dohnal Petr Bc.</t>
  </si>
  <si>
    <t xml:space="preserve">Kubíková Dagmar </t>
  </si>
  <si>
    <t>Amanatidu Anny MUDr.</t>
  </si>
  <si>
    <t>Michlová Markéta MUDr.</t>
  </si>
  <si>
    <t>Bartošová Simona Mgr.</t>
  </si>
  <si>
    <t>Arnoštová Lenka Mgr.</t>
  </si>
  <si>
    <t xml:space="preserve">Lang Dominik </t>
  </si>
  <si>
    <t>Chovancová Monika Bc. DiS.</t>
  </si>
  <si>
    <t xml:space="preserve">Bátěk Tomáš </t>
  </si>
  <si>
    <t>Fritschová Eva MUDr.</t>
  </si>
  <si>
    <t>Šmídová Marta DiS.</t>
  </si>
  <si>
    <t>Bertová Barbora MUDr.</t>
  </si>
  <si>
    <t xml:space="preserve">Majorosová Markéta </t>
  </si>
  <si>
    <t xml:space="preserve">Šerá Ivana </t>
  </si>
  <si>
    <t>Skácel Monika MUDr.</t>
  </si>
  <si>
    <t>Kozic Jan DiS.</t>
  </si>
  <si>
    <t>Filipová Dominika Bc.</t>
  </si>
  <si>
    <t>Krčilová Renáta Bc.</t>
  </si>
  <si>
    <t>Vořechová Lenka Bc.</t>
  </si>
  <si>
    <t>Staněk Václav MUDr.</t>
  </si>
  <si>
    <t>Rak Michal Mgr.</t>
  </si>
  <si>
    <t>Hrnčiříková Pavla MUDr.</t>
  </si>
  <si>
    <t>Krch David MUDr.</t>
  </si>
  <si>
    <t>Zelená Barbora MUDr.</t>
  </si>
  <si>
    <t xml:space="preserve">Tomášová Lenka </t>
  </si>
  <si>
    <t>Papajčík Branislav MUDr.</t>
  </si>
  <si>
    <t xml:space="preserve">Hrytsai Dmytro </t>
  </si>
  <si>
    <t>Foukalová Marie Bc.</t>
  </si>
  <si>
    <t>Benediktová Alena DiS.</t>
  </si>
  <si>
    <t>Papajk Jan MUDr.</t>
  </si>
  <si>
    <t>Papaj Jakub MUDr.</t>
  </si>
  <si>
    <t>Škařupová Anna Bc.</t>
  </si>
  <si>
    <t>Mykolajčuk Anastasija Bc. DiS.</t>
  </si>
  <si>
    <t>Sedláčková Kateřina DiS.</t>
  </si>
  <si>
    <t>Putnová Marta DiS.</t>
  </si>
  <si>
    <t>Freml Jan DiS.</t>
  </si>
  <si>
    <t>Švec Martin MUDr.</t>
  </si>
  <si>
    <t>Karolczyk Jiří DiS.</t>
  </si>
  <si>
    <t>Král Michal MUDr.</t>
  </si>
  <si>
    <t>Mareš Marcel MUDr.</t>
  </si>
  <si>
    <t xml:space="preserve">Němcová Petra </t>
  </si>
  <si>
    <t xml:space="preserve">Haberlandová Marina </t>
  </si>
  <si>
    <t>Vavrečková Tereza MUDr.</t>
  </si>
  <si>
    <t>Hložková Jarmila MUDr.</t>
  </si>
  <si>
    <t>Minarik Pavel MUDr.</t>
  </si>
  <si>
    <t>Novák Tomáš MUDr.</t>
  </si>
  <si>
    <t xml:space="preserve">Dvořáková Jitka </t>
  </si>
  <si>
    <t>Dočkalová Ilona DiS.</t>
  </si>
  <si>
    <t>Smékalová Veronika Bc.</t>
  </si>
  <si>
    <t>Chlupová Alena DiS.</t>
  </si>
  <si>
    <t>Lehká Kateřina DiS.</t>
  </si>
  <si>
    <t>Horáková Vendula Bc.</t>
  </si>
  <si>
    <t>Polášková Veronika Bc.</t>
  </si>
  <si>
    <t>Juřičková Veronika Bc.</t>
  </si>
  <si>
    <t xml:space="preserve">Mynářová Vendula </t>
  </si>
  <si>
    <t xml:space="preserve">Kamínková Zuzana </t>
  </si>
  <si>
    <t>Kuníčková Nikola Mgr.</t>
  </si>
  <si>
    <t xml:space="preserve">Štěpaníková Magda </t>
  </si>
  <si>
    <t xml:space="preserve">Žižková Marcela </t>
  </si>
  <si>
    <t>Vogl Miroslav MUDr.</t>
  </si>
  <si>
    <t xml:space="preserve">Szedláková Ilona </t>
  </si>
  <si>
    <t>Dohnalová Radka DiS.</t>
  </si>
  <si>
    <t>Bonková Lenka Bc.</t>
  </si>
  <si>
    <t xml:space="preserve">Dostálová Hana </t>
  </si>
  <si>
    <t xml:space="preserve">Hejčová Kateřina </t>
  </si>
  <si>
    <t xml:space="preserve">Horáková Daniela </t>
  </si>
  <si>
    <t>Deylová Simona Bc.</t>
  </si>
  <si>
    <t xml:space="preserve">Růžička Ondřej </t>
  </si>
  <si>
    <t xml:space="preserve">Susedková Šárka </t>
  </si>
  <si>
    <t xml:space="preserve">Krikelová Ludmila </t>
  </si>
  <si>
    <t>Soldánová Kamila MUDr.</t>
  </si>
  <si>
    <t xml:space="preserve">Dohnálková Lucie </t>
  </si>
  <si>
    <t xml:space="preserve">Antlová Hana </t>
  </si>
  <si>
    <t>Chovanec Jakub DiS.</t>
  </si>
  <si>
    <t xml:space="preserve">Hoffman Martin </t>
  </si>
  <si>
    <t>Kvapilová Jana Bc.</t>
  </si>
  <si>
    <t>Sehnálková Michaela Bc.</t>
  </si>
  <si>
    <t xml:space="preserve">Havlíčková Gabriela </t>
  </si>
  <si>
    <t>Stryk Jakub DiS.</t>
  </si>
  <si>
    <t xml:space="preserve">Daněčková Michaela </t>
  </si>
  <si>
    <t>Míčková Adéla DiS.</t>
  </si>
  <si>
    <t>Bahulová Monika DiS.</t>
  </si>
  <si>
    <t>Lucká Ivana MUDr.</t>
  </si>
  <si>
    <t xml:space="preserve">Mádrová Lenka </t>
  </si>
  <si>
    <t xml:space="preserve">Litvínová Irena </t>
  </si>
  <si>
    <t>Rezidenti</t>
  </si>
  <si>
    <t>Dohodář</t>
  </si>
  <si>
    <t>pozn.</t>
  </si>
  <si>
    <t>Korikované pracv</t>
  </si>
  <si>
    <t>PAR1</t>
  </si>
  <si>
    <t>PAR2</t>
  </si>
  <si>
    <t>CELKEM</t>
  </si>
  <si>
    <t>Aktuální stav VEMA</t>
  </si>
  <si>
    <t>Korigovaný stav</t>
  </si>
  <si>
    <t>Změny</t>
  </si>
  <si>
    <t>Kategorie</t>
  </si>
  <si>
    <t>Středisko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</si>
</sst>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charset val="238"/>
    </font>
    <font>
      <sz val="11"/>
      <color rgb="FF000000"/>
      <name val="Calibri"/>
      <charset val="238"/>
    </font>
    <font>
      <sz val="11"/>
      <color rgb="FF000000"/>
      <name val="Calibri"/>
      <charset val="238"/>
    </font>
    <font>
      <sz val="11"/>
      <color rgb="FF000000"/>
      <name val="Calibri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92D05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/>
    <xf numFmtId="0" fontId="6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left"/>
    </xf>
    <xf numFmtId="0" fontId="3" fillId="3" borderId="0" xfId="0" applyFont="1" applyFill="1" applyBorder="1" applyAlignment="1" applyProtection="1">
      <alignment vertical="center"/>
    </xf>
    <xf numFmtId="0" fontId="0" fillId="0" borderId="0" xfId="0" applyBorder="1" applyAlignment="1"/>
    <xf numFmtId="0" fontId="1" fillId="6" borderId="0" xfId="0" applyFont="1" applyFill="1" applyBorder="1" applyAlignment="1" applyProtection="1">
      <alignment horizontal="left" vertical="center"/>
    </xf>
    <xf numFmtId="0" fontId="0" fillId="7" borderId="0" xfId="0" applyFill="1" applyBorder="1" applyAlignment="1">
      <alignment horizontal="left"/>
    </xf>
    <xf numFmtId="0" fontId="2" fillId="3" borderId="0" xfId="0" applyFont="1" applyFill="1" applyBorder="1" applyAlignment="1" applyProtection="1">
      <alignment vertical="center"/>
    </xf>
    <xf numFmtId="4" fontId="4" fillId="4" borderId="0" xfId="0" applyNumberFormat="1" applyFont="1" applyFill="1" applyBorder="1" applyAlignment="1" applyProtection="1">
      <alignment horizontal="right" vertical="center"/>
    </xf>
    <xf numFmtId="0" fontId="0" fillId="7" borderId="0" xfId="0" applyFill="1" applyBorder="1" applyAlignment="1"/>
    <xf numFmtId="0" fontId="7" fillId="0" borderId="0" xfId="0" applyFont="1" applyBorder="1" applyAlignment="1"/>
    <xf numFmtId="0" fontId="5" fillId="5" borderId="0" xfId="0" applyFont="1" applyFill="1" applyBorder="1" applyAlignment="1" applyProtection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0" fillId="8" borderId="0" xfId="0" applyFill="1"/>
    <xf numFmtId="0" fontId="10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3" fillId="9" borderId="0" xfId="0" applyFont="1" applyFill="1" applyBorder="1" applyAlignment="1" applyProtection="1">
      <alignment vertical="center"/>
    </xf>
    <xf numFmtId="0" fontId="2" fillId="9" borderId="0" xfId="0" applyFont="1" applyFill="1" applyBorder="1" applyAlignment="1" applyProtection="1">
      <alignment vertical="center"/>
    </xf>
    <xf numFmtId="164" fontId="0" fillId="0" borderId="0" xfId="0" applyNumberFormat="1"/>
    <xf numFmtId="0" fontId="6" fillId="9" borderId="0" xfId="0" applyFont="1" applyFill="1" applyBorder="1" applyAlignment="1" applyProtection="1">
      <alignment vertical="center"/>
    </xf>
    <xf numFmtId="0" fontId="8" fillId="9" borderId="0" xfId="0" applyFont="1" applyFill="1"/>
    <xf numFmtId="164" fontId="8" fillId="9" borderId="0" xfId="0" applyNumberFormat="1" applyFont="1" applyFill="1"/>
    <xf numFmtId="164" fontId="8" fillId="8" borderId="0" xfId="0" applyNumberFormat="1" applyFont="1" applyFill="1"/>
    <xf numFmtId="0" fontId="11" fillId="8" borderId="0" xfId="0" applyFont="1" applyFill="1" applyAlignment="1"/>
    <xf numFmtId="49" fontId="0" fillId="7" borderId="0" xfId="0" applyNumberFormat="1" applyFill="1" applyBorder="1" applyAlignment="1"/>
    <xf numFmtId="49" fontId="0" fillId="7" borderId="0" xfId="0" quotePrefix="1" applyNumberFormat="1" applyFill="1" applyBorder="1" applyAlignment="1"/>
    <xf numFmtId="0" fontId="14" fillId="10" borderId="0" xfId="0" applyFont="1" applyFill="1" applyBorder="1" applyAlignment="1" applyProtection="1">
      <alignment vertical="center"/>
    </xf>
    <xf numFmtId="0" fontId="13" fillId="10" borderId="0" xfId="0" applyFont="1" applyFill="1"/>
    <xf numFmtId="0" fontId="12" fillId="11" borderId="0" xfId="0" applyFont="1" applyFill="1"/>
    <xf numFmtId="0" fontId="13" fillId="11" borderId="0" xfId="0" applyFont="1" applyFill="1"/>
    <xf numFmtId="0" fontId="14" fillId="12" borderId="0" xfId="0" applyFont="1" applyFill="1" applyBorder="1" applyAlignment="1" applyProtection="1">
      <alignment vertical="center"/>
    </xf>
    <xf numFmtId="0" fontId="13" fillId="12" borderId="0" xfId="0" applyFont="1" applyFill="1"/>
    <xf numFmtId="0" fontId="0" fillId="8" borderId="0" xfId="0" applyFill="1" applyAlignment="1">
      <alignment horizontal="right" vertical="center" textRotation="90" wrapText="1"/>
    </xf>
    <xf numFmtId="0" fontId="0" fillId="8" borderId="0" xfId="0" applyFill="1" applyAlignment="1">
      <alignment horizontal="center" vertical="center"/>
    </xf>
  </cellXfs>
  <cellStyles count="1">
    <cellStyle name="Normální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68FDB-BAA8-4E6A-AB9F-6782F0310C76}">
  <dimension ref="A1:M22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15" sqref="I15"/>
    </sheetView>
  </sheetViews>
  <sheetFormatPr defaultRowHeight="15" x14ac:dyDescent="0.25"/>
  <cols>
    <col min="2" max="2" width="44.85546875" bestFit="1" customWidth="1"/>
    <col min="3" max="6" width="12" customWidth="1"/>
    <col min="7" max="7" width="12" style="6" customWidth="1"/>
    <col min="8" max="12" width="12" customWidth="1"/>
  </cols>
  <sheetData>
    <row r="1" spans="1:13" ht="56.25" customHeight="1" x14ac:dyDescent="0.25">
      <c r="A1" s="26" t="s">
        <v>509</v>
      </c>
      <c r="B1" s="35" t="s">
        <v>508</v>
      </c>
      <c r="C1" s="17" t="s">
        <v>175</v>
      </c>
      <c r="D1" s="17" t="s">
        <v>164</v>
      </c>
      <c r="E1" s="17" t="s">
        <v>11</v>
      </c>
      <c r="F1" s="17" t="s">
        <v>108</v>
      </c>
      <c r="G1" s="17" t="s">
        <v>61</v>
      </c>
      <c r="H1" s="17" t="s">
        <v>15</v>
      </c>
      <c r="I1" s="17" t="s">
        <v>21</v>
      </c>
      <c r="J1" s="17" t="s">
        <v>221</v>
      </c>
      <c r="K1" s="17" t="s">
        <v>58</v>
      </c>
      <c r="L1" s="17" t="s">
        <v>71</v>
      </c>
      <c r="M1" s="36" t="s">
        <v>504</v>
      </c>
    </row>
    <row r="2" spans="1:13" x14ac:dyDescent="0.25">
      <c r="A2" s="31" t="s">
        <v>505</v>
      </c>
      <c r="B2" s="32"/>
      <c r="C2" s="18" t="s">
        <v>174</v>
      </c>
      <c r="D2" s="18" t="s">
        <v>163</v>
      </c>
      <c r="E2" s="18" t="s">
        <v>10</v>
      </c>
      <c r="F2" s="18" t="s">
        <v>107</v>
      </c>
      <c r="G2" s="18" t="s">
        <v>60</v>
      </c>
      <c r="H2" s="18" t="s">
        <v>14</v>
      </c>
      <c r="I2" s="18" t="s">
        <v>20</v>
      </c>
      <c r="J2" s="18" t="s">
        <v>220</v>
      </c>
      <c r="K2" s="18" t="s">
        <v>57</v>
      </c>
      <c r="L2" s="18" t="s">
        <v>70</v>
      </c>
      <c r="M2" s="36"/>
    </row>
    <row r="3" spans="1:13" x14ac:dyDescent="0.25">
      <c r="A3" s="19" t="s">
        <v>18</v>
      </c>
      <c r="B3" s="19" t="s">
        <v>19</v>
      </c>
      <c r="C3" s="21">
        <f>SUMIF(data!$A:$A,$A3&amp;"_"&amp;C$2,data!$I:$I)</f>
        <v>0</v>
      </c>
      <c r="D3" s="21">
        <f>SUMIF(data!$A:$A,$A3&amp;"_"&amp;D$2,data!$I:$I)</f>
        <v>0</v>
      </c>
      <c r="E3" s="21">
        <f>SUMIF(data!$A:$A,$A3&amp;"_"&amp;E$2,data!$I:$I)</f>
        <v>2</v>
      </c>
      <c r="F3" s="21">
        <f>SUMIF(data!$A:$A,$A3&amp;"_"&amp;F$2,data!$I:$I)</f>
        <v>2.2000000000000002</v>
      </c>
      <c r="G3" s="21">
        <f>SUMIF(data!$A:$A,$A3&amp;"_"&amp;G$2,data!$I:$I)</f>
        <v>0</v>
      </c>
      <c r="H3" s="21">
        <f>SUMIF(data!$A:$A,$A3&amp;"_"&amp;H$2,data!$I:$I)</f>
        <v>0</v>
      </c>
      <c r="I3" s="21">
        <f>SUMIF(data!$A:$A,$A3&amp;"_"&amp;I$2,data!$I:$I)</f>
        <v>1</v>
      </c>
      <c r="J3" s="21">
        <f>SUMIF(data!$A:$A,$A3&amp;"_"&amp;J$2,data!$I:$I)</f>
        <v>0</v>
      </c>
      <c r="K3" s="21">
        <f>SUMIF(data!$A:$A,$A3&amp;"_"&amp;K$2,data!$I:$I)</f>
        <v>0</v>
      </c>
      <c r="L3" s="21">
        <f>SUMIF(data!$A:$A,$A3&amp;"_"&amp;L$2,data!$I:$I)</f>
        <v>0</v>
      </c>
      <c r="M3" s="25">
        <f>SUM(C3:L3)</f>
        <v>5.2</v>
      </c>
    </row>
    <row r="4" spans="1:13" x14ac:dyDescent="0.25">
      <c r="A4" s="19" t="s">
        <v>38</v>
      </c>
      <c r="B4" s="19" t="s">
        <v>39</v>
      </c>
      <c r="C4" s="21">
        <f>SUMIF(data!$A:$A,$A4&amp;"_"&amp;C$2,data!$I:$I)</f>
        <v>0</v>
      </c>
      <c r="D4" s="21">
        <f>SUMIF(data!$A:$A,$A4&amp;"_"&amp;D$2,data!$I:$I)</f>
        <v>0</v>
      </c>
      <c r="E4" s="21">
        <f>SUMIF(data!$A:$A,$A4&amp;"_"&amp;E$2,data!$I:$I)</f>
        <v>4.05</v>
      </c>
      <c r="F4" s="21">
        <f>SUMIF(data!$A:$A,$A4&amp;"_"&amp;F$2,data!$I:$I)</f>
        <v>0</v>
      </c>
      <c r="G4" s="21">
        <f>SUMIF(data!$A:$A,$A4&amp;"_"&amp;G$2,data!$I:$I)</f>
        <v>0</v>
      </c>
      <c r="H4" s="21">
        <f>SUMIF(data!$A:$A,$A4&amp;"_"&amp;H$2,data!$I:$I)</f>
        <v>4.8</v>
      </c>
      <c r="I4" s="21">
        <f>SUMIF(data!$A:$A,$A4&amp;"_"&amp;I$2,data!$I:$I)</f>
        <v>0</v>
      </c>
      <c r="J4" s="21">
        <f>SUMIF(data!$A:$A,$A4&amp;"_"&amp;J$2,data!$I:$I)</f>
        <v>0</v>
      </c>
      <c r="K4" s="21">
        <f>SUMIF(data!$A:$A,$A4&amp;"_"&amp;K$2,data!$I:$I)</f>
        <v>0</v>
      </c>
      <c r="L4" s="21">
        <f>SUMIF(data!$A:$A,$A4&amp;"_"&amp;L$2,data!$I:$I)</f>
        <v>0</v>
      </c>
      <c r="M4" s="25">
        <f t="shared" ref="M4:M11" si="0">SUM(C4:L4)</f>
        <v>8.85</v>
      </c>
    </row>
    <row r="5" spans="1:13" x14ac:dyDescent="0.25">
      <c r="A5" s="19" t="s">
        <v>24</v>
      </c>
      <c r="B5" s="19" t="s">
        <v>25</v>
      </c>
      <c r="C5" s="21">
        <f>SUMIF(data!$A:$A,$A5&amp;"_"&amp;C$2,data!$I:$I)</f>
        <v>0</v>
      </c>
      <c r="D5" s="21">
        <f>SUMIF(data!$A:$A,$A5&amp;"_"&amp;D$2,data!$I:$I)</f>
        <v>0</v>
      </c>
      <c r="E5" s="21">
        <f>SUMIF(data!$A:$A,$A5&amp;"_"&amp;E$2,data!$I:$I)</f>
        <v>6.7</v>
      </c>
      <c r="F5" s="21">
        <f>SUMIF(data!$A:$A,$A5&amp;"_"&amp;F$2,data!$I:$I)</f>
        <v>0</v>
      </c>
      <c r="G5" s="21">
        <f>SUMIF(data!$A:$A,$A5&amp;"_"&amp;G$2,data!$I:$I)</f>
        <v>8.6999999999999993</v>
      </c>
      <c r="H5" s="21">
        <f>SUMIF(data!$A:$A,$A5&amp;"_"&amp;H$2,data!$I:$I)</f>
        <v>25.05</v>
      </c>
      <c r="I5" s="21">
        <f>SUMIF(data!$A:$A,$A5&amp;"_"&amp;I$2,data!$I:$I)</f>
        <v>6.25</v>
      </c>
      <c r="J5" s="21">
        <f>SUMIF(data!$A:$A,$A5&amp;"_"&amp;J$2,data!$I:$I)</f>
        <v>2</v>
      </c>
      <c r="K5" s="21">
        <f>SUMIF(data!$A:$A,$A5&amp;"_"&amp;K$2,data!$I:$I)</f>
        <v>0</v>
      </c>
      <c r="L5" s="21">
        <f>SUMIF(data!$A:$A,$A5&amp;"_"&amp;L$2,data!$I:$I)</f>
        <v>9</v>
      </c>
      <c r="M5" s="25">
        <f t="shared" si="0"/>
        <v>57.7</v>
      </c>
    </row>
    <row r="6" spans="1:13" x14ac:dyDescent="0.25">
      <c r="A6" s="19" t="s">
        <v>55</v>
      </c>
      <c r="B6" s="19" t="s">
        <v>56</v>
      </c>
      <c r="C6" s="21">
        <f>SUMIF(data!$A:$A,$A6&amp;"_"&amp;C$2,data!$I:$I)</f>
        <v>0</v>
      </c>
      <c r="D6" s="21">
        <f>SUMIF(data!$A:$A,$A6&amp;"_"&amp;D$2,data!$I:$I)</f>
        <v>0</v>
      </c>
      <c r="E6" s="21">
        <f>SUMIF(data!$A:$A,$A6&amp;"_"&amp;E$2,data!$I:$I)</f>
        <v>0</v>
      </c>
      <c r="F6" s="21">
        <f>SUMIF(data!$A:$A,$A6&amp;"_"&amp;F$2,data!$I:$I)</f>
        <v>0</v>
      </c>
      <c r="G6" s="21">
        <f>SUMIF(data!$A:$A,$A6&amp;"_"&amp;G$2,data!$I:$I)</f>
        <v>10</v>
      </c>
      <c r="H6" s="21">
        <f>SUMIF(data!$A:$A,$A6&amp;"_"&amp;H$2,data!$I:$I)</f>
        <v>6</v>
      </c>
      <c r="I6" s="21">
        <f>SUMIF(data!$A:$A,$A6&amp;"_"&amp;I$2,data!$I:$I)</f>
        <v>2</v>
      </c>
      <c r="J6" s="21">
        <f>SUMIF(data!$A:$A,$A6&amp;"_"&amp;J$2,data!$I:$I)</f>
        <v>1</v>
      </c>
      <c r="K6" s="21">
        <f>SUMIF(data!$A:$A,$A6&amp;"_"&amp;K$2,data!$I:$I)</f>
        <v>2</v>
      </c>
      <c r="L6" s="21">
        <f>SUMIF(data!$A:$A,$A6&amp;"_"&amp;L$2,data!$I:$I)</f>
        <v>13</v>
      </c>
      <c r="M6" s="25">
        <f t="shared" si="0"/>
        <v>34</v>
      </c>
    </row>
    <row r="7" spans="1:13" x14ac:dyDescent="0.25">
      <c r="A7" s="19" t="s">
        <v>8</v>
      </c>
      <c r="B7" s="19" t="s">
        <v>9</v>
      </c>
      <c r="C7" s="21">
        <f>SUMIF(data!$A:$A,$A7&amp;"_"&amp;C$2,data!$I:$I)</f>
        <v>6</v>
      </c>
      <c r="D7" s="21">
        <f>SUMIF(data!$A:$A,$A7&amp;"_"&amp;D$2,data!$I:$I)</f>
        <v>5</v>
      </c>
      <c r="E7" s="21">
        <f>SUMIF(data!$A:$A,$A7&amp;"_"&amp;E$2,data!$I:$I)</f>
        <v>30</v>
      </c>
      <c r="F7" s="21">
        <f>SUMIF(data!$A:$A,$A7&amp;"_"&amp;F$2,data!$I:$I)</f>
        <v>0</v>
      </c>
      <c r="G7" s="21">
        <f>SUMIF(data!$A:$A,$A7&amp;"_"&amp;G$2,data!$I:$I)</f>
        <v>13.6</v>
      </c>
      <c r="H7" s="21">
        <f>SUMIF(data!$A:$A,$A7&amp;"_"&amp;H$2,data!$I:$I)</f>
        <v>22.75</v>
      </c>
      <c r="I7" s="21">
        <f>SUMIF(data!$A:$A,$A7&amp;"_"&amp;I$2,data!$I:$I)</f>
        <v>10</v>
      </c>
      <c r="J7" s="21">
        <f>SUMIF(data!$A:$A,$A7&amp;"_"&amp;J$2,data!$I:$I)</f>
        <v>0</v>
      </c>
      <c r="K7" s="21">
        <f>SUMIF(data!$A:$A,$A7&amp;"_"&amp;K$2,data!$I:$I)</f>
        <v>0</v>
      </c>
      <c r="L7" s="21">
        <f>SUMIF(data!$A:$A,$A7&amp;"_"&amp;L$2,data!$I:$I)</f>
        <v>1</v>
      </c>
      <c r="M7" s="25">
        <f t="shared" si="0"/>
        <v>88.35</v>
      </c>
    </row>
    <row r="8" spans="1:13" x14ac:dyDescent="0.25">
      <c r="A8" s="19" t="s">
        <v>35</v>
      </c>
      <c r="B8" s="19" t="s">
        <v>36</v>
      </c>
      <c r="C8" s="21">
        <f>SUMIF(data!$A:$A,$A8&amp;"_"&amp;C$2,data!$I:$I)</f>
        <v>0</v>
      </c>
      <c r="D8" s="21">
        <f>SUMIF(data!$A:$A,$A8&amp;"_"&amp;D$2,data!$I:$I)</f>
        <v>0</v>
      </c>
      <c r="E8" s="21">
        <f>SUMIF(data!$A:$A,$A8&amp;"_"&amp;E$2,data!$I:$I)</f>
        <v>1</v>
      </c>
      <c r="F8" s="21">
        <f>SUMIF(data!$A:$A,$A8&amp;"_"&amp;F$2,data!$I:$I)</f>
        <v>0</v>
      </c>
      <c r="G8" s="21">
        <f>SUMIF(data!$A:$A,$A8&amp;"_"&amp;G$2,data!$I:$I)</f>
        <v>0</v>
      </c>
      <c r="H8" s="21">
        <f>SUMIF(data!$A:$A,$A8&amp;"_"&amp;H$2,data!$I:$I)</f>
        <v>1</v>
      </c>
      <c r="I8" s="21">
        <f>SUMIF(data!$A:$A,$A8&amp;"_"&amp;I$2,data!$I:$I)</f>
        <v>0</v>
      </c>
      <c r="J8" s="21">
        <f>SUMIF(data!$A:$A,$A8&amp;"_"&amp;J$2,data!$I:$I)</f>
        <v>0</v>
      </c>
      <c r="K8" s="21">
        <f>SUMIF(data!$A:$A,$A8&amp;"_"&amp;K$2,data!$I:$I)</f>
        <v>0</v>
      </c>
      <c r="L8" s="21">
        <f>SUMIF(data!$A:$A,$A8&amp;"_"&amp;L$2,data!$I:$I)</f>
        <v>0</v>
      </c>
      <c r="M8" s="25">
        <f t="shared" si="0"/>
        <v>2</v>
      </c>
    </row>
    <row r="9" spans="1:13" x14ac:dyDescent="0.25">
      <c r="A9" s="19" t="s">
        <v>144</v>
      </c>
      <c r="B9" s="19" t="s">
        <v>145</v>
      </c>
      <c r="C9" s="21">
        <f>SUMIF(data!$A:$A,$A9&amp;"_"&amp;C$2,data!$I:$I)</f>
        <v>0</v>
      </c>
      <c r="D9" s="21">
        <f>SUMIF(data!$A:$A,$A9&amp;"_"&amp;D$2,data!$I:$I)</f>
        <v>0</v>
      </c>
      <c r="E9" s="21">
        <f>SUMIF(data!$A:$A,$A9&amp;"_"&amp;E$2,data!$I:$I)</f>
        <v>0</v>
      </c>
      <c r="F9" s="21">
        <f>SUMIF(data!$A:$A,$A9&amp;"_"&amp;F$2,data!$I:$I)</f>
        <v>0</v>
      </c>
      <c r="G9" s="21">
        <f>SUMIF(data!$A:$A,$A9&amp;"_"&amp;G$2,data!$I:$I)</f>
        <v>1</v>
      </c>
      <c r="H9" s="21">
        <f>SUMIF(data!$A:$A,$A9&amp;"_"&amp;H$2,data!$I:$I)</f>
        <v>0</v>
      </c>
      <c r="I9" s="21">
        <f>SUMIF(data!$A:$A,$A9&amp;"_"&amp;I$2,data!$I:$I)</f>
        <v>0</v>
      </c>
      <c r="J9" s="21">
        <f>SUMIF(data!$A:$A,$A9&amp;"_"&amp;J$2,data!$I:$I)</f>
        <v>0</v>
      </c>
      <c r="K9" s="21">
        <f>SUMIF(data!$A:$A,$A9&amp;"_"&amp;K$2,data!$I:$I)</f>
        <v>0</v>
      </c>
      <c r="L9" s="21">
        <f>SUMIF(data!$A:$A,$A9&amp;"_"&amp;L$2,data!$I:$I)</f>
        <v>0</v>
      </c>
      <c r="M9" s="25">
        <f t="shared" si="0"/>
        <v>1</v>
      </c>
    </row>
    <row r="10" spans="1:13" x14ac:dyDescent="0.25">
      <c r="A10" s="19" t="s">
        <v>166</v>
      </c>
      <c r="B10" s="20" t="s">
        <v>498</v>
      </c>
      <c r="C10" s="21">
        <f>SUMIF(data!$A:$A,$A10&amp;"_"&amp;C$2,data!$I:$I)</f>
        <v>0</v>
      </c>
      <c r="D10" s="21">
        <f>SUMIF(data!$A:$A,$A10&amp;"_"&amp;D$2,data!$I:$I)</f>
        <v>0</v>
      </c>
      <c r="E10" s="21">
        <f>SUMIF(data!$A:$A,$A10&amp;"_"&amp;E$2,data!$I:$I)</f>
        <v>0</v>
      </c>
      <c r="F10" s="21">
        <f>SUMIF(data!$A:$A,$A10&amp;"_"&amp;F$2,data!$I:$I)</f>
        <v>0</v>
      </c>
      <c r="G10" s="21">
        <f>SUMIF(data!$A:$A,$A10&amp;"_"&amp;G$2,data!$I:$I)</f>
        <v>2</v>
      </c>
      <c r="H10" s="21">
        <f>SUMIF(data!$A:$A,$A10&amp;"_"&amp;H$2,data!$I:$I)</f>
        <v>0</v>
      </c>
      <c r="I10" s="21">
        <f>SUMIF(data!$A:$A,$A10&amp;"_"&amp;I$2,data!$I:$I)</f>
        <v>0</v>
      </c>
      <c r="J10" s="21">
        <f>SUMIF(data!$A:$A,$A10&amp;"_"&amp;J$2,data!$I:$I)</f>
        <v>0</v>
      </c>
      <c r="K10" s="21">
        <f>SUMIF(data!$A:$A,$A10&amp;"_"&amp;K$2,data!$I:$I)</f>
        <v>0</v>
      </c>
      <c r="L10" s="21">
        <f>SUMIF(data!$A:$A,$A10&amp;"_"&amp;L$2,data!$I:$I)</f>
        <v>0</v>
      </c>
      <c r="M10" s="25">
        <f t="shared" si="0"/>
        <v>2</v>
      </c>
    </row>
    <row r="11" spans="1:13" x14ac:dyDescent="0.25">
      <c r="A11" s="19" t="s">
        <v>141</v>
      </c>
      <c r="B11" s="19" t="s">
        <v>142</v>
      </c>
      <c r="C11" s="21">
        <f>SUMIF(data!$A:$A,$A11&amp;"_"&amp;C$2,data!$I:$I)</f>
        <v>0</v>
      </c>
      <c r="D11" s="21">
        <f>SUMIF(data!$A:$A,$A11&amp;"_"&amp;D$2,data!$I:$I)</f>
        <v>0</v>
      </c>
      <c r="E11" s="21">
        <f>SUMIF(data!$A:$A,$A11&amp;"_"&amp;E$2,data!$I:$I)</f>
        <v>0</v>
      </c>
      <c r="F11" s="21">
        <f>SUMIF(data!$A:$A,$A11&amp;"_"&amp;F$2,data!$I:$I)</f>
        <v>0</v>
      </c>
      <c r="G11" s="21">
        <f>SUMIF(data!$A:$A,$A11&amp;"_"&amp;G$2,data!$I:$I)</f>
        <v>2</v>
      </c>
      <c r="H11" s="21">
        <f>SUMIF(data!$A:$A,$A11&amp;"_"&amp;H$2,data!$I:$I)</f>
        <v>0</v>
      </c>
      <c r="I11" s="21">
        <f>SUMIF(data!$A:$A,$A11&amp;"_"&amp;I$2,data!$I:$I)</f>
        <v>0</v>
      </c>
      <c r="J11" s="21">
        <f>SUMIF(data!$A:$A,$A11&amp;"_"&amp;J$2,data!$I:$I)</f>
        <v>0</v>
      </c>
      <c r="K11" s="21">
        <f>SUMIF(data!$A:$A,$A11&amp;"_"&amp;K$2,data!$I:$I)</f>
        <v>0</v>
      </c>
      <c r="L11" s="21">
        <f>SUMIF(data!$A:$A,$A11&amp;"_"&amp;L$2,data!$I:$I)</f>
        <v>0</v>
      </c>
      <c r="M11" s="25">
        <f t="shared" si="0"/>
        <v>2</v>
      </c>
    </row>
    <row r="12" spans="1:13" x14ac:dyDescent="0.25">
      <c r="A12" s="22" t="s">
        <v>504</v>
      </c>
      <c r="B12" s="23"/>
      <c r="C12" s="24">
        <f>SUM(C3:C11)</f>
        <v>6</v>
      </c>
      <c r="D12" s="24">
        <f t="shared" ref="D12:M12" si="1">SUM(D3:D11)</f>
        <v>5</v>
      </c>
      <c r="E12" s="24">
        <f t="shared" si="1"/>
        <v>43.75</v>
      </c>
      <c r="F12" s="24">
        <f t="shared" si="1"/>
        <v>2.2000000000000002</v>
      </c>
      <c r="G12" s="24">
        <f t="shared" si="1"/>
        <v>37.299999999999997</v>
      </c>
      <c r="H12" s="24">
        <f t="shared" si="1"/>
        <v>59.6</v>
      </c>
      <c r="I12" s="24">
        <f t="shared" si="1"/>
        <v>19.25</v>
      </c>
      <c r="J12" s="24">
        <f t="shared" si="1"/>
        <v>3</v>
      </c>
      <c r="K12" s="24">
        <f t="shared" si="1"/>
        <v>2</v>
      </c>
      <c r="L12" s="24">
        <f t="shared" si="1"/>
        <v>23</v>
      </c>
      <c r="M12" s="24">
        <f t="shared" si="1"/>
        <v>201.1</v>
      </c>
    </row>
    <row r="13" spans="1:13" x14ac:dyDescent="0.25">
      <c r="G13"/>
    </row>
    <row r="14" spans="1:13" x14ac:dyDescent="0.25">
      <c r="A14" s="29" t="s">
        <v>506</v>
      </c>
      <c r="B14" s="30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x14ac:dyDescent="0.25">
      <c r="A15" s="19" t="s">
        <v>18</v>
      </c>
      <c r="B15" s="19" t="s">
        <v>19</v>
      </c>
      <c r="C15" s="21">
        <f>SUMIF(data!$B:$B,$A15&amp;"_"&amp;C$2,data!$I:$I)</f>
        <v>0</v>
      </c>
      <c r="D15" s="21">
        <f>SUMIF(data!$B:$B,$A15&amp;"_"&amp;D$2,data!$I:$I)</f>
        <v>0</v>
      </c>
      <c r="E15" s="21">
        <f>SUMIF(data!$B:$B,$A15&amp;"_"&amp;E$2,data!$I:$I)</f>
        <v>2</v>
      </c>
      <c r="F15" s="21">
        <f>SUMIF(data!$B:$B,$A15&amp;"_"&amp;F$2,data!$I:$I)</f>
        <v>2.2000000000000002</v>
      </c>
      <c r="G15" s="21">
        <f>SUMIF(data!$B:$B,$A15&amp;"_"&amp;G$2,data!$I:$I)</f>
        <v>0</v>
      </c>
      <c r="H15" s="21">
        <f>SUMIF(data!$B:$B,$A15&amp;"_"&amp;H$2,data!$I:$I)</f>
        <v>0</v>
      </c>
      <c r="I15" s="21">
        <f>SUMIF(data!$B:$B,$A15&amp;"_"&amp;I$2,data!$I:$I)</f>
        <v>1</v>
      </c>
      <c r="J15" s="21">
        <f>SUMIF(data!$B:$B,$A15&amp;"_"&amp;J$2,data!$I:$I)</f>
        <v>0</v>
      </c>
      <c r="K15" s="21">
        <f>SUMIF(data!$B:$B,$A15&amp;"_"&amp;K$2,data!$I:$I)</f>
        <v>0</v>
      </c>
      <c r="L15" s="21">
        <f>SUMIF(data!$B:$B,$A15&amp;"_"&amp;L$2,data!$I:$I)</f>
        <v>0</v>
      </c>
      <c r="M15" s="25">
        <f>SUM(C15:L15)</f>
        <v>5.2</v>
      </c>
    </row>
    <row r="16" spans="1:13" x14ac:dyDescent="0.25">
      <c r="A16" s="19" t="s">
        <v>38</v>
      </c>
      <c r="B16" s="19" t="s">
        <v>39</v>
      </c>
      <c r="C16" s="21">
        <f>SUMIF(data!$B:$B,$A16&amp;"_"&amp;C$2,data!$I:$I)</f>
        <v>0</v>
      </c>
      <c r="D16" s="21">
        <f>SUMIF(data!$B:$B,$A16&amp;"_"&amp;D$2,data!$I:$I)</f>
        <v>0</v>
      </c>
      <c r="E16" s="21">
        <f>SUMIF(data!$B:$B,$A16&amp;"_"&amp;E$2,data!$I:$I)</f>
        <v>4.05</v>
      </c>
      <c r="F16" s="21">
        <f>SUMIF(data!$B:$B,$A16&amp;"_"&amp;F$2,data!$I:$I)</f>
        <v>0</v>
      </c>
      <c r="G16" s="21">
        <f>SUMIF(data!$B:$B,$A16&amp;"_"&amp;G$2,data!$I:$I)</f>
        <v>0</v>
      </c>
      <c r="H16" s="21">
        <f>SUMIF(data!$B:$B,$A16&amp;"_"&amp;H$2,data!$I:$I)</f>
        <v>4.8</v>
      </c>
      <c r="I16" s="21">
        <f>SUMIF(data!$B:$B,$A16&amp;"_"&amp;I$2,data!$I:$I)</f>
        <v>0</v>
      </c>
      <c r="J16" s="21">
        <f>SUMIF(data!$B:$B,$A16&amp;"_"&amp;J$2,data!$I:$I)</f>
        <v>0</v>
      </c>
      <c r="K16" s="21">
        <f>SUMIF(data!$B:$B,$A16&amp;"_"&amp;K$2,data!$I:$I)</f>
        <v>0</v>
      </c>
      <c r="L16" s="21">
        <f>SUMIF(data!$B:$B,$A16&amp;"_"&amp;L$2,data!$I:$I)</f>
        <v>0</v>
      </c>
      <c r="M16" s="25">
        <f t="shared" ref="M16:M23" si="2">SUM(C16:L16)</f>
        <v>8.85</v>
      </c>
    </row>
    <row r="17" spans="1:13" x14ac:dyDescent="0.25">
      <c r="A17" s="19" t="s">
        <v>24</v>
      </c>
      <c r="B17" s="19" t="s">
        <v>25</v>
      </c>
      <c r="C17" s="21">
        <f>SUMIF(data!$B:$B,$A17&amp;"_"&amp;C$2,data!$I:$I)</f>
        <v>0</v>
      </c>
      <c r="D17" s="21">
        <f>SUMIF(data!$B:$B,$A17&amp;"_"&amp;D$2,data!$I:$I)</f>
        <v>0</v>
      </c>
      <c r="E17" s="21">
        <f>SUMIF(data!$B:$B,$A17&amp;"_"&amp;E$2,data!$I:$I)</f>
        <v>6.7</v>
      </c>
      <c r="F17" s="21">
        <f>SUMIF(data!$B:$B,$A17&amp;"_"&amp;F$2,data!$I:$I)</f>
        <v>0</v>
      </c>
      <c r="G17" s="21">
        <f>SUMIF(data!$B:$B,$A17&amp;"_"&amp;G$2,data!$I:$I)</f>
        <v>8.6999999999999993</v>
      </c>
      <c r="H17" s="21">
        <f>SUMIF(data!$B:$B,$A17&amp;"_"&amp;H$2,data!$I:$I)</f>
        <v>25.05</v>
      </c>
      <c r="I17" s="21">
        <f>SUMIF(data!$B:$B,$A17&amp;"_"&amp;I$2,data!$I:$I)</f>
        <v>6.25</v>
      </c>
      <c r="J17" s="21">
        <f>SUMIF(data!$B:$B,$A17&amp;"_"&amp;J$2,data!$I:$I)</f>
        <v>2</v>
      </c>
      <c r="K17" s="21">
        <f>SUMIF(data!$B:$B,$A17&amp;"_"&amp;K$2,data!$I:$I)</f>
        <v>0</v>
      </c>
      <c r="L17" s="21">
        <f>SUMIF(data!$B:$B,$A17&amp;"_"&amp;L$2,data!$I:$I)</f>
        <v>9</v>
      </c>
      <c r="M17" s="25">
        <f t="shared" si="2"/>
        <v>57.7</v>
      </c>
    </row>
    <row r="18" spans="1:13" x14ac:dyDescent="0.25">
      <c r="A18" s="19" t="s">
        <v>55</v>
      </c>
      <c r="B18" s="19" t="s">
        <v>56</v>
      </c>
      <c r="C18" s="21">
        <f>SUMIF(data!$B:$B,$A18&amp;"_"&amp;C$2,data!$I:$I)</f>
        <v>0</v>
      </c>
      <c r="D18" s="21">
        <f>SUMIF(data!$B:$B,$A18&amp;"_"&amp;D$2,data!$I:$I)</f>
        <v>0</v>
      </c>
      <c r="E18" s="21">
        <f>SUMIF(data!$B:$B,$A18&amp;"_"&amp;E$2,data!$I:$I)</f>
        <v>0</v>
      </c>
      <c r="F18" s="21">
        <f>SUMIF(data!$B:$B,$A18&amp;"_"&amp;F$2,data!$I:$I)</f>
        <v>0</v>
      </c>
      <c r="G18" s="21">
        <f>SUMIF(data!$B:$B,$A18&amp;"_"&amp;G$2,data!$I:$I)</f>
        <v>10</v>
      </c>
      <c r="H18" s="21">
        <f>SUMIF(data!$B:$B,$A18&amp;"_"&amp;H$2,data!$I:$I)</f>
        <v>6</v>
      </c>
      <c r="I18" s="21">
        <f>SUMIF(data!$B:$B,$A18&amp;"_"&amp;I$2,data!$I:$I)</f>
        <v>2</v>
      </c>
      <c r="J18" s="21">
        <f>SUMIF(data!$B:$B,$A18&amp;"_"&amp;J$2,data!$I:$I)</f>
        <v>1</v>
      </c>
      <c r="K18" s="21">
        <f>SUMIF(data!$B:$B,$A18&amp;"_"&amp;K$2,data!$I:$I)</f>
        <v>2</v>
      </c>
      <c r="L18" s="21">
        <f>SUMIF(data!$B:$B,$A18&amp;"_"&amp;L$2,data!$I:$I)</f>
        <v>13</v>
      </c>
      <c r="M18" s="25">
        <f t="shared" si="2"/>
        <v>34</v>
      </c>
    </row>
    <row r="19" spans="1:13" x14ac:dyDescent="0.25">
      <c r="A19" s="19" t="s">
        <v>8</v>
      </c>
      <c r="B19" s="19" t="s">
        <v>9</v>
      </c>
      <c r="C19" s="21">
        <f>SUMIF(data!$B:$B,$A19&amp;"_"&amp;C$2,data!$I:$I)</f>
        <v>6</v>
      </c>
      <c r="D19" s="21">
        <f>SUMIF(data!$B:$B,$A19&amp;"_"&amp;D$2,data!$I:$I)</f>
        <v>5</v>
      </c>
      <c r="E19" s="21">
        <f>SUMIF(data!$B:$B,$A19&amp;"_"&amp;E$2,data!$I:$I)</f>
        <v>30</v>
      </c>
      <c r="F19" s="21">
        <f>SUMIF(data!$B:$B,$A19&amp;"_"&amp;F$2,data!$I:$I)</f>
        <v>0</v>
      </c>
      <c r="G19" s="21">
        <f>SUMIF(data!$B:$B,$A19&amp;"_"&amp;G$2,data!$I:$I)</f>
        <v>13.6</v>
      </c>
      <c r="H19" s="21">
        <f>SUMIF(data!$B:$B,$A19&amp;"_"&amp;H$2,data!$I:$I)</f>
        <v>22.75</v>
      </c>
      <c r="I19" s="21">
        <f>SUMIF(data!$B:$B,$A19&amp;"_"&amp;I$2,data!$I:$I)</f>
        <v>10</v>
      </c>
      <c r="J19" s="21">
        <f>SUMIF(data!$B:$B,$A19&amp;"_"&amp;J$2,data!$I:$I)</f>
        <v>0</v>
      </c>
      <c r="K19" s="21">
        <f>SUMIF(data!$B:$B,$A19&amp;"_"&amp;K$2,data!$I:$I)</f>
        <v>0</v>
      </c>
      <c r="L19" s="21">
        <f>SUMIF(data!$B:$B,$A19&amp;"_"&amp;L$2,data!$I:$I)</f>
        <v>1</v>
      </c>
      <c r="M19" s="25">
        <f t="shared" si="2"/>
        <v>88.35</v>
      </c>
    </row>
    <row r="20" spans="1:13" x14ac:dyDescent="0.25">
      <c r="A20" s="19" t="s">
        <v>35</v>
      </c>
      <c r="B20" s="19" t="s">
        <v>36</v>
      </c>
      <c r="C20" s="21">
        <f>SUMIF(data!$B:$B,$A20&amp;"_"&amp;C$2,data!$I:$I)</f>
        <v>0</v>
      </c>
      <c r="D20" s="21">
        <f>SUMIF(data!$B:$B,$A20&amp;"_"&amp;D$2,data!$I:$I)</f>
        <v>0</v>
      </c>
      <c r="E20" s="21">
        <f>SUMIF(data!$B:$B,$A20&amp;"_"&amp;E$2,data!$I:$I)</f>
        <v>1</v>
      </c>
      <c r="F20" s="21">
        <f>SUMIF(data!$B:$B,$A20&amp;"_"&amp;F$2,data!$I:$I)</f>
        <v>0</v>
      </c>
      <c r="G20" s="21">
        <f>SUMIF(data!$B:$B,$A20&amp;"_"&amp;G$2,data!$I:$I)</f>
        <v>0</v>
      </c>
      <c r="H20" s="21">
        <f>SUMIF(data!$B:$B,$A20&amp;"_"&amp;H$2,data!$I:$I)</f>
        <v>1</v>
      </c>
      <c r="I20" s="21">
        <f>SUMIF(data!$B:$B,$A20&amp;"_"&amp;I$2,data!$I:$I)</f>
        <v>0</v>
      </c>
      <c r="J20" s="21">
        <f>SUMIF(data!$B:$B,$A20&amp;"_"&amp;J$2,data!$I:$I)</f>
        <v>0</v>
      </c>
      <c r="K20" s="21">
        <f>SUMIF(data!$B:$B,$A20&amp;"_"&amp;K$2,data!$I:$I)</f>
        <v>0</v>
      </c>
      <c r="L20" s="21">
        <f>SUMIF(data!$B:$B,$A20&amp;"_"&amp;L$2,data!$I:$I)</f>
        <v>0</v>
      </c>
      <c r="M20" s="25">
        <f t="shared" si="2"/>
        <v>2</v>
      </c>
    </row>
    <row r="21" spans="1:13" x14ac:dyDescent="0.25">
      <c r="A21" s="19" t="s">
        <v>144</v>
      </c>
      <c r="B21" s="19" t="s">
        <v>145</v>
      </c>
      <c r="C21" s="21">
        <f>SUMIF(data!$B:$B,$A21&amp;"_"&amp;C$2,data!$I:$I)</f>
        <v>0</v>
      </c>
      <c r="D21" s="21">
        <f>SUMIF(data!$B:$B,$A21&amp;"_"&amp;D$2,data!$I:$I)</f>
        <v>0</v>
      </c>
      <c r="E21" s="21">
        <f>SUMIF(data!$B:$B,$A21&amp;"_"&amp;E$2,data!$I:$I)</f>
        <v>0</v>
      </c>
      <c r="F21" s="21">
        <f>SUMIF(data!$B:$B,$A21&amp;"_"&amp;F$2,data!$I:$I)</f>
        <v>0</v>
      </c>
      <c r="G21" s="21">
        <f>SUMIF(data!$B:$B,$A21&amp;"_"&amp;G$2,data!$I:$I)</f>
        <v>1</v>
      </c>
      <c r="H21" s="21">
        <f>SUMIF(data!$B:$B,$A21&amp;"_"&amp;H$2,data!$I:$I)</f>
        <v>0</v>
      </c>
      <c r="I21" s="21">
        <f>SUMIF(data!$B:$B,$A21&amp;"_"&amp;I$2,data!$I:$I)</f>
        <v>0</v>
      </c>
      <c r="J21" s="21">
        <f>SUMIF(data!$B:$B,$A21&amp;"_"&amp;J$2,data!$I:$I)</f>
        <v>0</v>
      </c>
      <c r="K21" s="21">
        <f>SUMIF(data!$B:$B,$A21&amp;"_"&amp;K$2,data!$I:$I)</f>
        <v>0</v>
      </c>
      <c r="L21" s="21">
        <f>SUMIF(data!$B:$B,$A21&amp;"_"&amp;L$2,data!$I:$I)</f>
        <v>0</v>
      </c>
      <c r="M21" s="25">
        <f t="shared" si="2"/>
        <v>1</v>
      </c>
    </row>
    <row r="22" spans="1:13" x14ac:dyDescent="0.25">
      <c r="A22" s="19" t="s">
        <v>166</v>
      </c>
      <c r="B22" s="20" t="s">
        <v>498</v>
      </c>
      <c r="C22" s="21">
        <f>SUMIF(data!$B:$B,$A22&amp;"_"&amp;C$2,data!$I:$I)</f>
        <v>0</v>
      </c>
      <c r="D22" s="21">
        <f>SUMIF(data!$B:$B,$A22&amp;"_"&amp;D$2,data!$I:$I)</f>
        <v>0</v>
      </c>
      <c r="E22" s="21">
        <f>SUMIF(data!$B:$B,$A22&amp;"_"&amp;E$2,data!$I:$I)</f>
        <v>0</v>
      </c>
      <c r="F22" s="21">
        <f>SUMIF(data!$B:$B,$A22&amp;"_"&amp;F$2,data!$I:$I)</f>
        <v>0</v>
      </c>
      <c r="G22" s="21">
        <f>SUMIF(data!$B:$B,$A22&amp;"_"&amp;G$2,data!$I:$I)</f>
        <v>2</v>
      </c>
      <c r="H22" s="21">
        <f>SUMIF(data!$B:$B,$A22&amp;"_"&amp;H$2,data!$I:$I)</f>
        <v>0</v>
      </c>
      <c r="I22" s="21">
        <f>SUMIF(data!$B:$B,$A22&amp;"_"&amp;I$2,data!$I:$I)</f>
        <v>0</v>
      </c>
      <c r="J22" s="21">
        <f>SUMIF(data!$B:$B,$A22&amp;"_"&amp;J$2,data!$I:$I)</f>
        <v>0</v>
      </c>
      <c r="K22" s="21">
        <f>SUMIF(data!$B:$B,$A22&amp;"_"&amp;K$2,data!$I:$I)</f>
        <v>0</v>
      </c>
      <c r="L22" s="21">
        <f>SUMIF(data!$B:$B,$A22&amp;"_"&amp;L$2,data!$I:$I)</f>
        <v>0</v>
      </c>
      <c r="M22" s="25">
        <f t="shared" si="2"/>
        <v>2</v>
      </c>
    </row>
    <row r="23" spans="1:13" x14ac:dyDescent="0.25">
      <c r="A23" s="19" t="s">
        <v>141</v>
      </c>
      <c r="B23" s="19" t="s">
        <v>142</v>
      </c>
      <c r="C23" s="21">
        <f>SUMIF(data!$B:$B,$A23&amp;"_"&amp;C$2,data!$I:$I)</f>
        <v>0</v>
      </c>
      <c r="D23" s="21">
        <f>SUMIF(data!$B:$B,$A23&amp;"_"&amp;D$2,data!$I:$I)</f>
        <v>0</v>
      </c>
      <c r="E23" s="21">
        <f>SUMIF(data!$B:$B,$A23&amp;"_"&amp;E$2,data!$I:$I)</f>
        <v>0</v>
      </c>
      <c r="F23" s="21">
        <f>SUMIF(data!$B:$B,$A23&amp;"_"&amp;F$2,data!$I:$I)</f>
        <v>0</v>
      </c>
      <c r="G23" s="21">
        <f>SUMIF(data!$B:$B,$A23&amp;"_"&amp;G$2,data!$I:$I)</f>
        <v>2</v>
      </c>
      <c r="H23" s="21">
        <f>SUMIF(data!$B:$B,$A23&amp;"_"&amp;H$2,data!$I:$I)</f>
        <v>0</v>
      </c>
      <c r="I23" s="21">
        <f>SUMIF(data!$B:$B,$A23&amp;"_"&amp;I$2,data!$I:$I)</f>
        <v>0</v>
      </c>
      <c r="J23" s="21">
        <f>SUMIF(data!$B:$B,$A23&amp;"_"&amp;J$2,data!$I:$I)</f>
        <v>0</v>
      </c>
      <c r="K23" s="21">
        <f>SUMIF(data!$B:$B,$A23&amp;"_"&amp;K$2,data!$I:$I)</f>
        <v>0</v>
      </c>
      <c r="L23" s="21">
        <f>SUMIF(data!$B:$B,$A23&amp;"_"&amp;L$2,data!$I:$I)</f>
        <v>0</v>
      </c>
      <c r="M23" s="25">
        <f t="shared" si="2"/>
        <v>2</v>
      </c>
    </row>
    <row r="24" spans="1:13" x14ac:dyDescent="0.25">
      <c r="A24" s="22" t="s">
        <v>504</v>
      </c>
      <c r="B24" s="23"/>
      <c r="C24" s="24">
        <f>SUM(C15:C23)</f>
        <v>6</v>
      </c>
      <c r="D24" s="24">
        <f t="shared" ref="D24" si="3">SUM(D15:D23)</f>
        <v>5</v>
      </c>
      <c r="E24" s="24">
        <f t="shared" ref="E24" si="4">SUM(E15:E23)</f>
        <v>43.75</v>
      </c>
      <c r="F24" s="24">
        <f t="shared" ref="F24" si="5">SUM(F15:F23)</f>
        <v>2.2000000000000002</v>
      </c>
      <c r="G24" s="24">
        <f t="shared" ref="G24" si="6">SUM(G15:G23)</f>
        <v>37.299999999999997</v>
      </c>
      <c r="H24" s="24">
        <f t="shared" ref="H24" si="7">SUM(H15:H23)</f>
        <v>59.6</v>
      </c>
      <c r="I24" s="24">
        <f t="shared" ref="I24" si="8">SUM(I15:I23)</f>
        <v>19.25</v>
      </c>
      <c r="J24" s="24">
        <f t="shared" ref="J24" si="9">SUM(J15:J23)</f>
        <v>3</v>
      </c>
      <c r="K24" s="24">
        <f t="shared" ref="K24" si="10">SUM(K15:K23)</f>
        <v>2</v>
      </c>
      <c r="L24" s="24">
        <f t="shared" ref="L24" si="11">SUM(L15:L23)</f>
        <v>23</v>
      </c>
      <c r="M24" s="24">
        <f t="shared" ref="M24" si="12">SUM(M15:M23)</f>
        <v>201.1</v>
      </c>
    </row>
    <row r="25" spans="1:13" x14ac:dyDescent="0.25">
      <c r="G25"/>
    </row>
    <row r="26" spans="1:13" x14ac:dyDescent="0.25">
      <c r="A26" s="33" t="s">
        <v>507</v>
      </c>
      <c r="B26" s="3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x14ac:dyDescent="0.25">
      <c r="A27" s="19" t="s">
        <v>18</v>
      </c>
      <c r="B27" s="19" t="s">
        <v>19</v>
      </c>
      <c r="C27" s="21">
        <f t="shared" ref="C27:L27" si="13">C3-C15</f>
        <v>0</v>
      </c>
      <c r="D27" s="21">
        <f t="shared" si="13"/>
        <v>0</v>
      </c>
      <c r="E27" s="21">
        <f t="shared" si="13"/>
        <v>0</v>
      </c>
      <c r="F27" s="21">
        <f t="shared" si="13"/>
        <v>0</v>
      </c>
      <c r="G27" s="21">
        <f t="shared" si="13"/>
        <v>0</v>
      </c>
      <c r="H27" s="21">
        <f t="shared" si="13"/>
        <v>0</v>
      </c>
      <c r="I27" s="21">
        <f t="shared" si="13"/>
        <v>0</v>
      </c>
      <c r="J27" s="21">
        <f t="shared" si="13"/>
        <v>0</v>
      </c>
      <c r="K27" s="21">
        <f t="shared" si="13"/>
        <v>0</v>
      </c>
      <c r="L27" s="21">
        <f t="shared" si="13"/>
        <v>0</v>
      </c>
      <c r="M27" s="25">
        <f>SUM(C27:L27)</f>
        <v>0</v>
      </c>
    </row>
    <row r="28" spans="1:13" x14ac:dyDescent="0.25">
      <c r="A28" s="19" t="s">
        <v>38</v>
      </c>
      <c r="B28" s="19" t="s">
        <v>39</v>
      </c>
      <c r="C28" s="21">
        <f t="shared" ref="C28:L28" si="14">C4-C16</f>
        <v>0</v>
      </c>
      <c r="D28" s="21">
        <f t="shared" si="14"/>
        <v>0</v>
      </c>
      <c r="E28" s="21">
        <f t="shared" si="14"/>
        <v>0</v>
      </c>
      <c r="F28" s="21">
        <f t="shared" si="14"/>
        <v>0</v>
      </c>
      <c r="G28" s="21">
        <f t="shared" si="14"/>
        <v>0</v>
      </c>
      <c r="H28" s="21">
        <f t="shared" si="14"/>
        <v>0</v>
      </c>
      <c r="I28" s="21">
        <f t="shared" si="14"/>
        <v>0</v>
      </c>
      <c r="J28" s="21">
        <f t="shared" si="14"/>
        <v>0</v>
      </c>
      <c r="K28" s="21">
        <f t="shared" si="14"/>
        <v>0</v>
      </c>
      <c r="L28" s="21">
        <f t="shared" si="14"/>
        <v>0</v>
      </c>
      <c r="M28" s="25">
        <f t="shared" ref="M28:M35" si="15">SUM(C28:L28)</f>
        <v>0</v>
      </c>
    </row>
    <row r="29" spans="1:13" x14ac:dyDescent="0.25">
      <c r="A29" s="19" t="s">
        <v>24</v>
      </c>
      <c r="B29" s="19" t="s">
        <v>25</v>
      </c>
      <c r="C29" s="21">
        <f t="shared" ref="C29:L29" si="16">C5-C17</f>
        <v>0</v>
      </c>
      <c r="D29" s="21">
        <f t="shared" si="16"/>
        <v>0</v>
      </c>
      <c r="E29" s="21">
        <f t="shared" si="16"/>
        <v>0</v>
      </c>
      <c r="F29" s="21">
        <f t="shared" si="16"/>
        <v>0</v>
      </c>
      <c r="G29" s="21">
        <f t="shared" si="16"/>
        <v>0</v>
      </c>
      <c r="H29" s="21">
        <f t="shared" si="16"/>
        <v>0</v>
      </c>
      <c r="I29" s="21">
        <f t="shared" si="16"/>
        <v>0</v>
      </c>
      <c r="J29" s="21">
        <f t="shared" si="16"/>
        <v>0</v>
      </c>
      <c r="K29" s="21">
        <f t="shared" si="16"/>
        <v>0</v>
      </c>
      <c r="L29" s="21">
        <f t="shared" si="16"/>
        <v>0</v>
      </c>
      <c r="M29" s="25">
        <f t="shared" si="15"/>
        <v>0</v>
      </c>
    </row>
    <row r="30" spans="1:13" x14ac:dyDescent="0.25">
      <c r="A30" s="19" t="s">
        <v>55</v>
      </c>
      <c r="B30" s="19" t="s">
        <v>56</v>
      </c>
      <c r="C30" s="21">
        <f t="shared" ref="C30:L30" si="17">C6-C18</f>
        <v>0</v>
      </c>
      <c r="D30" s="21">
        <f t="shared" si="17"/>
        <v>0</v>
      </c>
      <c r="E30" s="21">
        <f t="shared" si="17"/>
        <v>0</v>
      </c>
      <c r="F30" s="21">
        <f t="shared" si="17"/>
        <v>0</v>
      </c>
      <c r="G30" s="21">
        <f t="shared" si="17"/>
        <v>0</v>
      </c>
      <c r="H30" s="21">
        <f t="shared" si="17"/>
        <v>0</v>
      </c>
      <c r="I30" s="21">
        <f t="shared" si="17"/>
        <v>0</v>
      </c>
      <c r="J30" s="21">
        <f t="shared" si="17"/>
        <v>0</v>
      </c>
      <c r="K30" s="21">
        <f t="shared" si="17"/>
        <v>0</v>
      </c>
      <c r="L30" s="21">
        <f t="shared" si="17"/>
        <v>0</v>
      </c>
      <c r="M30" s="25">
        <f t="shared" si="15"/>
        <v>0</v>
      </c>
    </row>
    <row r="31" spans="1:13" x14ac:dyDescent="0.25">
      <c r="A31" s="19" t="s">
        <v>8</v>
      </c>
      <c r="B31" s="19" t="s">
        <v>9</v>
      </c>
      <c r="C31" s="21">
        <f t="shared" ref="C31:L31" si="18">C7-C19</f>
        <v>0</v>
      </c>
      <c r="D31" s="21">
        <f t="shared" si="18"/>
        <v>0</v>
      </c>
      <c r="E31" s="21">
        <f t="shared" si="18"/>
        <v>0</v>
      </c>
      <c r="F31" s="21">
        <f t="shared" si="18"/>
        <v>0</v>
      </c>
      <c r="G31" s="21">
        <f t="shared" si="18"/>
        <v>0</v>
      </c>
      <c r="H31" s="21">
        <f t="shared" si="18"/>
        <v>0</v>
      </c>
      <c r="I31" s="21">
        <f t="shared" si="18"/>
        <v>0</v>
      </c>
      <c r="J31" s="21">
        <f t="shared" si="18"/>
        <v>0</v>
      </c>
      <c r="K31" s="21">
        <f t="shared" si="18"/>
        <v>0</v>
      </c>
      <c r="L31" s="21">
        <f t="shared" si="18"/>
        <v>0</v>
      </c>
      <c r="M31" s="25">
        <f t="shared" si="15"/>
        <v>0</v>
      </c>
    </row>
    <row r="32" spans="1:13" x14ac:dyDescent="0.25">
      <c r="A32" s="19" t="s">
        <v>35</v>
      </c>
      <c r="B32" s="19" t="s">
        <v>36</v>
      </c>
      <c r="C32" s="21">
        <f t="shared" ref="C32:L32" si="19">C8-C20</f>
        <v>0</v>
      </c>
      <c r="D32" s="21">
        <f t="shared" si="19"/>
        <v>0</v>
      </c>
      <c r="E32" s="21">
        <f t="shared" si="19"/>
        <v>0</v>
      </c>
      <c r="F32" s="21">
        <f t="shared" si="19"/>
        <v>0</v>
      </c>
      <c r="G32" s="21">
        <f t="shared" si="19"/>
        <v>0</v>
      </c>
      <c r="H32" s="21">
        <f t="shared" si="19"/>
        <v>0</v>
      </c>
      <c r="I32" s="21">
        <f t="shared" si="19"/>
        <v>0</v>
      </c>
      <c r="J32" s="21">
        <f t="shared" si="19"/>
        <v>0</v>
      </c>
      <c r="K32" s="21">
        <f t="shared" si="19"/>
        <v>0</v>
      </c>
      <c r="L32" s="21">
        <f t="shared" si="19"/>
        <v>0</v>
      </c>
      <c r="M32" s="25">
        <f t="shared" si="15"/>
        <v>0</v>
      </c>
    </row>
    <row r="33" spans="1:13" x14ac:dyDescent="0.25">
      <c r="A33" s="19" t="s">
        <v>144</v>
      </c>
      <c r="B33" s="19" t="s">
        <v>145</v>
      </c>
      <c r="C33" s="21">
        <f t="shared" ref="C33:L33" si="20">C9-C21</f>
        <v>0</v>
      </c>
      <c r="D33" s="21">
        <f t="shared" si="20"/>
        <v>0</v>
      </c>
      <c r="E33" s="21">
        <f t="shared" si="20"/>
        <v>0</v>
      </c>
      <c r="F33" s="21">
        <f t="shared" si="20"/>
        <v>0</v>
      </c>
      <c r="G33" s="21">
        <f t="shared" si="20"/>
        <v>0</v>
      </c>
      <c r="H33" s="21">
        <f t="shared" si="20"/>
        <v>0</v>
      </c>
      <c r="I33" s="21">
        <f t="shared" si="20"/>
        <v>0</v>
      </c>
      <c r="J33" s="21">
        <f t="shared" si="20"/>
        <v>0</v>
      </c>
      <c r="K33" s="21">
        <f t="shared" si="20"/>
        <v>0</v>
      </c>
      <c r="L33" s="21">
        <f t="shared" si="20"/>
        <v>0</v>
      </c>
      <c r="M33" s="25">
        <f t="shared" si="15"/>
        <v>0</v>
      </c>
    </row>
    <row r="34" spans="1:13" x14ac:dyDescent="0.25">
      <c r="A34" s="19" t="s">
        <v>166</v>
      </c>
      <c r="B34" s="20" t="s">
        <v>498</v>
      </c>
      <c r="C34" s="21">
        <f t="shared" ref="C34:L34" si="21">C10-C22</f>
        <v>0</v>
      </c>
      <c r="D34" s="21">
        <f t="shared" si="21"/>
        <v>0</v>
      </c>
      <c r="E34" s="21">
        <f t="shared" si="21"/>
        <v>0</v>
      </c>
      <c r="F34" s="21">
        <f t="shared" si="21"/>
        <v>0</v>
      </c>
      <c r="G34" s="21">
        <f t="shared" si="21"/>
        <v>0</v>
      </c>
      <c r="H34" s="21">
        <f t="shared" si="21"/>
        <v>0</v>
      </c>
      <c r="I34" s="21">
        <f t="shared" si="21"/>
        <v>0</v>
      </c>
      <c r="J34" s="21">
        <f t="shared" si="21"/>
        <v>0</v>
      </c>
      <c r="K34" s="21">
        <f t="shared" si="21"/>
        <v>0</v>
      </c>
      <c r="L34" s="21">
        <f t="shared" si="21"/>
        <v>0</v>
      </c>
      <c r="M34" s="25">
        <f t="shared" si="15"/>
        <v>0</v>
      </c>
    </row>
    <row r="35" spans="1:13" x14ac:dyDescent="0.25">
      <c r="A35" s="19" t="s">
        <v>141</v>
      </c>
      <c r="B35" s="19" t="s">
        <v>142</v>
      </c>
      <c r="C35" s="21">
        <f t="shared" ref="C35:L35" si="22">C11-C23</f>
        <v>0</v>
      </c>
      <c r="D35" s="21">
        <f t="shared" si="22"/>
        <v>0</v>
      </c>
      <c r="E35" s="21">
        <f t="shared" si="22"/>
        <v>0</v>
      </c>
      <c r="F35" s="21">
        <f t="shared" si="22"/>
        <v>0</v>
      </c>
      <c r="G35" s="21">
        <f t="shared" si="22"/>
        <v>0</v>
      </c>
      <c r="H35" s="21">
        <f t="shared" si="22"/>
        <v>0</v>
      </c>
      <c r="I35" s="21">
        <f t="shared" si="22"/>
        <v>0</v>
      </c>
      <c r="J35" s="21">
        <f t="shared" si="22"/>
        <v>0</v>
      </c>
      <c r="K35" s="21">
        <f t="shared" si="22"/>
        <v>0</v>
      </c>
      <c r="L35" s="21">
        <f t="shared" si="22"/>
        <v>0</v>
      </c>
      <c r="M35" s="25">
        <f t="shared" si="15"/>
        <v>0</v>
      </c>
    </row>
    <row r="36" spans="1:13" x14ac:dyDescent="0.25">
      <c r="A36" s="22" t="s">
        <v>504</v>
      </c>
      <c r="B36" s="23"/>
      <c r="C36" s="24">
        <f>SUM(C27:C35)</f>
        <v>0</v>
      </c>
      <c r="D36" s="24">
        <f t="shared" ref="D36" si="23">SUM(D27:D35)</f>
        <v>0</v>
      </c>
      <c r="E36" s="24">
        <f t="shared" ref="E36" si="24">SUM(E27:E35)</f>
        <v>0</v>
      </c>
      <c r="F36" s="24">
        <f t="shared" ref="F36" si="25">SUM(F27:F35)</f>
        <v>0</v>
      </c>
      <c r="G36" s="24">
        <f t="shared" ref="G36" si="26">SUM(G27:G35)</f>
        <v>0</v>
      </c>
      <c r="H36" s="24">
        <f t="shared" ref="H36" si="27">SUM(H27:H35)</f>
        <v>0</v>
      </c>
      <c r="I36" s="24">
        <f t="shared" ref="I36" si="28">SUM(I27:I35)</f>
        <v>0</v>
      </c>
      <c r="J36" s="24">
        <f t="shared" ref="J36" si="29">SUM(J27:J35)</f>
        <v>0</v>
      </c>
      <c r="K36" s="24">
        <f t="shared" ref="K36" si="30">SUM(K27:K35)</f>
        <v>0</v>
      </c>
      <c r="L36" s="24">
        <f t="shared" ref="L36" si="31">SUM(L27:L35)</f>
        <v>0</v>
      </c>
      <c r="M36" s="24">
        <f t="shared" ref="M36" si="32">SUM(M27:M35)</f>
        <v>0</v>
      </c>
    </row>
    <row r="37" spans="1:13" x14ac:dyDescent="0.25">
      <c r="G37"/>
    </row>
    <row r="38" spans="1:13" x14ac:dyDescent="0.25">
      <c r="G38"/>
    </row>
    <row r="39" spans="1:13" x14ac:dyDescent="0.25">
      <c r="G39"/>
    </row>
    <row r="40" spans="1:13" x14ac:dyDescent="0.25">
      <c r="G40"/>
    </row>
    <row r="41" spans="1:13" x14ac:dyDescent="0.25">
      <c r="G41"/>
    </row>
    <row r="42" spans="1:13" x14ac:dyDescent="0.25">
      <c r="G42"/>
    </row>
    <row r="43" spans="1:13" x14ac:dyDescent="0.25">
      <c r="G43"/>
    </row>
    <row r="44" spans="1:13" x14ac:dyDescent="0.25">
      <c r="G44"/>
    </row>
    <row r="45" spans="1:13" x14ac:dyDescent="0.25">
      <c r="G45"/>
    </row>
    <row r="46" spans="1:13" x14ac:dyDescent="0.25">
      <c r="G46"/>
    </row>
    <row r="47" spans="1:13" x14ac:dyDescent="0.25">
      <c r="G47"/>
    </row>
    <row r="48" spans="1:13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  <row r="103" spans="7:7" x14ac:dyDescent="0.25">
      <c r="G103"/>
    </row>
    <row r="104" spans="7:7" x14ac:dyDescent="0.25">
      <c r="G104"/>
    </row>
    <row r="105" spans="7:7" x14ac:dyDescent="0.25">
      <c r="G105"/>
    </row>
    <row r="106" spans="7:7" x14ac:dyDescent="0.25">
      <c r="G106"/>
    </row>
    <row r="107" spans="7:7" x14ac:dyDescent="0.25">
      <c r="G107"/>
    </row>
    <row r="108" spans="7:7" x14ac:dyDescent="0.25">
      <c r="G108"/>
    </row>
    <row r="109" spans="7:7" x14ac:dyDescent="0.25">
      <c r="G109"/>
    </row>
    <row r="110" spans="7:7" x14ac:dyDescent="0.25">
      <c r="G110"/>
    </row>
    <row r="111" spans="7:7" x14ac:dyDescent="0.25">
      <c r="G111"/>
    </row>
    <row r="112" spans="7:7" x14ac:dyDescent="0.25">
      <c r="G112"/>
    </row>
    <row r="113" spans="7:7" x14ac:dyDescent="0.25">
      <c r="G113"/>
    </row>
    <row r="114" spans="7:7" x14ac:dyDescent="0.25">
      <c r="G114"/>
    </row>
    <row r="115" spans="7:7" x14ac:dyDescent="0.25">
      <c r="G115"/>
    </row>
    <row r="116" spans="7:7" x14ac:dyDescent="0.25">
      <c r="G116"/>
    </row>
    <row r="117" spans="7:7" x14ac:dyDescent="0.25">
      <c r="G117"/>
    </row>
    <row r="118" spans="7:7" x14ac:dyDescent="0.25">
      <c r="G118"/>
    </row>
    <row r="119" spans="7:7" x14ac:dyDescent="0.25">
      <c r="G119"/>
    </row>
    <row r="120" spans="7:7" x14ac:dyDescent="0.25">
      <c r="G120"/>
    </row>
    <row r="121" spans="7:7" x14ac:dyDescent="0.25">
      <c r="G121"/>
    </row>
    <row r="122" spans="7:7" x14ac:dyDescent="0.25">
      <c r="G122"/>
    </row>
    <row r="123" spans="7:7" x14ac:dyDescent="0.25">
      <c r="G123"/>
    </row>
    <row r="124" spans="7:7" x14ac:dyDescent="0.25">
      <c r="G124"/>
    </row>
    <row r="125" spans="7:7" x14ac:dyDescent="0.25">
      <c r="G125"/>
    </row>
    <row r="126" spans="7:7" x14ac:dyDescent="0.25">
      <c r="G126"/>
    </row>
    <row r="127" spans="7:7" x14ac:dyDescent="0.25">
      <c r="G127"/>
    </row>
    <row r="128" spans="7:7" x14ac:dyDescent="0.25">
      <c r="G128"/>
    </row>
    <row r="129" spans="7:7" x14ac:dyDescent="0.25">
      <c r="G129"/>
    </row>
    <row r="130" spans="7:7" x14ac:dyDescent="0.25">
      <c r="G130"/>
    </row>
    <row r="131" spans="7:7" x14ac:dyDescent="0.25">
      <c r="G131"/>
    </row>
    <row r="132" spans="7:7" x14ac:dyDescent="0.25">
      <c r="G132"/>
    </row>
    <row r="133" spans="7:7" x14ac:dyDescent="0.25">
      <c r="G133"/>
    </row>
    <row r="134" spans="7:7" x14ac:dyDescent="0.25">
      <c r="G134"/>
    </row>
    <row r="135" spans="7:7" x14ac:dyDescent="0.25">
      <c r="G135"/>
    </row>
    <row r="136" spans="7:7" x14ac:dyDescent="0.25">
      <c r="G136"/>
    </row>
    <row r="137" spans="7:7" x14ac:dyDescent="0.25">
      <c r="G137"/>
    </row>
    <row r="138" spans="7:7" x14ac:dyDescent="0.25">
      <c r="G138"/>
    </row>
    <row r="139" spans="7:7" x14ac:dyDescent="0.25">
      <c r="G139"/>
    </row>
    <row r="140" spans="7:7" x14ac:dyDescent="0.25">
      <c r="G140"/>
    </row>
    <row r="141" spans="7:7" x14ac:dyDescent="0.25">
      <c r="G141"/>
    </row>
    <row r="142" spans="7:7" x14ac:dyDescent="0.25">
      <c r="G142"/>
    </row>
    <row r="143" spans="7:7" x14ac:dyDescent="0.25">
      <c r="G143"/>
    </row>
    <row r="144" spans="7:7" x14ac:dyDescent="0.25">
      <c r="G144"/>
    </row>
    <row r="145" spans="7:7" x14ac:dyDescent="0.25">
      <c r="G145"/>
    </row>
    <row r="146" spans="7:7" x14ac:dyDescent="0.25">
      <c r="G146"/>
    </row>
    <row r="147" spans="7:7" x14ac:dyDescent="0.25">
      <c r="G147"/>
    </row>
    <row r="148" spans="7:7" x14ac:dyDescent="0.25">
      <c r="G148"/>
    </row>
    <row r="149" spans="7:7" x14ac:dyDescent="0.25">
      <c r="G149"/>
    </row>
    <row r="150" spans="7:7" x14ac:dyDescent="0.25">
      <c r="G150"/>
    </row>
    <row r="151" spans="7:7" x14ac:dyDescent="0.25">
      <c r="G151"/>
    </row>
    <row r="152" spans="7:7" x14ac:dyDescent="0.25">
      <c r="G152"/>
    </row>
    <row r="153" spans="7:7" x14ac:dyDescent="0.25">
      <c r="G153"/>
    </row>
    <row r="154" spans="7:7" x14ac:dyDescent="0.25">
      <c r="G154"/>
    </row>
    <row r="155" spans="7:7" x14ac:dyDescent="0.25">
      <c r="G155"/>
    </row>
    <row r="156" spans="7:7" x14ac:dyDescent="0.25">
      <c r="G156"/>
    </row>
    <row r="157" spans="7:7" x14ac:dyDescent="0.25">
      <c r="G157"/>
    </row>
    <row r="158" spans="7:7" x14ac:dyDescent="0.25">
      <c r="G158"/>
    </row>
    <row r="159" spans="7:7" x14ac:dyDescent="0.25">
      <c r="G159"/>
    </row>
    <row r="160" spans="7:7" x14ac:dyDescent="0.25">
      <c r="G160"/>
    </row>
    <row r="161" spans="7:7" x14ac:dyDescent="0.25">
      <c r="G161"/>
    </row>
    <row r="162" spans="7:7" x14ac:dyDescent="0.25">
      <c r="G162"/>
    </row>
    <row r="163" spans="7:7" x14ac:dyDescent="0.25">
      <c r="G163"/>
    </row>
    <row r="164" spans="7:7" x14ac:dyDescent="0.25">
      <c r="G164"/>
    </row>
    <row r="165" spans="7:7" x14ac:dyDescent="0.25">
      <c r="G165"/>
    </row>
    <row r="166" spans="7:7" x14ac:dyDescent="0.25">
      <c r="G166"/>
    </row>
    <row r="167" spans="7:7" x14ac:dyDescent="0.25">
      <c r="G167"/>
    </row>
    <row r="168" spans="7:7" x14ac:dyDescent="0.25">
      <c r="G168"/>
    </row>
    <row r="169" spans="7:7" x14ac:dyDescent="0.25">
      <c r="G169"/>
    </row>
    <row r="170" spans="7:7" x14ac:dyDescent="0.25">
      <c r="G170"/>
    </row>
    <row r="171" spans="7:7" x14ac:dyDescent="0.25">
      <c r="G171"/>
    </row>
    <row r="172" spans="7:7" x14ac:dyDescent="0.25">
      <c r="G172"/>
    </row>
    <row r="173" spans="7:7" x14ac:dyDescent="0.25">
      <c r="G173"/>
    </row>
    <row r="174" spans="7:7" x14ac:dyDescent="0.25">
      <c r="G174"/>
    </row>
    <row r="175" spans="7:7" x14ac:dyDescent="0.25">
      <c r="G175"/>
    </row>
    <row r="176" spans="7:7" x14ac:dyDescent="0.25">
      <c r="G176"/>
    </row>
    <row r="177" spans="7:7" x14ac:dyDescent="0.25">
      <c r="G177"/>
    </row>
    <row r="178" spans="7:7" x14ac:dyDescent="0.25">
      <c r="G178"/>
    </row>
    <row r="179" spans="7:7" x14ac:dyDescent="0.25">
      <c r="G179"/>
    </row>
    <row r="180" spans="7:7" x14ac:dyDescent="0.25">
      <c r="G180"/>
    </row>
    <row r="181" spans="7:7" x14ac:dyDescent="0.25">
      <c r="G181"/>
    </row>
    <row r="182" spans="7:7" x14ac:dyDescent="0.25">
      <c r="G182"/>
    </row>
    <row r="183" spans="7:7" x14ac:dyDescent="0.25">
      <c r="G183"/>
    </row>
    <row r="184" spans="7:7" x14ac:dyDescent="0.25">
      <c r="G184"/>
    </row>
    <row r="185" spans="7:7" x14ac:dyDescent="0.25">
      <c r="G185"/>
    </row>
    <row r="186" spans="7:7" x14ac:dyDescent="0.25">
      <c r="G186"/>
    </row>
    <row r="187" spans="7:7" x14ac:dyDescent="0.25">
      <c r="G187"/>
    </row>
    <row r="188" spans="7:7" x14ac:dyDescent="0.25">
      <c r="G188"/>
    </row>
    <row r="189" spans="7:7" x14ac:dyDescent="0.25">
      <c r="G189"/>
    </row>
    <row r="190" spans="7:7" x14ac:dyDescent="0.25">
      <c r="G190"/>
    </row>
    <row r="191" spans="7:7" x14ac:dyDescent="0.25">
      <c r="G191"/>
    </row>
    <row r="192" spans="7:7" x14ac:dyDescent="0.25">
      <c r="G192"/>
    </row>
    <row r="193" spans="7:7" x14ac:dyDescent="0.25">
      <c r="G193"/>
    </row>
    <row r="194" spans="7:7" x14ac:dyDescent="0.25">
      <c r="G194"/>
    </row>
    <row r="195" spans="7:7" x14ac:dyDescent="0.25">
      <c r="G195"/>
    </row>
    <row r="196" spans="7:7" x14ac:dyDescent="0.25">
      <c r="G196"/>
    </row>
    <row r="197" spans="7:7" x14ac:dyDescent="0.25">
      <c r="G197"/>
    </row>
    <row r="198" spans="7:7" x14ac:dyDescent="0.25">
      <c r="G198"/>
    </row>
    <row r="199" spans="7:7" x14ac:dyDescent="0.25">
      <c r="G199"/>
    </row>
    <row r="200" spans="7:7" x14ac:dyDescent="0.25">
      <c r="G200"/>
    </row>
    <row r="201" spans="7:7" x14ac:dyDescent="0.25">
      <c r="G201"/>
    </row>
    <row r="202" spans="7:7" x14ac:dyDescent="0.25">
      <c r="G202"/>
    </row>
    <row r="203" spans="7:7" x14ac:dyDescent="0.25">
      <c r="G203"/>
    </row>
    <row r="204" spans="7:7" x14ac:dyDescent="0.25">
      <c r="G204"/>
    </row>
    <row r="205" spans="7:7" x14ac:dyDescent="0.25">
      <c r="G205"/>
    </row>
    <row r="206" spans="7:7" x14ac:dyDescent="0.25">
      <c r="G206"/>
    </row>
    <row r="207" spans="7:7" x14ac:dyDescent="0.25">
      <c r="G207"/>
    </row>
    <row r="208" spans="7:7" x14ac:dyDescent="0.25">
      <c r="G208"/>
    </row>
    <row r="209" spans="7:7" x14ac:dyDescent="0.25">
      <c r="G209"/>
    </row>
    <row r="210" spans="7:7" x14ac:dyDescent="0.25">
      <c r="G210"/>
    </row>
    <row r="211" spans="7:7" x14ac:dyDescent="0.25">
      <c r="G211"/>
    </row>
    <row r="212" spans="7:7" x14ac:dyDescent="0.25">
      <c r="G212"/>
    </row>
    <row r="213" spans="7:7" x14ac:dyDescent="0.25">
      <c r="G213"/>
    </row>
    <row r="214" spans="7:7" x14ac:dyDescent="0.25">
      <c r="G214"/>
    </row>
    <row r="215" spans="7:7" x14ac:dyDescent="0.25">
      <c r="G215"/>
    </row>
    <row r="216" spans="7:7" x14ac:dyDescent="0.25">
      <c r="G216"/>
    </row>
    <row r="217" spans="7:7" x14ac:dyDescent="0.25">
      <c r="G217"/>
    </row>
    <row r="218" spans="7:7" x14ac:dyDescent="0.25">
      <c r="G218"/>
    </row>
    <row r="219" spans="7:7" x14ac:dyDescent="0.25">
      <c r="G219"/>
    </row>
    <row r="220" spans="7:7" x14ac:dyDescent="0.25">
      <c r="G220"/>
    </row>
    <row r="221" spans="7:7" x14ac:dyDescent="0.25">
      <c r="G221"/>
    </row>
    <row r="222" spans="7:7" x14ac:dyDescent="0.25">
      <c r="G222"/>
    </row>
    <row r="223" spans="7:7" x14ac:dyDescent="0.25">
      <c r="G223"/>
    </row>
    <row r="224" spans="7:7" x14ac:dyDescent="0.25">
      <c r="G224"/>
    </row>
    <row r="225" spans="7:7" x14ac:dyDescent="0.25">
      <c r="G225"/>
    </row>
    <row r="226" spans="7:7" x14ac:dyDescent="0.25">
      <c r="G226"/>
    </row>
  </sheetData>
  <sortState xmlns:xlrd2="http://schemas.microsoft.com/office/spreadsheetml/2017/richdata2" ref="G3:G12">
    <sortCondition ref="G3:G12"/>
  </sortState>
  <mergeCells count="1">
    <mergeCell ref="M1:M2"/>
  </mergeCells>
  <conditionalFormatting sqref="C3:L11">
    <cfRule type="cellIs" dxfId="2" priority="4" operator="equal">
      <formula>0</formula>
    </cfRule>
  </conditionalFormatting>
  <conditionalFormatting sqref="C15:L23">
    <cfRule type="cellIs" dxfId="1" priority="2" operator="equal">
      <formula>0</formula>
    </cfRule>
  </conditionalFormatting>
  <conditionalFormatting sqref="C27:L35">
    <cfRule type="cellIs" dxfId="0" priority="1" operator="equal">
      <formula>0</formula>
    </cfRule>
  </conditionalFormatting>
  <pageMargins left="0.7" right="0.7" top="0.78740157499999996" bottom="0.78740157499999996" header="0.3" footer="0.3"/>
  <ignoredErrors>
    <ignoredError sqref="C2:L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9"/>
  <sheetViews>
    <sheetView workbookViewId="0">
      <pane xSplit="4" ySplit="1" topLeftCell="E2" activePane="bottomRight" state="frozen"/>
      <selection pane="topRight" activeCell="C1" sqref="C1"/>
      <selection pane="bottomLeft" activeCell="A2" sqref="A2"/>
      <selection pane="bottomRight" activeCell="G3" sqref="F2:G3"/>
    </sheetView>
  </sheetViews>
  <sheetFormatPr defaultColWidth="8.85546875" defaultRowHeight="15" x14ac:dyDescent="0.25"/>
  <cols>
    <col min="1" max="2" width="0" style="6" hidden="1" customWidth="1"/>
    <col min="3" max="3" width="7.28515625" style="6" bestFit="1" customWidth="1"/>
    <col min="4" max="4" width="19.28515625" style="6" bestFit="1" customWidth="1"/>
    <col min="5" max="5" width="7.85546875" style="6" bestFit="1" customWidth="1"/>
    <col min="6" max="6" width="41.140625" style="6" bestFit="1" customWidth="1"/>
    <col min="7" max="7" width="7.85546875" style="6" bestFit="1" customWidth="1"/>
    <col min="8" max="8" width="43.140625" style="6" bestFit="1" customWidth="1"/>
    <col min="9" max="9" width="8.140625" style="6" bestFit="1" customWidth="1"/>
    <col min="10" max="10" width="8.85546875" style="6"/>
    <col min="11" max="11" width="5.7109375" style="6" customWidth="1"/>
    <col min="12" max="12" width="41.140625" style="6" bestFit="1" customWidth="1"/>
    <col min="13" max="13" width="5.28515625" style="6" bestFit="1" customWidth="1"/>
    <col min="14" max="16384" width="8.85546875" style="6"/>
  </cols>
  <sheetData>
    <row r="1" spans="1:13" s="4" customFormat="1" x14ac:dyDescent="0.25">
      <c r="A1" s="14" t="s">
        <v>502</v>
      </c>
      <c r="B1" s="14" t="s">
        <v>503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2" t="s">
        <v>500</v>
      </c>
      <c r="K1" s="7" t="s">
        <v>501</v>
      </c>
      <c r="L1" s="8"/>
    </row>
    <row r="2" spans="1:13" x14ac:dyDescent="0.25">
      <c r="A2" s="15" t="str">
        <f>E2&amp;"_"&amp;G2</f>
        <v>0731_304</v>
      </c>
      <c r="B2" s="15" t="str">
        <f>K2&amp;"_"&amp;G2</f>
        <v>0731_304</v>
      </c>
      <c r="C2" s="5" t="s">
        <v>172</v>
      </c>
      <c r="D2" s="5" t="s">
        <v>403</v>
      </c>
      <c r="E2" s="5" t="s">
        <v>24</v>
      </c>
      <c r="F2" s="5" t="s">
        <v>25</v>
      </c>
      <c r="G2" s="5" t="s">
        <v>14</v>
      </c>
      <c r="H2" s="5" t="s">
        <v>15</v>
      </c>
      <c r="I2" s="10">
        <v>1</v>
      </c>
      <c r="K2" s="27" t="s">
        <v>24</v>
      </c>
      <c r="L2" s="11" t="str">
        <f>VLOOKUP(K2,pracv!A:B,2,FALSE)</f>
        <v>JIP</v>
      </c>
      <c r="M2" s="12" t="str">
        <f>IF(E2=K2,"","změna")</f>
        <v/>
      </c>
    </row>
    <row r="3" spans="1:13" x14ac:dyDescent="0.25">
      <c r="A3" s="15" t="str">
        <f t="shared" ref="A3:A66" si="0">E3&amp;"_"&amp;G3</f>
        <v>0721_101</v>
      </c>
      <c r="B3" s="15" t="str">
        <f t="shared" ref="B3:B66" si="1">K3&amp;"_"&amp;G3</f>
        <v>0721_101</v>
      </c>
      <c r="C3" s="5" t="s">
        <v>37</v>
      </c>
      <c r="D3" s="5" t="s">
        <v>287</v>
      </c>
      <c r="E3" s="5" t="s">
        <v>38</v>
      </c>
      <c r="F3" s="5" t="s">
        <v>39</v>
      </c>
      <c r="G3" s="5" t="s">
        <v>10</v>
      </c>
      <c r="H3" s="5" t="s">
        <v>11</v>
      </c>
      <c r="I3" s="10">
        <v>0.2</v>
      </c>
      <c r="K3" s="27" t="s">
        <v>38</v>
      </c>
      <c r="L3" s="11" t="str">
        <f>VLOOKUP(K3,pracv!A:B,2,FALSE)</f>
        <v>Ambulance</v>
      </c>
      <c r="M3" s="12" t="str">
        <f t="shared" ref="M3:M66" si="2">IF(E3=K3,"","změna")</f>
        <v/>
      </c>
    </row>
    <row r="4" spans="1:13" x14ac:dyDescent="0.25">
      <c r="A4" s="15" t="str">
        <f t="shared" si="0"/>
        <v>0762_101</v>
      </c>
      <c r="B4" s="15" t="str">
        <f t="shared" si="1"/>
        <v>0762_101</v>
      </c>
      <c r="C4" s="5" t="s">
        <v>186</v>
      </c>
      <c r="D4" s="5" t="s">
        <v>415</v>
      </c>
      <c r="E4" s="5" t="s">
        <v>8</v>
      </c>
      <c r="F4" s="5" t="s">
        <v>9</v>
      </c>
      <c r="G4" s="5" t="s">
        <v>10</v>
      </c>
      <c r="H4" s="5" t="s">
        <v>11</v>
      </c>
      <c r="I4" s="10">
        <v>1</v>
      </c>
      <c r="K4" s="27" t="s">
        <v>8</v>
      </c>
      <c r="L4" s="11" t="str">
        <f>VLOOKUP(K4,pracv!A:B,2,FALSE)</f>
        <v>Operační sál - lok. prac. anesteziologů</v>
      </c>
      <c r="M4" s="12" t="str">
        <f t="shared" si="2"/>
        <v/>
      </c>
    </row>
    <row r="5" spans="1:13" x14ac:dyDescent="0.25">
      <c r="A5" s="15" t="str">
        <f t="shared" si="0"/>
        <v>0732_642</v>
      </c>
      <c r="B5" s="15" t="str">
        <f t="shared" si="1"/>
        <v>0732_642</v>
      </c>
      <c r="C5" s="5" t="s">
        <v>258</v>
      </c>
      <c r="D5" s="5" t="s">
        <v>485</v>
      </c>
      <c r="E5" s="5" t="s">
        <v>55</v>
      </c>
      <c r="F5" s="5" t="s">
        <v>56</v>
      </c>
      <c r="G5" s="5" t="s">
        <v>70</v>
      </c>
      <c r="H5" s="5" t="s">
        <v>71</v>
      </c>
      <c r="I5" s="10">
        <v>1</v>
      </c>
      <c r="K5" s="27" t="s">
        <v>55</v>
      </c>
      <c r="L5" s="11" t="str">
        <f>VLOOKUP(K5,pracv!A:B,2,FALSE)</f>
        <v>NIOP</v>
      </c>
      <c r="M5" s="12" t="str">
        <f t="shared" si="2"/>
        <v/>
      </c>
    </row>
    <row r="6" spans="1:13" x14ac:dyDescent="0.25">
      <c r="A6" s="15" t="str">
        <f t="shared" si="0"/>
        <v>0731_303</v>
      </c>
      <c r="B6" s="15" t="str">
        <f t="shared" si="1"/>
        <v>0731_303</v>
      </c>
      <c r="C6" s="5" t="s">
        <v>189</v>
      </c>
      <c r="D6" s="5" t="s">
        <v>418</v>
      </c>
      <c r="E6" s="5" t="s">
        <v>24</v>
      </c>
      <c r="F6" s="5" t="s">
        <v>25</v>
      </c>
      <c r="G6" s="5" t="s">
        <v>60</v>
      </c>
      <c r="H6" s="5" t="s">
        <v>61</v>
      </c>
      <c r="I6" s="10">
        <v>1</v>
      </c>
      <c r="K6" s="27" t="s">
        <v>24</v>
      </c>
      <c r="L6" s="11" t="str">
        <f>VLOOKUP(K6,pracv!A:B,2,FALSE)</f>
        <v>JIP</v>
      </c>
      <c r="M6" s="12" t="str">
        <f t="shared" si="2"/>
        <v/>
      </c>
    </row>
    <row r="7" spans="1:13" x14ac:dyDescent="0.25">
      <c r="A7" s="15" t="str">
        <f t="shared" si="0"/>
        <v>0762_101</v>
      </c>
      <c r="B7" s="15" t="str">
        <f t="shared" si="1"/>
        <v>0762_101</v>
      </c>
      <c r="C7" s="5" t="s">
        <v>157</v>
      </c>
      <c r="D7" s="5" t="s">
        <v>391</v>
      </c>
      <c r="E7" s="5" t="s">
        <v>8</v>
      </c>
      <c r="F7" s="5" t="s">
        <v>9</v>
      </c>
      <c r="G7" s="5" t="s">
        <v>10</v>
      </c>
      <c r="H7" s="5" t="s">
        <v>11</v>
      </c>
      <c r="I7" s="10">
        <v>1</v>
      </c>
      <c r="K7" s="27" t="s">
        <v>8</v>
      </c>
      <c r="L7" s="11" t="str">
        <f>VLOOKUP(K7,pracv!A:B,2,FALSE)</f>
        <v>Operační sál - lok. prac. anesteziologů</v>
      </c>
      <c r="M7" s="12" t="str">
        <f t="shared" si="2"/>
        <v/>
      </c>
    </row>
    <row r="8" spans="1:13" x14ac:dyDescent="0.25">
      <c r="A8" s="15" t="str">
        <f t="shared" si="0"/>
        <v>0732_303</v>
      </c>
      <c r="B8" s="15" t="str">
        <f t="shared" si="1"/>
        <v>0732_303</v>
      </c>
      <c r="C8" s="5" t="s">
        <v>267</v>
      </c>
      <c r="D8" s="5" t="s">
        <v>494</v>
      </c>
      <c r="E8" s="5" t="s">
        <v>55</v>
      </c>
      <c r="F8" s="5" t="s">
        <v>56</v>
      </c>
      <c r="G8" s="5" t="s">
        <v>60</v>
      </c>
      <c r="H8" s="5" t="s">
        <v>61</v>
      </c>
      <c r="I8" s="10">
        <v>1</v>
      </c>
      <c r="K8" s="27" t="s">
        <v>55</v>
      </c>
      <c r="L8" s="11" t="str">
        <f>VLOOKUP(K8,pracv!A:B,2,FALSE)</f>
        <v>NIOP</v>
      </c>
      <c r="M8" s="12" t="str">
        <f t="shared" si="2"/>
        <v/>
      </c>
    </row>
    <row r="9" spans="1:13" x14ac:dyDescent="0.25">
      <c r="A9" s="15" t="str">
        <f t="shared" si="0"/>
        <v>0731_305</v>
      </c>
      <c r="B9" s="15" t="str">
        <f t="shared" si="1"/>
        <v>0731_305</v>
      </c>
      <c r="C9" s="5" t="s">
        <v>188</v>
      </c>
      <c r="D9" s="5" t="s">
        <v>417</v>
      </c>
      <c r="E9" s="5" t="s">
        <v>24</v>
      </c>
      <c r="F9" s="5" t="s">
        <v>25</v>
      </c>
      <c r="G9" s="5" t="s">
        <v>20</v>
      </c>
      <c r="H9" s="5" t="s">
        <v>21</v>
      </c>
      <c r="I9" s="10">
        <v>1</v>
      </c>
      <c r="K9" s="27" t="s">
        <v>24</v>
      </c>
      <c r="L9" s="11" t="str">
        <f>VLOOKUP(K9,pracv!A:B,2,FALSE)</f>
        <v>JIP</v>
      </c>
      <c r="M9" s="12" t="str">
        <f t="shared" si="2"/>
        <v/>
      </c>
    </row>
    <row r="10" spans="1:13" x14ac:dyDescent="0.25">
      <c r="A10" s="15" t="str">
        <f t="shared" si="0"/>
        <v>0731_642</v>
      </c>
      <c r="B10" s="15" t="str">
        <f t="shared" si="1"/>
        <v>0731_642</v>
      </c>
      <c r="C10" s="5" t="s">
        <v>192</v>
      </c>
      <c r="D10" s="5" t="s">
        <v>421</v>
      </c>
      <c r="E10" s="5" t="s">
        <v>24</v>
      </c>
      <c r="F10" s="5" t="s">
        <v>25</v>
      </c>
      <c r="G10" s="5" t="s">
        <v>70</v>
      </c>
      <c r="H10" s="5" t="s">
        <v>71</v>
      </c>
      <c r="I10" s="10">
        <v>1</v>
      </c>
      <c r="K10" s="27" t="s">
        <v>24</v>
      </c>
      <c r="L10" s="11" t="str">
        <f>VLOOKUP(K10,pracv!A:B,2,FALSE)</f>
        <v>JIP</v>
      </c>
      <c r="M10" s="12" t="str">
        <f t="shared" si="2"/>
        <v/>
      </c>
    </row>
    <row r="11" spans="1:13" x14ac:dyDescent="0.25">
      <c r="A11" s="15" t="str">
        <f t="shared" si="0"/>
        <v>0731_304</v>
      </c>
      <c r="B11" s="15" t="str">
        <f t="shared" si="1"/>
        <v>0731_304</v>
      </c>
      <c r="C11" s="5" t="s">
        <v>147</v>
      </c>
      <c r="D11" s="5" t="s">
        <v>381</v>
      </c>
      <c r="E11" s="5" t="s">
        <v>24</v>
      </c>
      <c r="F11" s="5" t="s">
        <v>25</v>
      </c>
      <c r="G11" s="5" t="s">
        <v>14</v>
      </c>
      <c r="H11" s="5" t="s">
        <v>15</v>
      </c>
      <c r="I11" s="10">
        <v>1</v>
      </c>
      <c r="K11" s="27" t="s">
        <v>24</v>
      </c>
      <c r="L11" s="11" t="str">
        <f>VLOOKUP(K11,pracv!A:B,2,FALSE)</f>
        <v>JIP</v>
      </c>
      <c r="M11" s="12" t="str">
        <f t="shared" si="2"/>
        <v/>
      </c>
    </row>
    <row r="12" spans="1:13" x14ac:dyDescent="0.25">
      <c r="A12" s="15" t="str">
        <f t="shared" si="0"/>
        <v>0731_101</v>
      </c>
      <c r="B12" s="15" t="str">
        <f t="shared" si="1"/>
        <v>0731_101</v>
      </c>
      <c r="C12" s="5" t="s">
        <v>23</v>
      </c>
      <c r="D12" s="5" t="s">
        <v>277</v>
      </c>
      <c r="E12" s="5" t="s">
        <v>24</v>
      </c>
      <c r="F12" s="5" t="s">
        <v>25</v>
      </c>
      <c r="G12" s="5" t="s">
        <v>10</v>
      </c>
      <c r="H12" s="5" t="s">
        <v>11</v>
      </c>
      <c r="I12" s="10">
        <v>0.6</v>
      </c>
      <c r="K12" s="27" t="s">
        <v>24</v>
      </c>
      <c r="L12" s="11" t="str">
        <f>VLOOKUP(K12,pracv!A:B,2,FALSE)</f>
        <v>JIP</v>
      </c>
      <c r="M12" s="12" t="str">
        <f t="shared" si="2"/>
        <v/>
      </c>
    </row>
    <row r="13" spans="1:13" x14ac:dyDescent="0.25">
      <c r="A13" s="15" t="str">
        <f t="shared" si="0"/>
        <v>0762_304</v>
      </c>
      <c r="B13" s="15" t="str">
        <f t="shared" si="1"/>
        <v>0762_304</v>
      </c>
      <c r="C13" s="5" t="s">
        <v>33</v>
      </c>
      <c r="D13" s="5" t="s">
        <v>285</v>
      </c>
      <c r="E13" s="5" t="s">
        <v>8</v>
      </c>
      <c r="F13" s="5" t="s">
        <v>9</v>
      </c>
      <c r="G13" s="5" t="s">
        <v>14</v>
      </c>
      <c r="H13" s="5" t="s">
        <v>15</v>
      </c>
      <c r="I13" s="10">
        <v>0.75</v>
      </c>
      <c r="K13" s="27" t="s">
        <v>8</v>
      </c>
      <c r="L13" s="11" t="str">
        <f>VLOOKUP(K13,pracv!A:B,2,FALSE)</f>
        <v>Operační sál - lok. prac. anesteziologů</v>
      </c>
      <c r="M13" s="12" t="str">
        <f t="shared" si="2"/>
        <v/>
      </c>
    </row>
    <row r="14" spans="1:13" x14ac:dyDescent="0.25">
      <c r="A14" s="15" t="str">
        <f t="shared" si="0"/>
        <v>0731_303</v>
      </c>
      <c r="B14" s="15" t="str">
        <f t="shared" si="1"/>
        <v>0731_303</v>
      </c>
      <c r="C14" s="5" t="s">
        <v>212</v>
      </c>
      <c r="D14" s="5" t="s">
        <v>441</v>
      </c>
      <c r="E14" s="5" t="s">
        <v>24</v>
      </c>
      <c r="F14" s="5" t="s">
        <v>25</v>
      </c>
      <c r="G14" s="5" t="s">
        <v>60</v>
      </c>
      <c r="H14" s="5" t="s">
        <v>61</v>
      </c>
      <c r="I14" s="10">
        <v>1</v>
      </c>
      <c r="K14" s="27" t="s">
        <v>24</v>
      </c>
      <c r="L14" s="11" t="str">
        <f>VLOOKUP(K14,pracv!A:B,2,FALSE)</f>
        <v>JIP</v>
      </c>
      <c r="M14" s="12" t="str">
        <f t="shared" si="2"/>
        <v/>
      </c>
    </row>
    <row r="15" spans="1:13" x14ac:dyDescent="0.25">
      <c r="A15" s="15" t="str">
        <f t="shared" si="0"/>
        <v>0762_101</v>
      </c>
      <c r="B15" s="15" t="str">
        <f t="shared" si="1"/>
        <v>0762_101</v>
      </c>
      <c r="C15" s="5" t="s">
        <v>195</v>
      </c>
      <c r="D15" s="5" t="s">
        <v>424</v>
      </c>
      <c r="E15" s="5" t="s">
        <v>8</v>
      </c>
      <c r="F15" s="5" t="s">
        <v>9</v>
      </c>
      <c r="G15" s="5" t="s">
        <v>10</v>
      </c>
      <c r="H15" s="5" t="s">
        <v>11</v>
      </c>
      <c r="I15" s="10">
        <v>0.6</v>
      </c>
      <c r="K15" s="27" t="s">
        <v>8</v>
      </c>
      <c r="L15" s="11" t="str">
        <f>VLOOKUP(K15,pracv!A:B,2,FALSE)</f>
        <v>Operační sál - lok. prac. anesteziologů</v>
      </c>
      <c r="M15" s="12" t="str">
        <f t="shared" si="2"/>
        <v/>
      </c>
    </row>
    <row r="16" spans="1:13" x14ac:dyDescent="0.25">
      <c r="A16" s="15" t="str">
        <f t="shared" si="0"/>
        <v>0731_642</v>
      </c>
      <c r="B16" s="15" t="str">
        <f t="shared" si="1"/>
        <v>0731_642</v>
      </c>
      <c r="C16" s="5" t="s">
        <v>134</v>
      </c>
      <c r="D16" s="5" t="s">
        <v>372</v>
      </c>
      <c r="E16" s="5" t="s">
        <v>24</v>
      </c>
      <c r="F16" s="5" t="s">
        <v>25</v>
      </c>
      <c r="G16" s="5" t="s">
        <v>70</v>
      </c>
      <c r="H16" s="5" t="s">
        <v>71</v>
      </c>
      <c r="I16" s="10">
        <v>1</v>
      </c>
      <c r="K16" s="27" t="s">
        <v>24</v>
      </c>
      <c r="L16" s="11" t="str">
        <f>VLOOKUP(K16,pracv!A:B,2,FALSE)</f>
        <v>JIP</v>
      </c>
      <c r="M16" s="12" t="str">
        <f t="shared" si="2"/>
        <v/>
      </c>
    </row>
    <row r="17" spans="1:13" x14ac:dyDescent="0.25">
      <c r="A17" s="15" t="str">
        <f t="shared" si="0"/>
        <v>0721_304</v>
      </c>
      <c r="B17" s="15" t="str">
        <f t="shared" si="1"/>
        <v>0721_304</v>
      </c>
      <c r="C17" s="5" t="s">
        <v>48</v>
      </c>
      <c r="D17" s="5" t="s">
        <v>296</v>
      </c>
      <c r="E17" s="5" t="s">
        <v>38</v>
      </c>
      <c r="F17" s="5" t="s">
        <v>39</v>
      </c>
      <c r="G17" s="5" t="s">
        <v>14</v>
      </c>
      <c r="H17" s="5" t="s">
        <v>15</v>
      </c>
      <c r="I17" s="10">
        <v>1</v>
      </c>
      <c r="K17" s="27" t="s">
        <v>38</v>
      </c>
      <c r="L17" s="11" t="str">
        <f>VLOOKUP(K17,pracv!A:B,2,FALSE)</f>
        <v>Ambulance</v>
      </c>
      <c r="M17" s="12" t="str">
        <f t="shared" si="2"/>
        <v/>
      </c>
    </row>
    <row r="18" spans="1:13" x14ac:dyDescent="0.25">
      <c r="A18" s="15" t="str">
        <f t="shared" si="0"/>
        <v>0732_305</v>
      </c>
      <c r="B18" s="15" t="str">
        <f t="shared" si="1"/>
        <v>0732_305</v>
      </c>
      <c r="C18" s="5" t="s">
        <v>248</v>
      </c>
      <c r="D18" s="5" t="s">
        <v>475</v>
      </c>
      <c r="E18" s="5" t="s">
        <v>55</v>
      </c>
      <c r="F18" s="5" t="s">
        <v>56</v>
      </c>
      <c r="G18" s="5" t="s">
        <v>20</v>
      </c>
      <c r="H18" s="5" t="s">
        <v>21</v>
      </c>
      <c r="I18" s="10">
        <v>1</v>
      </c>
      <c r="K18" s="27" t="s">
        <v>55</v>
      </c>
      <c r="L18" s="11" t="str">
        <f>VLOOKUP(K18,pracv!A:B,2,FALSE)</f>
        <v>NIOP</v>
      </c>
      <c r="M18" s="12" t="str">
        <f t="shared" si="2"/>
        <v/>
      </c>
    </row>
    <row r="19" spans="1:13" x14ac:dyDescent="0.25">
      <c r="A19" s="15" t="str">
        <f t="shared" si="0"/>
        <v>0731_304</v>
      </c>
      <c r="B19" s="15" t="str">
        <f t="shared" si="1"/>
        <v>0731_304</v>
      </c>
      <c r="C19" s="5" t="s">
        <v>74</v>
      </c>
      <c r="D19" s="5" t="s">
        <v>314</v>
      </c>
      <c r="E19" s="5" t="s">
        <v>24</v>
      </c>
      <c r="F19" s="5" t="s">
        <v>25</v>
      </c>
      <c r="G19" s="5" t="s">
        <v>14</v>
      </c>
      <c r="H19" s="5" t="s">
        <v>15</v>
      </c>
      <c r="I19" s="10">
        <v>0.6</v>
      </c>
      <c r="K19" s="27" t="s">
        <v>24</v>
      </c>
      <c r="L19" s="11" t="str">
        <f>VLOOKUP(K19,pracv!A:B,2,FALSE)</f>
        <v>JIP</v>
      </c>
      <c r="M19" s="12" t="str">
        <f t="shared" si="2"/>
        <v/>
      </c>
    </row>
    <row r="20" spans="1:13" x14ac:dyDescent="0.25">
      <c r="A20" s="15" t="str">
        <f t="shared" si="0"/>
        <v>0731_642</v>
      </c>
      <c r="B20" s="15" t="str">
        <f t="shared" si="1"/>
        <v>0731_642</v>
      </c>
      <c r="C20" s="5" t="s">
        <v>171</v>
      </c>
      <c r="D20" s="5" t="s">
        <v>402</v>
      </c>
      <c r="E20" s="5" t="s">
        <v>24</v>
      </c>
      <c r="F20" s="5" t="s">
        <v>25</v>
      </c>
      <c r="G20" s="5" t="s">
        <v>70</v>
      </c>
      <c r="H20" s="5" t="s">
        <v>71</v>
      </c>
      <c r="I20" s="10">
        <v>1</v>
      </c>
      <c r="K20" s="27" t="s">
        <v>24</v>
      </c>
      <c r="L20" s="11" t="str">
        <f>VLOOKUP(K20,pracv!A:B,2,FALSE)</f>
        <v>JIP</v>
      </c>
      <c r="M20" s="12" t="str">
        <f t="shared" si="2"/>
        <v/>
      </c>
    </row>
    <row r="21" spans="1:13" x14ac:dyDescent="0.25">
      <c r="A21" s="15" t="str">
        <f t="shared" si="0"/>
        <v>0762_101</v>
      </c>
      <c r="B21" s="15" t="str">
        <f t="shared" si="1"/>
        <v>0762_101</v>
      </c>
      <c r="C21" s="5" t="s">
        <v>146</v>
      </c>
      <c r="D21" s="5" t="s">
        <v>380</v>
      </c>
      <c r="E21" s="5" t="s">
        <v>8</v>
      </c>
      <c r="F21" s="5" t="s">
        <v>9</v>
      </c>
      <c r="G21" s="5" t="s">
        <v>10</v>
      </c>
      <c r="H21" s="5" t="s">
        <v>11</v>
      </c>
      <c r="I21" s="10">
        <v>1</v>
      </c>
      <c r="K21" s="27" t="s">
        <v>8</v>
      </c>
      <c r="L21" s="11" t="str">
        <f>VLOOKUP(K21,pracv!A:B,2,FALSE)</f>
        <v>Operační sál - lok. prac. anesteziologů</v>
      </c>
      <c r="M21" s="12" t="str">
        <f t="shared" si="2"/>
        <v/>
      </c>
    </row>
    <row r="22" spans="1:13" x14ac:dyDescent="0.25">
      <c r="A22" s="15" t="str">
        <f t="shared" si="0"/>
        <v>0762_304</v>
      </c>
      <c r="B22" s="15" t="str">
        <f t="shared" si="1"/>
        <v>0762_304</v>
      </c>
      <c r="C22" s="5" t="s">
        <v>78</v>
      </c>
      <c r="D22" s="5" t="s">
        <v>318</v>
      </c>
      <c r="E22" s="5" t="s">
        <v>8</v>
      </c>
      <c r="F22" s="5" t="s">
        <v>9</v>
      </c>
      <c r="G22" s="5" t="s">
        <v>14</v>
      </c>
      <c r="H22" s="5" t="s">
        <v>15</v>
      </c>
      <c r="I22" s="10">
        <v>0.5</v>
      </c>
      <c r="K22" s="27" t="s">
        <v>8</v>
      </c>
      <c r="L22" s="11" t="str">
        <f>VLOOKUP(K22,pracv!A:B,2,FALSE)</f>
        <v>Operační sál - lok. prac. anesteziologů</v>
      </c>
      <c r="M22" s="12" t="str">
        <f t="shared" si="2"/>
        <v/>
      </c>
    </row>
    <row r="23" spans="1:13" x14ac:dyDescent="0.25">
      <c r="A23" s="15" t="str">
        <f t="shared" si="0"/>
        <v>0731_304</v>
      </c>
      <c r="B23" s="15" t="str">
        <f t="shared" si="1"/>
        <v>0731_304</v>
      </c>
      <c r="C23" s="5" t="s">
        <v>101</v>
      </c>
      <c r="D23" s="5" t="s">
        <v>341</v>
      </c>
      <c r="E23" s="5" t="s">
        <v>24</v>
      </c>
      <c r="F23" s="5" t="s">
        <v>25</v>
      </c>
      <c r="G23" s="5" t="s">
        <v>14</v>
      </c>
      <c r="H23" s="5" t="s">
        <v>15</v>
      </c>
      <c r="I23" s="10">
        <v>1</v>
      </c>
      <c r="K23" s="27" t="s">
        <v>24</v>
      </c>
      <c r="L23" s="11" t="str">
        <f>VLOOKUP(K23,pracv!A:B,2,FALSE)</f>
        <v>JIP</v>
      </c>
      <c r="M23" s="12" t="str">
        <f t="shared" si="2"/>
        <v/>
      </c>
    </row>
    <row r="24" spans="1:13" x14ac:dyDescent="0.25">
      <c r="A24" s="15" t="str">
        <f t="shared" si="0"/>
        <v>0762_304</v>
      </c>
      <c r="B24" s="15" t="str">
        <f t="shared" si="1"/>
        <v>0762_304</v>
      </c>
      <c r="C24" s="5" t="s">
        <v>112</v>
      </c>
      <c r="D24" s="5" t="s">
        <v>350</v>
      </c>
      <c r="E24" s="5" t="s">
        <v>8</v>
      </c>
      <c r="F24" s="5" t="s">
        <v>9</v>
      </c>
      <c r="G24" s="5" t="s">
        <v>14</v>
      </c>
      <c r="H24" s="5" t="s">
        <v>15</v>
      </c>
      <c r="I24" s="10">
        <v>0.75</v>
      </c>
      <c r="K24" s="27" t="s">
        <v>8</v>
      </c>
      <c r="L24" s="11" t="str">
        <f>VLOOKUP(K24,pracv!A:B,2,FALSE)</f>
        <v>Operační sál - lok. prac. anesteziologů</v>
      </c>
      <c r="M24" s="12" t="str">
        <f t="shared" si="2"/>
        <v/>
      </c>
    </row>
    <row r="25" spans="1:13" x14ac:dyDescent="0.25">
      <c r="A25" s="15" t="str">
        <f t="shared" si="0"/>
        <v>0721_304</v>
      </c>
      <c r="B25" s="15" t="str">
        <f t="shared" si="1"/>
        <v>0721_304</v>
      </c>
      <c r="C25" s="5" t="s">
        <v>72</v>
      </c>
      <c r="D25" s="5" t="s">
        <v>312</v>
      </c>
      <c r="E25" s="5" t="s">
        <v>38</v>
      </c>
      <c r="F25" s="5" t="s">
        <v>39</v>
      </c>
      <c r="G25" s="5" t="s">
        <v>14</v>
      </c>
      <c r="H25" s="5" t="s">
        <v>15</v>
      </c>
      <c r="I25" s="10">
        <v>1</v>
      </c>
      <c r="K25" s="27" t="s">
        <v>38</v>
      </c>
      <c r="L25" s="11" t="str">
        <f>VLOOKUP(K25,pracv!A:B,2,FALSE)</f>
        <v>Ambulance</v>
      </c>
      <c r="M25" s="12" t="str">
        <f t="shared" si="2"/>
        <v/>
      </c>
    </row>
    <row r="26" spans="1:13" x14ac:dyDescent="0.25">
      <c r="A26" s="15" t="str">
        <f t="shared" si="0"/>
        <v>0762_303</v>
      </c>
      <c r="B26" s="15" t="str">
        <f t="shared" si="1"/>
        <v>0762_303</v>
      </c>
      <c r="C26" s="5" t="s">
        <v>159</v>
      </c>
      <c r="D26" s="5" t="s">
        <v>393</v>
      </c>
      <c r="E26" s="5" t="s">
        <v>8</v>
      </c>
      <c r="F26" s="5" t="s">
        <v>9</v>
      </c>
      <c r="G26" s="5" t="s">
        <v>60</v>
      </c>
      <c r="H26" s="5" t="s">
        <v>61</v>
      </c>
      <c r="I26" s="10">
        <v>0.5</v>
      </c>
      <c r="K26" s="27" t="s">
        <v>8</v>
      </c>
      <c r="L26" s="11" t="str">
        <f>VLOOKUP(K26,pracv!A:B,2,FALSE)</f>
        <v>Operační sál - lok. prac. anesteziologů</v>
      </c>
      <c r="M26" s="12" t="str">
        <f t="shared" si="2"/>
        <v/>
      </c>
    </row>
    <row r="27" spans="1:13" x14ac:dyDescent="0.25">
      <c r="A27" s="15" t="str">
        <f t="shared" si="0"/>
        <v>0701_30</v>
      </c>
      <c r="B27" s="15" t="str">
        <f t="shared" si="1"/>
        <v>0701_30</v>
      </c>
      <c r="C27" s="5" t="s">
        <v>169</v>
      </c>
      <c r="D27" s="5" t="s">
        <v>400</v>
      </c>
      <c r="E27" s="5" t="s">
        <v>18</v>
      </c>
      <c r="F27" s="5" t="s">
        <v>19</v>
      </c>
      <c r="G27" s="5" t="s">
        <v>107</v>
      </c>
      <c r="H27" s="5" t="s">
        <v>108</v>
      </c>
      <c r="I27" s="10">
        <v>1</v>
      </c>
      <c r="K27" s="27" t="s">
        <v>18</v>
      </c>
      <c r="L27" s="11" t="str">
        <f>VLOOKUP(K27,pracv!A:B,2,FALSE)</f>
        <v>Vedení klinického pracoviště</v>
      </c>
      <c r="M27" s="12" t="str">
        <f t="shared" si="2"/>
        <v/>
      </c>
    </row>
    <row r="28" spans="1:13" x14ac:dyDescent="0.25">
      <c r="A28" s="15" t="str">
        <f t="shared" si="0"/>
        <v>0732_636</v>
      </c>
      <c r="B28" s="15" t="str">
        <f t="shared" si="1"/>
        <v>0732_636</v>
      </c>
      <c r="C28" s="5" t="s">
        <v>54</v>
      </c>
      <c r="D28" s="5" t="s">
        <v>302</v>
      </c>
      <c r="E28" s="5" t="s">
        <v>55</v>
      </c>
      <c r="F28" s="5" t="s">
        <v>56</v>
      </c>
      <c r="G28" s="5" t="s">
        <v>57</v>
      </c>
      <c r="H28" s="5" t="s">
        <v>58</v>
      </c>
      <c r="I28" s="10">
        <v>1</v>
      </c>
      <c r="K28" s="27" t="s">
        <v>55</v>
      </c>
      <c r="L28" s="11" t="str">
        <f>VLOOKUP(K28,pracv!A:B,2,FALSE)</f>
        <v>NIOP</v>
      </c>
      <c r="M28" s="12" t="str">
        <f t="shared" si="2"/>
        <v/>
      </c>
    </row>
    <row r="29" spans="1:13" x14ac:dyDescent="0.25">
      <c r="A29" s="15" t="str">
        <f t="shared" si="0"/>
        <v>0732_303</v>
      </c>
      <c r="B29" s="15" t="str">
        <f t="shared" si="1"/>
        <v>0732_303</v>
      </c>
      <c r="C29" s="5" t="s">
        <v>265</v>
      </c>
      <c r="D29" s="5" t="s">
        <v>492</v>
      </c>
      <c r="E29" s="5" t="s">
        <v>55</v>
      </c>
      <c r="F29" s="5" t="s">
        <v>56</v>
      </c>
      <c r="G29" s="5" t="s">
        <v>60</v>
      </c>
      <c r="H29" s="5" t="s">
        <v>61</v>
      </c>
      <c r="I29" s="10">
        <v>1</v>
      </c>
      <c r="K29" s="27" t="s">
        <v>55</v>
      </c>
      <c r="L29" s="11" t="str">
        <f>VLOOKUP(K29,pracv!A:B,2,FALSE)</f>
        <v>NIOP</v>
      </c>
      <c r="M29" s="12" t="str">
        <f t="shared" si="2"/>
        <v/>
      </c>
    </row>
    <row r="30" spans="1:13" x14ac:dyDescent="0.25">
      <c r="A30" s="15" t="str">
        <f t="shared" si="0"/>
        <v>0732_303</v>
      </c>
      <c r="B30" s="15" t="str">
        <f t="shared" si="1"/>
        <v>0732_303</v>
      </c>
      <c r="C30" s="5" t="s">
        <v>252</v>
      </c>
      <c r="D30" s="5" t="s">
        <v>479</v>
      </c>
      <c r="E30" s="5" t="s">
        <v>55</v>
      </c>
      <c r="F30" s="5" t="s">
        <v>56</v>
      </c>
      <c r="G30" s="5" t="s">
        <v>60</v>
      </c>
      <c r="H30" s="5" t="s">
        <v>61</v>
      </c>
      <c r="I30" s="10">
        <v>1</v>
      </c>
      <c r="K30" s="27" t="s">
        <v>55</v>
      </c>
      <c r="L30" s="11" t="str">
        <f>VLOOKUP(K30,pracv!A:B,2,FALSE)</f>
        <v>NIOP</v>
      </c>
      <c r="M30" s="12" t="str">
        <f t="shared" si="2"/>
        <v/>
      </c>
    </row>
    <row r="31" spans="1:13" x14ac:dyDescent="0.25">
      <c r="A31" s="15" t="str">
        <f t="shared" si="0"/>
        <v>0762_303</v>
      </c>
      <c r="B31" s="15" t="str">
        <f t="shared" si="1"/>
        <v>0762_303</v>
      </c>
      <c r="C31" s="5" t="s">
        <v>233</v>
      </c>
      <c r="D31" s="5" t="s">
        <v>460</v>
      </c>
      <c r="E31" s="5" t="s">
        <v>8</v>
      </c>
      <c r="F31" s="5" t="s">
        <v>9</v>
      </c>
      <c r="G31" s="5" t="s">
        <v>60</v>
      </c>
      <c r="H31" s="5" t="s">
        <v>61</v>
      </c>
      <c r="I31" s="10">
        <v>1</v>
      </c>
      <c r="K31" s="27" t="s">
        <v>8</v>
      </c>
      <c r="L31" s="11" t="str">
        <f>VLOOKUP(K31,pracv!A:B,2,FALSE)</f>
        <v>Operační sál - lok. prac. anesteziologů</v>
      </c>
      <c r="M31" s="12" t="str">
        <f t="shared" si="2"/>
        <v/>
      </c>
    </row>
    <row r="32" spans="1:13" x14ac:dyDescent="0.25">
      <c r="A32" s="15" t="str">
        <f t="shared" si="0"/>
        <v>0731_305</v>
      </c>
      <c r="B32" s="15" t="str">
        <f t="shared" si="1"/>
        <v>0731_305</v>
      </c>
      <c r="C32" s="5" t="s">
        <v>184</v>
      </c>
      <c r="D32" s="5" t="s">
        <v>413</v>
      </c>
      <c r="E32" s="5" t="s">
        <v>24</v>
      </c>
      <c r="F32" s="5" t="s">
        <v>25</v>
      </c>
      <c r="G32" s="5" t="s">
        <v>20</v>
      </c>
      <c r="H32" s="5" t="s">
        <v>21</v>
      </c>
      <c r="I32" s="10">
        <v>0.25</v>
      </c>
      <c r="K32" s="27" t="s">
        <v>24</v>
      </c>
      <c r="L32" s="11" t="str">
        <f>VLOOKUP(K32,pracv!A:B,2,FALSE)</f>
        <v>JIP</v>
      </c>
      <c r="M32" s="12" t="str">
        <f t="shared" si="2"/>
        <v/>
      </c>
    </row>
    <row r="33" spans="1:13" x14ac:dyDescent="0.25">
      <c r="A33" s="15" t="str">
        <f t="shared" si="0"/>
        <v>0732_642</v>
      </c>
      <c r="B33" s="15" t="str">
        <f t="shared" si="1"/>
        <v>0732_642</v>
      </c>
      <c r="C33" s="5" t="s">
        <v>257</v>
      </c>
      <c r="D33" s="5" t="s">
        <v>484</v>
      </c>
      <c r="E33" s="5" t="s">
        <v>55</v>
      </c>
      <c r="F33" s="5" t="s">
        <v>56</v>
      </c>
      <c r="G33" s="5" t="s">
        <v>70</v>
      </c>
      <c r="H33" s="5" t="s">
        <v>71</v>
      </c>
      <c r="I33" s="10">
        <v>1</v>
      </c>
      <c r="K33" s="27" t="s">
        <v>55</v>
      </c>
      <c r="L33" s="11" t="str">
        <f>VLOOKUP(K33,pracv!A:B,2,FALSE)</f>
        <v>NIOP</v>
      </c>
      <c r="M33" s="12" t="str">
        <f t="shared" si="2"/>
        <v/>
      </c>
    </row>
    <row r="34" spans="1:13" x14ac:dyDescent="0.25">
      <c r="A34" s="15" t="str">
        <f t="shared" si="0"/>
        <v>0731_305</v>
      </c>
      <c r="B34" s="15" t="str">
        <f t="shared" si="1"/>
        <v>0731_305</v>
      </c>
      <c r="C34" s="5" t="s">
        <v>77</v>
      </c>
      <c r="D34" s="5" t="s">
        <v>317</v>
      </c>
      <c r="E34" s="5" t="s">
        <v>24</v>
      </c>
      <c r="F34" s="5" t="s">
        <v>25</v>
      </c>
      <c r="G34" s="5" t="s">
        <v>20</v>
      </c>
      <c r="H34" s="5" t="s">
        <v>21</v>
      </c>
      <c r="I34" s="10">
        <v>1</v>
      </c>
      <c r="K34" s="27" t="s">
        <v>24</v>
      </c>
      <c r="L34" s="11" t="str">
        <f>VLOOKUP(K34,pracv!A:B,2,FALSE)</f>
        <v>JIP</v>
      </c>
      <c r="M34" s="12" t="str">
        <f t="shared" si="2"/>
        <v/>
      </c>
    </row>
    <row r="35" spans="1:13" x14ac:dyDescent="0.25">
      <c r="A35" s="15" t="str">
        <f t="shared" si="0"/>
        <v>0732_303</v>
      </c>
      <c r="B35" s="15" t="str">
        <f t="shared" si="1"/>
        <v>0732_303</v>
      </c>
      <c r="C35" s="5" t="s">
        <v>247</v>
      </c>
      <c r="D35" s="5" t="s">
        <v>474</v>
      </c>
      <c r="E35" s="5" t="s">
        <v>55</v>
      </c>
      <c r="F35" s="5" t="s">
        <v>56</v>
      </c>
      <c r="G35" s="5" t="s">
        <v>60</v>
      </c>
      <c r="H35" s="5" t="s">
        <v>61</v>
      </c>
      <c r="I35" s="10">
        <v>1</v>
      </c>
      <c r="K35" s="27" t="s">
        <v>55</v>
      </c>
      <c r="L35" s="11" t="str">
        <f>VLOOKUP(K35,pracv!A:B,2,FALSE)</f>
        <v>NIOP</v>
      </c>
      <c r="M35" s="12" t="str">
        <f t="shared" si="2"/>
        <v/>
      </c>
    </row>
    <row r="36" spans="1:13" x14ac:dyDescent="0.25">
      <c r="A36" s="15" t="str">
        <f t="shared" si="0"/>
        <v>0731_304</v>
      </c>
      <c r="B36" s="15" t="str">
        <f t="shared" si="1"/>
        <v>0731_304</v>
      </c>
      <c r="C36" s="5" t="s">
        <v>87</v>
      </c>
      <c r="D36" s="5" t="s">
        <v>327</v>
      </c>
      <c r="E36" s="5" t="s">
        <v>24</v>
      </c>
      <c r="F36" s="5" t="s">
        <v>25</v>
      </c>
      <c r="G36" s="5" t="s">
        <v>14</v>
      </c>
      <c r="H36" s="5" t="s">
        <v>15</v>
      </c>
      <c r="I36" s="10">
        <v>0.5</v>
      </c>
      <c r="K36" s="27" t="s">
        <v>24</v>
      </c>
      <c r="L36" s="11" t="str">
        <f>VLOOKUP(K36,pracv!A:B,2,FALSE)</f>
        <v>JIP</v>
      </c>
      <c r="M36" s="12" t="str">
        <f t="shared" si="2"/>
        <v/>
      </c>
    </row>
    <row r="37" spans="1:13" x14ac:dyDescent="0.25">
      <c r="A37" s="15" t="str">
        <f t="shared" si="0"/>
        <v>0732_304</v>
      </c>
      <c r="B37" s="15" t="str">
        <f t="shared" si="1"/>
        <v>0732_304</v>
      </c>
      <c r="C37" s="5" t="s">
        <v>249</v>
      </c>
      <c r="D37" s="5" t="s">
        <v>476</v>
      </c>
      <c r="E37" s="5" t="s">
        <v>55</v>
      </c>
      <c r="F37" s="5" t="s">
        <v>56</v>
      </c>
      <c r="G37" s="5" t="s">
        <v>14</v>
      </c>
      <c r="H37" s="5" t="s">
        <v>15</v>
      </c>
      <c r="I37" s="10">
        <v>1</v>
      </c>
      <c r="K37" s="27" t="s">
        <v>55</v>
      </c>
      <c r="L37" s="11" t="str">
        <f>VLOOKUP(K37,pracv!A:B,2,FALSE)</f>
        <v>NIOP</v>
      </c>
      <c r="M37" s="12" t="str">
        <f t="shared" si="2"/>
        <v/>
      </c>
    </row>
    <row r="38" spans="1:13" x14ac:dyDescent="0.25">
      <c r="A38" s="15" t="str">
        <f t="shared" si="0"/>
        <v>0731_101</v>
      </c>
      <c r="B38" s="15" t="str">
        <f t="shared" si="1"/>
        <v>0731_101</v>
      </c>
      <c r="C38" s="5" t="s">
        <v>128</v>
      </c>
      <c r="D38" s="5" t="s">
        <v>366</v>
      </c>
      <c r="E38" s="5" t="s">
        <v>24</v>
      </c>
      <c r="F38" s="5" t="s">
        <v>25</v>
      </c>
      <c r="G38" s="5" t="s">
        <v>10</v>
      </c>
      <c r="H38" s="5" t="s">
        <v>11</v>
      </c>
      <c r="I38" s="10">
        <v>0.5</v>
      </c>
      <c r="K38" s="27" t="s">
        <v>24</v>
      </c>
      <c r="L38" s="11" t="str">
        <f>VLOOKUP(K38,pracv!A:B,2,FALSE)</f>
        <v>JIP</v>
      </c>
      <c r="M38" s="12" t="str">
        <f t="shared" si="2"/>
        <v/>
      </c>
    </row>
    <row r="39" spans="1:13" x14ac:dyDescent="0.25">
      <c r="A39" s="15" t="str">
        <f t="shared" si="0"/>
        <v>0731_101</v>
      </c>
      <c r="B39" s="15" t="str">
        <f t="shared" si="1"/>
        <v>0731_101</v>
      </c>
      <c r="C39" s="5" t="s">
        <v>127</v>
      </c>
      <c r="D39" s="5" t="s">
        <v>365</v>
      </c>
      <c r="E39" s="5" t="s">
        <v>24</v>
      </c>
      <c r="F39" s="5" t="s">
        <v>25</v>
      </c>
      <c r="G39" s="5" t="s">
        <v>10</v>
      </c>
      <c r="H39" s="5" t="s">
        <v>11</v>
      </c>
      <c r="I39" s="10">
        <v>1</v>
      </c>
      <c r="K39" s="27" t="s">
        <v>24</v>
      </c>
      <c r="L39" s="11" t="str">
        <f>VLOOKUP(K39,pracv!A:B,2,FALSE)</f>
        <v>JIP</v>
      </c>
      <c r="M39" s="12" t="str">
        <f t="shared" si="2"/>
        <v/>
      </c>
    </row>
    <row r="40" spans="1:13" x14ac:dyDescent="0.25">
      <c r="A40" s="15" t="str">
        <f t="shared" si="0"/>
        <v>0785_303</v>
      </c>
      <c r="B40" s="15" t="str">
        <f t="shared" si="1"/>
        <v>0785_303</v>
      </c>
      <c r="C40" s="5" t="s">
        <v>165</v>
      </c>
      <c r="D40" s="5" t="s">
        <v>397</v>
      </c>
      <c r="E40" s="5" t="s">
        <v>166</v>
      </c>
      <c r="F40" s="9" t="s">
        <v>498</v>
      </c>
      <c r="G40" s="5" t="s">
        <v>60</v>
      </c>
      <c r="H40" s="5" t="s">
        <v>61</v>
      </c>
      <c r="I40" s="10">
        <v>1</v>
      </c>
      <c r="K40" s="27" t="s">
        <v>166</v>
      </c>
      <c r="L40" s="11" t="str">
        <f>VLOOKUP(K40,pracv!A:B,2,FALSE)</f>
        <v>Rezidenti</v>
      </c>
      <c r="M40" s="12" t="str">
        <f t="shared" si="2"/>
        <v/>
      </c>
    </row>
    <row r="41" spans="1:13" x14ac:dyDescent="0.25">
      <c r="A41" s="15" t="str">
        <f t="shared" si="0"/>
        <v>0762_99</v>
      </c>
      <c r="B41" s="15" t="str">
        <f t="shared" si="1"/>
        <v>0762_99</v>
      </c>
      <c r="C41" s="5" t="s">
        <v>232</v>
      </c>
      <c r="D41" s="5" t="s">
        <v>459</v>
      </c>
      <c r="E41" s="5" t="s">
        <v>8</v>
      </c>
      <c r="F41" s="5" t="s">
        <v>9</v>
      </c>
      <c r="G41" s="5" t="s">
        <v>174</v>
      </c>
      <c r="H41" s="5" t="s">
        <v>175</v>
      </c>
      <c r="I41" s="10">
        <v>1</v>
      </c>
      <c r="K41" s="27" t="s">
        <v>8</v>
      </c>
      <c r="L41" s="11" t="str">
        <f>VLOOKUP(K41,pracv!A:B,2,FALSE)</f>
        <v>Operační sál - lok. prac. anesteziologů</v>
      </c>
      <c r="M41" s="12" t="str">
        <f t="shared" si="2"/>
        <v/>
      </c>
    </row>
    <row r="42" spans="1:13" x14ac:dyDescent="0.25">
      <c r="A42" s="15" t="str">
        <f t="shared" si="0"/>
        <v>0762_305</v>
      </c>
      <c r="B42" s="15" t="str">
        <f t="shared" si="1"/>
        <v>0762_305</v>
      </c>
      <c r="C42" s="5" t="s">
        <v>133</v>
      </c>
      <c r="D42" s="5" t="s">
        <v>371</v>
      </c>
      <c r="E42" s="5" t="s">
        <v>8</v>
      </c>
      <c r="F42" s="5" t="s">
        <v>9</v>
      </c>
      <c r="G42" s="5" t="s">
        <v>20</v>
      </c>
      <c r="H42" s="5" t="s">
        <v>21</v>
      </c>
      <c r="I42" s="10">
        <v>1</v>
      </c>
      <c r="K42" s="27" t="s">
        <v>8</v>
      </c>
      <c r="L42" s="11" t="str">
        <f>VLOOKUP(K42,pracv!A:B,2,FALSE)</f>
        <v>Operační sál - lok. prac. anesteziologů</v>
      </c>
      <c r="M42" s="12" t="str">
        <f t="shared" si="2"/>
        <v/>
      </c>
    </row>
    <row r="43" spans="1:13" x14ac:dyDescent="0.25">
      <c r="A43" s="15" t="str">
        <f t="shared" si="0"/>
        <v>0731_303</v>
      </c>
      <c r="B43" s="15" t="str">
        <f t="shared" si="1"/>
        <v>0731_303</v>
      </c>
      <c r="C43" s="5" t="s">
        <v>200</v>
      </c>
      <c r="D43" s="5" t="s">
        <v>429</v>
      </c>
      <c r="E43" s="5" t="s">
        <v>24</v>
      </c>
      <c r="F43" s="5" t="s">
        <v>25</v>
      </c>
      <c r="G43" s="5" t="s">
        <v>60</v>
      </c>
      <c r="H43" s="5" t="s">
        <v>61</v>
      </c>
      <c r="I43" s="10">
        <v>1</v>
      </c>
      <c r="K43" s="27" t="s">
        <v>24</v>
      </c>
      <c r="L43" s="11" t="str">
        <f>VLOOKUP(K43,pracv!A:B,2,FALSE)</f>
        <v>JIP</v>
      </c>
      <c r="M43" s="12" t="str">
        <f t="shared" si="2"/>
        <v/>
      </c>
    </row>
    <row r="44" spans="1:13" x14ac:dyDescent="0.25">
      <c r="A44" s="15" t="str">
        <f t="shared" si="0"/>
        <v>0762_304</v>
      </c>
      <c r="B44" s="15" t="str">
        <f t="shared" si="1"/>
        <v>0762_304</v>
      </c>
      <c r="C44" s="5" t="s">
        <v>158</v>
      </c>
      <c r="D44" s="5" t="s">
        <v>392</v>
      </c>
      <c r="E44" s="5" t="s">
        <v>8</v>
      </c>
      <c r="F44" s="5" t="s">
        <v>9</v>
      </c>
      <c r="G44" s="5" t="s">
        <v>14</v>
      </c>
      <c r="H44" s="5" t="s">
        <v>15</v>
      </c>
      <c r="I44" s="10">
        <v>1</v>
      </c>
      <c r="K44" s="27" t="s">
        <v>8</v>
      </c>
      <c r="L44" s="11" t="str">
        <f>VLOOKUP(K44,pracv!A:B,2,FALSE)</f>
        <v>Operační sál - lok. prac. anesteziologů</v>
      </c>
      <c r="M44" s="12" t="str">
        <f t="shared" si="2"/>
        <v/>
      </c>
    </row>
    <row r="45" spans="1:13" x14ac:dyDescent="0.25">
      <c r="A45" s="15" t="str">
        <f t="shared" si="0"/>
        <v>0732_303</v>
      </c>
      <c r="B45" s="15" t="str">
        <f t="shared" si="1"/>
        <v>0732_303</v>
      </c>
      <c r="C45" s="5" t="s">
        <v>211</v>
      </c>
      <c r="D45" s="5" t="s">
        <v>440</v>
      </c>
      <c r="E45" s="5" t="s">
        <v>55</v>
      </c>
      <c r="F45" s="5" t="s">
        <v>56</v>
      </c>
      <c r="G45" s="5" t="s">
        <v>60</v>
      </c>
      <c r="H45" s="5" t="s">
        <v>61</v>
      </c>
      <c r="I45" s="10">
        <v>1</v>
      </c>
      <c r="K45" s="27" t="s">
        <v>55</v>
      </c>
      <c r="L45" s="11" t="str">
        <f>VLOOKUP(K45,pracv!A:B,2,FALSE)</f>
        <v>NIOP</v>
      </c>
      <c r="M45" s="12" t="str">
        <f t="shared" si="2"/>
        <v/>
      </c>
    </row>
    <row r="46" spans="1:13" x14ac:dyDescent="0.25">
      <c r="A46" s="15" t="str">
        <f t="shared" si="0"/>
        <v>0762_101</v>
      </c>
      <c r="B46" s="15" t="str">
        <f t="shared" si="1"/>
        <v>0762_101</v>
      </c>
      <c r="C46" s="5" t="s">
        <v>97</v>
      </c>
      <c r="D46" s="5" t="s">
        <v>337</v>
      </c>
      <c r="E46" s="5" t="s">
        <v>8</v>
      </c>
      <c r="F46" s="5" t="s">
        <v>9</v>
      </c>
      <c r="G46" s="5" t="s">
        <v>10</v>
      </c>
      <c r="H46" s="5" t="s">
        <v>11</v>
      </c>
      <c r="I46" s="10">
        <v>1</v>
      </c>
      <c r="K46" s="27" t="s">
        <v>8</v>
      </c>
      <c r="L46" s="11" t="str">
        <f>VLOOKUP(K46,pracv!A:B,2,FALSE)</f>
        <v>Operační sál - lok. prac. anesteziologů</v>
      </c>
      <c r="M46" s="12" t="str">
        <f t="shared" si="2"/>
        <v/>
      </c>
    </row>
    <row r="47" spans="1:13" x14ac:dyDescent="0.25">
      <c r="A47" s="15" t="str">
        <f t="shared" si="0"/>
        <v>0731_418</v>
      </c>
      <c r="B47" s="15" t="str">
        <f t="shared" si="1"/>
        <v>0731_418</v>
      </c>
      <c r="C47" s="5" t="s">
        <v>219</v>
      </c>
      <c r="D47" s="5" t="s">
        <v>448</v>
      </c>
      <c r="E47" s="5" t="s">
        <v>24</v>
      </c>
      <c r="F47" s="5" t="s">
        <v>25</v>
      </c>
      <c r="G47" s="5" t="s">
        <v>220</v>
      </c>
      <c r="H47" s="5" t="s">
        <v>221</v>
      </c>
      <c r="I47" s="10">
        <v>1</v>
      </c>
      <c r="K47" s="27" t="s">
        <v>24</v>
      </c>
      <c r="L47" s="11" t="str">
        <f>VLOOKUP(K47,pracv!A:B,2,FALSE)</f>
        <v>JIP</v>
      </c>
      <c r="M47" s="12" t="str">
        <f t="shared" si="2"/>
        <v/>
      </c>
    </row>
    <row r="48" spans="1:13" x14ac:dyDescent="0.25">
      <c r="A48" s="15" t="str">
        <f t="shared" si="0"/>
        <v>0731_303</v>
      </c>
      <c r="B48" s="15" t="str">
        <f t="shared" si="1"/>
        <v>0731_303</v>
      </c>
      <c r="C48" s="5" t="s">
        <v>153</v>
      </c>
      <c r="D48" s="5" t="s">
        <v>387</v>
      </c>
      <c r="E48" s="5" t="s">
        <v>24</v>
      </c>
      <c r="F48" s="5" t="s">
        <v>25</v>
      </c>
      <c r="G48" s="5" t="s">
        <v>60</v>
      </c>
      <c r="H48" s="5" t="s">
        <v>61</v>
      </c>
      <c r="I48" s="10">
        <v>0.5</v>
      </c>
      <c r="K48" s="27" t="s">
        <v>24</v>
      </c>
      <c r="L48" s="11" t="str">
        <f>VLOOKUP(K48,pracv!A:B,2,FALSE)</f>
        <v>JIP</v>
      </c>
      <c r="M48" s="12" t="str">
        <f t="shared" si="2"/>
        <v/>
      </c>
    </row>
    <row r="49" spans="1:13" x14ac:dyDescent="0.25">
      <c r="A49" s="15" t="str">
        <f t="shared" si="0"/>
        <v>0701_101</v>
      </c>
      <c r="B49" s="15" t="str">
        <f t="shared" si="1"/>
        <v>0701_101</v>
      </c>
      <c r="C49" s="5" t="s">
        <v>129</v>
      </c>
      <c r="D49" s="5" t="s">
        <v>367</v>
      </c>
      <c r="E49" s="5" t="s">
        <v>18</v>
      </c>
      <c r="F49" s="5" t="s">
        <v>19</v>
      </c>
      <c r="G49" s="5" t="s">
        <v>10</v>
      </c>
      <c r="H49" s="5" t="s">
        <v>11</v>
      </c>
      <c r="I49" s="10">
        <v>1</v>
      </c>
      <c r="K49" s="27" t="s">
        <v>18</v>
      </c>
      <c r="L49" s="11" t="str">
        <f>VLOOKUP(K49,pracv!A:B,2,FALSE)</f>
        <v>Vedení klinického pracoviště</v>
      </c>
      <c r="M49" s="12" t="str">
        <f t="shared" si="2"/>
        <v/>
      </c>
    </row>
    <row r="50" spans="1:13" x14ac:dyDescent="0.25">
      <c r="A50" s="15" t="str">
        <f t="shared" si="0"/>
        <v>0762_101</v>
      </c>
      <c r="B50" s="15" t="str">
        <f t="shared" si="1"/>
        <v>0762_101</v>
      </c>
      <c r="C50" s="5" t="s">
        <v>193</v>
      </c>
      <c r="D50" s="5" t="s">
        <v>422</v>
      </c>
      <c r="E50" s="5" t="s">
        <v>8</v>
      </c>
      <c r="F50" s="5" t="s">
        <v>9</v>
      </c>
      <c r="G50" s="5" t="s">
        <v>10</v>
      </c>
      <c r="H50" s="5" t="s">
        <v>11</v>
      </c>
      <c r="I50" s="10">
        <v>0.8</v>
      </c>
      <c r="K50" s="27" t="s">
        <v>8</v>
      </c>
      <c r="L50" s="11" t="str">
        <f>VLOOKUP(K50,pracv!A:B,2,FALSE)</f>
        <v>Operační sál - lok. prac. anesteziologů</v>
      </c>
      <c r="M50" s="12" t="str">
        <f t="shared" si="2"/>
        <v/>
      </c>
    </row>
    <row r="51" spans="1:13" x14ac:dyDescent="0.25">
      <c r="A51" s="15" t="str">
        <f t="shared" si="0"/>
        <v>0783_303</v>
      </c>
      <c r="B51" s="15" t="str">
        <f t="shared" si="1"/>
        <v>0783_303</v>
      </c>
      <c r="C51" s="5" t="s">
        <v>143</v>
      </c>
      <c r="D51" s="5" t="s">
        <v>379</v>
      </c>
      <c r="E51" s="5" t="s">
        <v>144</v>
      </c>
      <c r="F51" s="5" t="s">
        <v>145</v>
      </c>
      <c r="G51" s="5" t="s">
        <v>60</v>
      </c>
      <c r="H51" s="5" t="s">
        <v>61</v>
      </c>
      <c r="I51" s="10">
        <v>1</v>
      </c>
      <c r="K51" s="27" t="s">
        <v>144</v>
      </c>
      <c r="L51" s="11" t="str">
        <f>VLOOKUP(K51,pracv!A:B,2,FALSE)</f>
        <v>Rezidenti 2016 - ošetřovatelská a intenzivní péče</v>
      </c>
      <c r="M51" s="12" t="str">
        <f t="shared" si="2"/>
        <v/>
      </c>
    </row>
    <row r="52" spans="1:13" x14ac:dyDescent="0.25">
      <c r="A52" s="15" t="str">
        <f t="shared" si="0"/>
        <v>0721_101</v>
      </c>
      <c r="B52" s="15" t="str">
        <f t="shared" si="1"/>
        <v>0721_101</v>
      </c>
      <c r="C52" s="5" t="s">
        <v>104</v>
      </c>
      <c r="D52" s="5" t="s">
        <v>344</v>
      </c>
      <c r="E52" s="5" t="s">
        <v>38</v>
      </c>
      <c r="F52" s="5" t="s">
        <v>39</v>
      </c>
      <c r="G52" s="5" t="s">
        <v>10</v>
      </c>
      <c r="H52" s="5" t="s">
        <v>11</v>
      </c>
      <c r="I52" s="10">
        <v>0.05</v>
      </c>
      <c r="K52" s="27" t="s">
        <v>38</v>
      </c>
      <c r="L52" s="11" t="str">
        <f>VLOOKUP(K52,pracv!A:B,2,FALSE)</f>
        <v>Ambulance</v>
      </c>
      <c r="M52" s="12" t="str">
        <f t="shared" si="2"/>
        <v/>
      </c>
    </row>
    <row r="53" spans="1:13" x14ac:dyDescent="0.25">
      <c r="A53" s="15" t="str">
        <f t="shared" si="0"/>
        <v>0762_101</v>
      </c>
      <c r="B53" s="15" t="str">
        <f t="shared" si="1"/>
        <v>0762_101</v>
      </c>
      <c r="C53" s="5" t="s">
        <v>7</v>
      </c>
      <c r="D53" s="5" t="s">
        <v>271</v>
      </c>
      <c r="E53" s="5" t="s">
        <v>8</v>
      </c>
      <c r="F53" s="5" t="s">
        <v>9</v>
      </c>
      <c r="G53" s="5" t="s">
        <v>10</v>
      </c>
      <c r="H53" s="5" t="s">
        <v>11</v>
      </c>
      <c r="I53" s="10">
        <v>0.6</v>
      </c>
      <c r="K53" s="27" t="s">
        <v>8</v>
      </c>
      <c r="L53" s="11" t="str">
        <f>VLOOKUP(K53,pracv!A:B,2,FALSE)</f>
        <v>Operační sál - lok. prac. anesteziologů</v>
      </c>
      <c r="M53" s="12" t="str">
        <f t="shared" si="2"/>
        <v/>
      </c>
    </row>
    <row r="54" spans="1:13" x14ac:dyDescent="0.25">
      <c r="A54" s="15" t="str">
        <f t="shared" si="0"/>
        <v>0731_101</v>
      </c>
      <c r="B54" s="15" t="str">
        <f t="shared" si="1"/>
        <v>0731_101</v>
      </c>
      <c r="C54" s="5" t="s">
        <v>179</v>
      </c>
      <c r="D54" s="5" t="s">
        <v>408</v>
      </c>
      <c r="E54" s="5" t="s">
        <v>24</v>
      </c>
      <c r="F54" s="5" t="s">
        <v>25</v>
      </c>
      <c r="G54" s="5" t="s">
        <v>10</v>
      </c>
      <c r="H54" s="5" t="s">
        <v>11</v>
      </c>
      <c r="I54" s="10">
        <v>1</v>
      </c>
      <c r="K54" s="27" t="s">
        <v>24</v>
      </c>
      <c r="L54" s="11" t="str">
        <f>VLOOKUP(K54,pracv!A:B,2,FALSE)</f>
        <v>JIP</v>
      </c>
      <c r="M54" s="12" t="str">
        <f t="shared" si="2"/>
        <v/>
      </c>
    </row>
    <row r="55" spans="1:13" x14ac:dyDescent="0.25">
      <c r="A55" s="15" t="str">
        <f t="shared" si="0"/>
        <v>0731_304</v>
      </c>
      <c r="B55" s="15" t="str">
        <f t="shared" si="1"/>
        <v>0731_304</v>
      </c>
      <c r="C55" s="5" t="s">
        <v>227</v>
      </c>
      <c r="D55" s="5" t="s">
        <v>454</v>
      </c>
      <c r="E55" s="5" t="s">
        <v>24</v>
      </c>
      <c r="F55" s="5" t="s">
        <v>25</v>
      </c>
      <c r="G55" s="5" t="s">
        <v>14</v>
      </c>
      <c r="H55" s="5" t="s">
        <v>15</v>
      </c>
      <c r="I55" s="10">
        <v>1</v>
      </c>
      <c r="K55" s="27" t="s">
        <v>24</v>
      </c>
      <c r="L55" s="11" t="str">
        <f>VLOOKUP(K55,pracv!A:B,2,FALSE)</f>
        <v>JIP</v>
      </c>
      <c r="M55" s="12" t="str">
        <f t="shared" si="2"/>
        <v/>
      </c>
    </row>
    <row r="56" spans="1:13" x14ac:dyDescent="0.25">
      <c r="A56" s="15" t="str">
        <f t="shared" si="0"/>
        <v>0762_305</v>
      </c>
      <c r="B56" s="15" t="str">
        <f t="shared" si="1"/>
        <v>0762_305</v>
      </c>
      <c r="C56" s="5" t="s">
        <v>182</v>
      </c>
      <c r="D56" s="5" t="s">
        <v>411</v>
      </c>
      <c r="E56" s="5" t="s">
        <v>8</v>
      </c>
      <c r="F56" s="5" t="s">
        <v>9</v>
      </c>
      <c r="G56" s="5" t="s">
        <v>20</v>
      </c>
      <c r="H56" s="5" t="s">
        <v>21</v>
      </c>
      <c r="I56" s="10">
        <v>1</v>
      </c>
      <c r="K56" s="27" t="s">
        <v>8</v>
      </c>
      <c r="L56" s="11" t="str">
        <f>VLOOKUP(K56,pracv!A:B,2,FALSE)</f>
        <v>Operační sál - lok. prac. anesteziologů</v>
      </c>
      <c r="M56" s="12" t="str">
        <f t="shared" si="2"/>
        <v/>
      </c>
    </row>
    <row r="57" spans="1:13" x14ac:dyDescent="0.25">
      <c r="A57" s="15" t="str">
        <f t="shared" si="0"/>
        <v>0732_642</v>
      </c>
      <c r="B57" s="15" t="str">
        <f t="shared" si="1"/>
        <v>0732_642</v>
      </c>
      <c r="C57" s="5" t="s">
        <v>263</v>
      </c>
      <c r="D57" s="5" t="s">
        <v>490</v>
      </c>
      <c r="E57" s="5" t="s">
        <v>55</v>
      </c>
      <c r="F57" s="5" t="s">
        <v>56</v>
      </c>
      <c r="G57" s="5" t="s">
        <v>70</v>
      </c>
      <c r="H57" s="5" t="s">
        <v>71</v>
      </c>
      <c r="I57" s="10">
        <v>1</v>
      </c>
      <c r="K57" s="27" t="s">
        <v>55</v>
      </c>
      <c r="L57" s="11" t="str">
        <f>VLOOKUP(K57,pracv!A:B,2,FALSE)</f>
        <v>NIOP</v>
      </c>
      <c r="M57" s="12" t="str">
        <f t="shared" si="2"/>
        <v/>
      </c>
    </row>
    <row r="58" spans="1:13" x14ac:dyDescent="0.25">
      <c r="A58" s="15" t="str">
        <f t="shared" si="0"/>
        <v>0732_642</v>
      </c>
      <c r="B58" s="15" t="str">
        <f t="shared" si="1"/>
        <v>0732_642</v>
      </c>
      <c r="C58" s="5" t="s">
        <v>250</v>
      </c>
      <c r="D58" s="5" t="s">
        <v>477</v>
      </c>
      <c r="E58" s="5" t="s">
        <v>55</v>
      </c>
      <c r="F58" s="5" t="s">
        <v>56</v>
      </c>
      <c r="G58" s="5" t="s">
        <v>70</v>
      </c>
      <c r="H58" s="5" t="s">
        <v>71</v>
      </c>
      <c r="I58" s="10">
        <v>1</v>
      </c>
      <c r="K58" s="27" t="s">
        <v>55</v>
      </c>
      <c r="L58" s="11" t="str">
        <f>VLOOKUP(K58,pracv!A:B,2,FALSE)</f>
        <v>NIOP</v>
      </c>
      <c r="M58" s="12" t="str">
        <f t="shared" si="2"/>
        <v/>
      </c>
    </row>
    <row r="59" spans="1:13" x14ac:dyDescent="0.25">
      <c r="A59" s="15" t="str">
        <f t="shared" si="0"/>
        <v>0731_305</v>
      </c>
      <c r="B59" s="15" t="str">
        <f t="shared" si="1"/>
        <v>0731_305</v>
      </c>
      <c r="C59" s="5" t="s">
        <v>176</v>
      </c>
      <c r="D59" s="5" t="s">
        <v>405</v>
      </c>
      <c r="E59" s="5" t="s">
        <v>24</v>
      </c>
      <c r="F59" s="5" t="s">
        <v>25</v>
      </c>
      <c r="G59" s="5" t="s">
        <v>20</v>
      </c>
      <c r="H59" s="5" t="s">
        <v>21</v>
      </c>
      <c r="I59" s="10">
        <v>1</v>
      </c>
      <c r="K59" s="27" t="s">
        <v>24</v>
      </c>
      <c r="L59" s="11" t="str">
        <f>VLOOKUP(K59,pracv!A:B,2,FALSE)</f>
        <v>JIP</v>
      </c>
      <c r="M59" s="12" t="str">
        <f t="shared" si="2"/>
        <v/>
      </c>
    </row>
    <row r="60" spans="1:13" x14ac:dyDescent="0.25">
      <c r="A60" s="15" t="str">
        <f t="shared" si="0"/>
        <v>0721_101</v>
      </c>
      <c r="B60" s="15" t="str">
        <f t="shared" si="1"/>
        <v>0721_101</v>
      </c>
      <c r="C60" s="5" t="s">
        <v>229</v>
      </c>
      <c r="D60" s="5" t="s">
        <v>456</v>
      </c>
      <c r="E60" s="5" t="s">
        <v>38</v>
      </c>
      <c r="F60" s="5" t="s">
        <v>39</v>
      </c>
      <c r="G60" s="5" t="s">
        <v>10</v>
      </c>
      <c r="H60" s="5" t="s">
        <v>11</v>
      </c>
      <c r="I60" s="10">
        <v>1</v>
      </c>
      <c r="K60" s="27" t="s">
        <v>38</v>
      </c>
      <c r="L60" s="11" t="str">
        <f>VLOOKUP(K60,pracv!A:B,2,FALSE)</f>
        <v>Ambulance</v>
      </c>
      <c r="M60" s="12" t="str">
        <f t="shared" si="2"/>
        <v/>
      </c>
    </row>
    <row r="61" spans="1:13" x14ac:dyDescent="0.25">
      <c r="A61" s="15" t="str">
        <f t="shared" si="0"/>
        <v>0732_642</v>
      </c>
      <c r="B61" s="15" t="str">
        <f t="shared" si="1"/>
        <v>0732_642</v>
      </c>
      <c r="C61" s="5" t="s">
        <v>260</v>
      </c>
      <c r="D61" s="5" t="s">
        <v>487</v>
      </c>
      <c r="E61" s="5" t="s">
        <v>55</v>
      </c>
      <c r="F61" s="5" t="s">
        <v>56</v>
      </c>
      <c r="G61" s="5" t="s">
        <v>70</v>
      </c>
      <c r="H61" s="5" t="s">
        <v>71</v>
      </c>
      <c r="I61" s="10">
        <v>1</v>
      </c>
      <c r="K61" s="27" t="s">
        <v>55</v>
      </c>
      <c r="L61" s="11" t="str">
        <f>VLOOKUP(K61,pracv!A:B,2,FALSE)</f>
        <v>NIOP</v>
      </c>
      <c r="M61" s="12" t="str">
        <f t="shared" si="2"/>
        <v/>
      </c>
    </row>
    <row r="62" spans="1:13" x14ac:dyDescent="0.25">
      <c r="A62" s="15" t="str">
        <f t="shared" si="0"/>
        <v>0762_99</v>
      </c>
      <c r="B62" s="15" t="str">
        <f t="shared" si="1"/>
        <v>0762_99</v>
      </c>
      <c r="C62" s="5" t="s">
        <v>173</v>
      </c>
      <c r="D62" s="5" t="s">
        <v>404</v>
      </c>
      <c r="E62" s="5" t="s">
        <v>8</v>
      </c>
      <c r="F62" s="5" t="s">
        <v>9</v>
      </c>
      <c r="G62" s="5" t="s">
        <v>174</v>
      </c>
      <c r="H62" s="5" t="s">
        <v>175</v>
      </c>
      <c r="I62" s="10">
        <v>0</v>
      </c>
      <c r="J62" s="13" t="s">
        <v>499</v>
      </c>
      <c r="K62" s="27" t="s">
        <v>8</v>
      </c>
      <c r="L62" s="11" t="str">
        <f>VLOOKUP(K62,pracv!A:B,2,FALSE)</f>
        <v>Operační sál - lok. prac. anesteziologů</v>
      </c>
      <c r="M62" s="12" t="str">
        <f t="shared" si="2"/>
        <v/>
      </c>
    </row>
    <row r="63" spans="1:13" x14ac:dyDescent="0.25">
      <c r="A63" s="15" t="str">
        <f t="shared" si="0"/>
        <v>0732_642</v>
      </c>
      <c r="B63" s="15" t="str">
        <f t="shared" si="1"/>
        <v>0732_642</v>
      </c>
      <c r="C63" s="5" t="s">
        <v>251</v>
      </c>
      <c r="D63" s="5" t="s">
        <v>478</v>
      </c>
      <c r="E63" s="5" t="s">
        <v>55</v>
      </c>
      <c r="F63" s="5" t="s">
        <v>56</v>
      </c>
      <c r="G63" s="5" t="s">
        <v>70</v>
      </c>
      <c r="H63" s="5" t="s">
        <v>71</v>
      </c>
      <c r="I63" s="10">
        <v>1</v>
      </c>
      <c r="K63" s="27" t="s">
        <v>55</v>
      </c>
      <c r="L63" s="11" t="str">
        <f>VLOOKUP(K63,pracv!A:B,2,FALSE)</f>
        <v>NIOP</v>
      </c>
      <c r="M63" s="12" t="str">
        <f t="shared" si="2"/>
        <v/>
      </c>
    </row>
    <row r="64" spans="1:13" x14ac:dyDescent="0.25">
      <c r="A64" s="15" t="str">
        <f t="shared" si="0"/>
        <v>0762_303</v>
      </c>
      <c r="B64" s="15" t="str">
        <f t="shared" si="1"/>
        <v>0762_303</v>
      </c>
      <c r="C64" s="5" t="s">
        <v>237</v>
      </c>
      <c r="D64" s="5" t="s">
        <v>464</v>
      </c>
      <c r="E64" s="5" t="s">
        <v>8</v>
      </c>
      <c r="F64" s="5" t="s">
        <v>9</v>
      </c>
      <c r="G64" s="5" t="s">
        <v>60</v>
      </c>
      <c r="H64" s="5" t="s">
        <v>61</v>
      </c>
      <c r="I64" s="10">
        <v>1</v>
      </c>
      <c r="K64" s="27" t="s">
        <v>8</v>
      </c>
      <c r="L64" s="11" t="str">
        <f>VLOOKUP(K64,pracv!A:B,2,FALSE)</f>
        <v>Operační sál - lok. prac. anesteziologů</v>
      </c>
      <c r="M64" s="12" t="str">
        <f t="shared" si="2"/>
        <v/>
      </c>
    </row>
    <row r="65" spans="1:13" x14ac:dyDescent="0.25">
      <c r="A65" s="15" t="str">
        <f t="shared" si="0"/>
        <v>0731_304</v>
      </c>
      <c r="B65" s="15" t="str">
        <f t="shared" si="1"/>
        <v>0731_304</v>
      </c>
      <c r="C65" s="5" t="s">
        <v>100</v>
      </c>
      <c r="D65" s="5" t="s">
        <v>340</v>
      </c>
      <c r="E65" s="5" t="s">
        <v>24</v>
      </c>
      <c r="F65" s="5" t="s">
        <v>25</v>
      </c>
      <c r="G65" s="5" t="s">
        <v>14</v>
      </c>
      <c r="H65" s="5" t="s">
        <v>15</v>
      </c>
      <c r="I65" s="10">
        <v>1</v>
      </c>
      <c r="K65" s="27" t="s">
        <v>24</v>
      </c>
      <c r="L65" s="11" t="str">
        <f>VLOOKUP(K65,pracv!A:B,2,FALSE)</f>
        <v>JIP</v>
      </c>
      <c r="M65" s="12" t="str">
        <f t="shared" si="2"/>
        <v/>
      </c>
    </row>
    <row r="66" spans="1:13" x14ac:dyDescent="0.25">
      <c r="A66" s="15" t="str">
        <f t="shared" si="0"/>
        <v>0762_304</v>
      </c>
      <c r="B66" s="15" t="str">
        <f t="shared" si="1"/>
        <v>0762_304</v>
      </c>
      <c r="C66" s="5" t="s">
        <v>116</v>
      </c>
      <c r="D66" s="5" t="s">
        <v>354</v>
      </c>
      <c r="E66" s="5" t="s">
        <v>8</v>
      </c>
      <c r="F66" s="5" t="s">
        <v>9</v>
      </c>
      <c r="G66" s="5" t="s">
        <v>14</v>
      </c>
      <c r="H66" s="5" t="s">
        <v>15</v>
      </c>
      <c r="I66" s="10">
        <v>0.75</v>
      </c>
      <c r="K66" s="27" t="s">
        <v>8</v>
      </c>
      <c r="L66" s="11" t="str">
        <f>VLOOKUP(K66,pracv!A:B,2,FALSE)</f>
        <v>Operační sál - lok. prac. anesteziologů</v>
      </c>
      <c r="M66" s="12" t="str">
        <f t="shared" si="2"/>
        <v/>
      </c>
    </row>
    <row r="67" spans="1:13" x14ac:dyDescent="0.25">
      <c r="A67" s="15" t="str">
        <f t="shared" ref="A67:A130" si="3">E67&amp;"_"&amp;G67</f>
        <v>0762_304</v>
      </c>
      <c r="B67" s="15" t="str">
        <f t="shared" ref="B67:B130" si="4">K67&amp;"_"&amp;G67</f>
        <v>0762_304</v>
      </c>
      <c r="C67" s="5" t="s">
        <v>13</v>
      </c>
      <c r="D67" s="5" t="s">
        <v>273</v>
      </c>
      <c r="E67" s="5" t="s">
        <v>8</v>
      </c>
      <c r="F67" s="5" t="s">
        <v>9</v>
      </c>
      <c r="G67" s="5" t="s">
        <v>14</v>
      </c>
      <c r="H67" s="5" t="s">
        <v>15</v>
      </c>
      <c r="I67" s="10">
        <v>1</v>
      </c>
      <c r="K67" s="27" t="s">
        <v>8</v>
      </c>
      <c r="L67" s="11" t="str">
        <f>VLOOKUP(K67,pracv!A:B,2,FALSE)</f>
        <v>Operační sál - lok. prac. anesteziologů</v>
      </c>
      <c r="M67" s="12" t="str">
        <f t="shared" ref="M67:M130" si="5">IF(E67=K67,"","změna")</f>
        <v/>
      </c>
    </row>
    <row r="68" spans="1:13" x14ac:dyDescent="0.25">
      <c r="A68" s="15" t="str">
        <f t="shared" si="3"/>
        <v>0762_101</v>
      </c>
      <c r="B68" s="15" t="str">
        <f t="shared" si="4"/>
        <v>0762_101</v>
      </c>
      <c r="C68" s="5" t="s">
        <v>205</v>
      </c>
      <c r="D68" s="5" t="s">
        <v>434</v>
      </c>
      <c r="E68" s="5" t="s">
        <v>8</v>
      </c>
      <c r="F68" s="5" t="s">
        <v>9</v>
      </c>
      <c r="G68" s="5" t="s">
        <v>10</v>
      </c>
      <c r="H68" s="5" t="s">
        <v>11</v>
      </c>
      <c r="I68" s="10">
        <v>1</v>
      </c>
      <c r="K68" s="27" t="s">
        <v>8</v>
      </c>
      <c r="L68" s="11" t="str">
        <f>VLOOKUP(K68,pracv!A:B,2,FALSE)</f>
        <v>Operační sál - lok. prac. anesteziologů</v>
      </c>
      <c r="M68" s="12" t="str">
        <f t="shared" si="5"/>
        <v/>
      </c>
    </row>
    <row r="69" spans="1:13" x14ac:dyDescent="0.25">
      <c r="A69" s="15" t="str">
        <f t="shared" si="3"/>
        <v>0762_101</v>
      </c>
      <c r="B69" s="15" t="str">
        <f t="shared" si="4"/>
        <v>0762_101</v>
      </c>
      <c r="C69" s="5" t="s">
        <v>89</v>
      </c>
      <c r="D69" s="5" t="s">
        <v>329</v>
      </c>
      <c r="E69" s="5" t="s">
        <v>8</v>
      </c>
      <c r="F69" s="5" t="s">
        <v>9</v>
      </c>
      <c r="G69" s="5" t="s">
        <v>10</v>
      </c>
      <c r="H69" s="5" t="s">
        <v>11</v>
      </c>
      <c r="I69" s="10">
        <v>1</v>
      </c>
      <c r="K69" s="27" t="s">
        <v>8</v>
      </c>
      <c r="L69" s="11" t="str">
        <f>VLOOKUP(K69,pracv!A:B,2,FALSE)</f>
        <v>Operační sál - lok. prac. anesteziologů</v>
      </c>
      <c r="M69" s="12" t="str">
        <f t="shared" si="5"/>
        <v/>
      </c>
    </row>
    <row r="70" spans="1:13" x14ac:dyDescent="0.25">
      <c r="A70" s="15" t="str">
        <f t="shared" si="3"/>
        <v>0731_304</v>
      </c>
      <c r="B70" s="15" t="str">
        <f t="shared" si="4"/>
        <v>0731_304</v>
      </c>
      <c r="C70" s="5" t="s">
        <v>117</v>
      </c>
      <c r="D70" s="5" t="s">
        <v>355</v>
      </c>
      <c r="E70" s="5" t="s">
        <v>24</v>
      </c>
      <c r="F70" s="5" t="s">
        <v>25</v>
      </c>
      <c r="G70" s="5" t="s">
        <v>14</v>
      </c>
      <c r="H70" s="5" t="s">
        <v>15</v>
      </c>
      <c r="I70" s="10">
        <v>0.2</v>
      </c>
      <c r="K70" s="27" t="s">
        <v>24</v>
      </c>
      <c r="L70" s="11" t="str">
        <f>VLOOKUP(K70,pracv!A:B,2,FALSE)</f>
        <v>JIP</v>
      </c>
      <c r="M70" s="12" t="str">
        <f t="shared" si="5"/>
        <v/>
      </c>
    </row>
    <row r="71" spans="1:13" x14ac:dyDescent="0.25">
      <c r="A71" s="15" t="str">
        <f t="shared" si="3"/>
        <v>0762_99</v>
      </c>
      <c r="B71" s="15" t="str">
        <f t="shared" si="4"/>
        <v>0762_99</v>
      </c>
      <c r="C71" s="5" t="s">
        <v>210</v>
      </c>
      <c r="D71" s="5" t="s">
        <v>439</v>
      </c>
      <c r="E71" s="5" t="s">
        <v>8</v>
      </c>
      <c r="F71" s="5" t="s">
        <v>9</v>
      </c>
      <c r="G71" s="5" t="s">
        <v>174</v>
      </c>
      <c r="H71" s="5" t="s">
        <v>175</v>
      </c>
      <c r="I71" s="10">
        <v>1</v>
      </c>
      <c r="K71" s="27" t="s">
        <v>8</v>
      </c>
      <c r="L71" s="11" t="str">
        <f>VLOOKUP(K71,pracv!A:B,2,FALSE)</f>
        <v>Operační sál - lok. prac. anesteziologů</v>
      </c>
      <c r="M71" s="12" t="str">
        <f t="shared" si="5"/>
        <v/>
      </c>
    </row>
    <row r="72" spans="1:13" x14ac:dyDescent="0.25">
      <c r="A72" s="15" t="str">
        <f t="shared" si="3"/>
        <v>0762_101</v>
      </c>
      <c r="B72" s="15" t="str">
        <f t="shared" si="4"/>
        <v>0762_101</v>
      </c>
      <c r="C72" s="5" t="s">
        <v>132</v>
      </c>
      <c r="D72" s="5" t="s">
        <v>370</v>
      </c>
      <c r="E72" s="5" t="s">
        <v>8</v>
      </c>
      <c r="F72" s="5" t="s">
        <v>9</v>
      </c>
      <c r="G72" s="5" t="s">
        <v>10</v>
      </c>
      <c r="H72" s="5" t="s">
        <v>11</v>
      </c>
      <c r="I72" s="10">
        <v>0.2</v>
      </c>
      <c r="K72" s="27" t="s">
        <v>8</v>
      </c>
      <c r="L72" s="11" t="str">
        <f>VLOOKUP(K72,pracv!A:B,2,FALSE)</f>
        <v>Operační sál - lok. prac. anesteziologů</v>
      </c>
      <c r="M72" s="12" t="str">
        <f t="shared" si="5"/>
        <v/>
      </c>
    </row>
    <row r="73" spans="1:13" x14ac:dyDescent="0.25">
      <c r="A73" s="15" t="str">
        <f t="shared" si="3"/>
        <v>0731_304</v>
      </c>
      <c r="B73" s="15" t="str">
        <f t="shared" si="4"/>
        <v>0731_304</v>
      </c>
      <c r="C73" s="5" t="s">
        <v>125</v>
      </c>
      <c r="D73" s="5" t="s">
        <v>363</v>
      </c>
      <c r="E73" s="5" t="s">
        <v>24</v>
      </c>
      <c r="F73" s="5" t="s">
        <v>25</v>
      </c>
      <c r="G73" s="5" t="s">
        <v>14</v>
      </c>
      <c r="H73" s="5" t="s">
        <v>15</v>
      </c>
      <c r="I73" s="10">
        <v>1</v>
      </c>
      <c r="K73" s="27" t="s">
        <v>24</v>
      </c>
      <c r="L73" s="11" t="str">
        <f>VLOOKUP(K73,pracv!A:B,2,FALSE)</f>
        <v>JIP</v>
      </c>
      <c r="M73" s="12" t="str">
        <f t="shared" si="5"/>
        <v/>
      </c>
    </row>
    <row r="74" spans="1:13" x14ac:dyDescent="0.25">
      <c r="A74" s="15" t="str">
        <f t="shared" si="3"/>
        <v>0731_303</v>
      </c>
      <c r="B74" s="15" t="str">
        <f t="shared" si="4"/>
        <v>0731_303</v>
      </c>
      <c r="C74" s="5" t="s">
        <v>235</v>
      </c>
      <c r="D74" s="5" t="s">
        <v>462</v>
      </c>
      <c r="E74" s="5" t="s">
        <v>24</v>
      </c>
      <c r="F74" s="5" t="s">
        <v>25</v>
      </c>
      <c r="G74" s="5" t="s">
        <v>60</v>
      </c>
      <c r="H74" s="5" t="s">
        <v>61</v>
      </c>
      <c r="I74" s="10">
        <v>0.75</v>
      </c>
      <c r="K74" s="27" t="s">
        <v>24</v>
      </c>
      <c r="L74" s="11" t="str">
        <f>VLOOKUP(K74,pracv!A:B,2,FALSE)</f>
        <v>JIP</v>
      </c>
      <c r="M74" s="12" t="str">
        <f t="shared" si="5"/>
        <v/>
      </c>
    </row>
    <row r="75" spans="1:13" x14ac:dyDescent="0.25">
      <c r="A75" s="15" t="str">
        <f t="shared" si="3"/>
        <v>0701_305</v>
      </c>
      <c r="B75" s="15" t="str">
        <f t="shared" si="4"/>
        <v>0701_305</v>
      </c>
      <c r="C75" s="5" t="s">
        <v>17</v>
      </c>
      <c r="D75" s="5" t="s">
        <v>275</v>
      </c>
      <c r="E75" s="5" t="s">
        <v>18</v>
      </c>
      <c r="F75" s="5" t="s">
        <v>19</v>
      </c>
      <c r="G75" s="5" t="s">
        <v>20</v>
      </c>
      <c r="H75" s="5" t="s">
        <v>21</v>
      </c>
      <c r="I75" s="10">
        <v>1</v>
      </c>
      <c r="K75" s="27" t="s">
        <v>18</v>
      </c>
      <c r="L75" s="11" t="str">
        <f>VLOOKUP(K75,pracv!A:B,2,FALSE)</f>
        <v>Vedení klinického pracoviště</v>
      </c>
      <c r="M75" s="12" t="str">
        <f t="shared" si="5"/>
        <v/>
      </c>
    </row>
    <row r="76" spans="1:13" x14ac:dyDescent="0.25">
      <c r="A76" s="15" t="str">
        <f t="shared" si="3"/>
        <v>0762_303</v>
      </c>
      <c r="B76" s="15" t="str">
        <f t="shared" si="4"/>
        <v>0762_303</v>
      </c>
      <c r="C76" s="5" t="s">
        <v>191</v>
      </c>
      <c r="D76" s="5" t="s">
        <v>420</v>
      </c>
      <c r="E76" s="5" t="s">
        <v>8</v>
      </c>
      <c r="F76" s="5" t="s">
        <v>9</v>
      </c>
      <c r="G76" s="5" t="s">
        <v>60</v>
      </c>
      <c r="H76" s="5" t="s">
        <v>61</v>
      </c>
      <c r="I76" s="10">
        <v>1</v>
      </c>
      <c r="K76" s="27" t="s">
        <v>8</v>
      </c>
      <c r="L76" s="11" t="str">
        <f>VLOOKUP(K76,pracv!A:B,2,FALSE)</f>
        <v>Operační sál - lok. prac. anesteziologů</v>
      </c>
      <c r="M76" s="12" t="str">
        <f t="shared" si="5"/>
        <v/>
      </c>
    </row>
    <row r="77" spans="1:13" x14ac:dyDescent="0.25">
      <c r="A77" s="15" t="str">
        <f t="shared" si="3"/>
        <v>0731_418</v>
      </c>
      <c r="B77" s="15" t="str">
        <f t="shared" si="4"/>
        <v>0731_418</v>
      </c>
      <c r="C77" s="5" t="s">
        <v>259</v>
      </c>
      <c r="D77" s="5" t="s">
        <v>486</v>
      </c>
      <c r="E77" s="5" t="s">
        <v>24</v>
      </c>
      <c r="F77" s="5" t="s">
        <v>25</v>
      </c>
      <c r="G77" s="5" t="s">
        <v>220</v>
      </c>
      <c r="H77" s="5" t="s">
        <v>221</v>
      </c>
      <c r="I77" s="10">
        <v>1</v>
      </c>
      <c r="K77" s="27" t="s">
        <v>24</v>
      </c>
      <c r="L77" s="11" t="str">
        <f>VLOOKUP(K77,pracv!A:B,2,FALSE)</f>
        <v>JIP</v>
      </c>
      <c r="M77" s="12" t="str">
        <f t="shared" si="5"/>
        <v/>
      </c>
    </row>
    <row r="78" spans="1:13" x14ac:dyDescent="0.25">
      <c r="A78" s="15" t="str">
        <f t="shared" si="3"/>
        <v>0731_304</v>
      </c>
      <c r="B78" s="15" t="str">
        <f t="shared" si="4"/>
        <v>0731_304</v>
      </c>
      <c r="C78" s="5" t="s">
        <v>94</v>
      </c>
      <c r="D78" s="5" t="s">
        <v>334</v>
      </c>
      <c r="E78" s="5" t="s">
        <v>24</v>
      </c>
      <c r="F78" s="5" t="s">
        <v>25</v>
      </c>
      <c r="G78" s="5" t="s">
        <v>14</v>
      </c>
      <c r="H78" s="5" t="s">
        <v>15</v>
      </c>
      <c r="I78" s="10">
        <v>0.75</v>
      </c>
      <c r="K78" s="27" t="s">
        <v>24</v>
      </c>
      <c r="L78" s="11" t="str">
        <f>VLOOKUP(K78,pracv!A:B,2,FALSE)</f>
        <v>JIP</v>
      </c>
      <c r="M78" s="12" t="str">
        <f t="shared" si="5"/>
        <v/>
      </c>
    </row>
    <row r="79" spans="1:13" x14ac:dyDescent="0.25">
      <c r="A79" s="15" t="str">
        <f t="shared" si="3"/>
        <v>0732_305</v>
      </c>
      <c r="B79" s="15" t="str">
        <f t="shared" si="4"/>
        <v>0732_305</v>
      </c>
      <c r="C79" s="5" t="s">
        <v>154</v>
      </c>
      <c r="D79" s="5" t="s">
        <v>388</v>
      </c>
      <c r="E79" s="5" t="s">
        <v>55</v>
      </c>
      <c r="F79" s="5" t="s">
        <v>56</v>
      </c>
      <c r="G79" s="5" t="s">
        <v>20</v>
      </c>
      <c r="H79" s="5" t="s">
        <v>21</v>
      </c>
      <c r="I79" s="10">
        <v>1</v>
      </c>
      <c r="K79" s="27" t="s">
        <v>55</v>
      </c>
      <c r="L79" s="11" t="str">
        <f>VLOOKUP(K79,pracv!A:B,2,FALSE)</f>
        <v>NIOP</v>
      </c>
      <c r="M79" s="12" t="str">
        <f t="shared" si="5"/>
        <v/>
      </c>
    </row>
    <row r="80" spans="1:13" x14ac:dyDescent="0.25">
      <c r="A80" s="15" t="str">
        <f t="shared" si="3"/>
        <v>0762_305</v>
      </c>
      <c r="B80" s="15" t="str">
        <f t="shared" si="4"/>
        <v>0762_305</v>
      </c>
      <c r="C80" s="5" t="s">
        <v>118</v>
      </c>
      <c r="D80" s="5" t="s">
        <v>356</v>
      </c>
      <c r="E80" s="5" t="s">
        <v>8</v>
      </c>
      <c r="F80" s="5" t="s">
        <v>9</v>
      </c>
      <c r="G80" s="5" t="s">
        <v>20</v>
      </c>
      <c r="H80" s="5" t="s">
        <v>21</v>
      </c>
      <c r="I80" s="10">
        <v>1</v>
      </c>
      <c r="K80" s="27" t="s">
        <v>8</v>
      </c>
      <c r="L80" s="11" t="str">
        <f>VLOOKUP(K80,pracv!A:B,2,FALSE)</f>
        <v>Operační sál - lok. prac. anesteziologů</v>
      </c>
      <c r="M80" s="12" t="str">
        <f t="shared" si="5"/>
        <v/>
      </c>
    </row>
    <row r="81" spans="1:13" x14ac:dyDescent="0.25">
      <c r="A81" s="15" t="str">
        <f t="shared" si="3"/>
        <v>0762_304</v>
      </c>
      <c r="B81" s="15" t="str">
        <f t="shared" si="4"/>
        <v>0762_304</v>
      </c>
      <c r="C81" s="5" t="s">
        <v>26</v>
      </c>
      <c r="D81" s="5" t="s">
        <v>278</v>
      </c>
      <c r="E81" s="5" t="s">
        <v>8</v>
      </c>
      <c r="F81" s="5" t="s">
        <v>9</v>
      </c>
      <c r="G81" s="5" t="s">
        <v>14</v>
      </c>
      <c r="H81" s="5" t="s">
        <v>15</v>
      </c>
      <c r="I81" s="10">
        <v>0.75</v>
      </c>
      <c r="K81" s="27" t="s">
        <v>8</v>
      </c>
      <c r="L81" s="11" t="str">
        <f>VLOOKUP(K81,pracv!A:B,2,FALSE)</f>
        <v>Operační sál - lok. prac. anesteziologů</v>
      </c>
      <c r="M81" s="12" t="str">
        <f t="shared" si="5"/>
        <v/>
      </c>
    </row>
    <row r="82" spans="1:13" x14ac:dyDescent="0.25">
      <c r="A82" s="15" t="str">
        <f t="shared" si="3"/>
        <v>0731_303</v>
      </c>
      <c r="B82" s="15" t="str">
        <f t="shared" si="4"/>
        <v>0731_303</v>
      </c>
      <c r="C82" s="5" t="s">
        <v>180</v>
      </c>
      <c r="D82" s="5" t="s">
        <v>409</v>
      </c>
      <c r="E82" s="5" t="s">
        <v>24</v>
      </c>
      <c r="F82" s="5" t="s">
        <v>25</v>
      </c>
      <c r="G82" s="5" t="s">
        <v>60</v>
      </c>
      <c r="H82" s="5" t="s">
        <v>61</v>
      </c>
      <c r="I82" s="10">
        <v>0.75</v>
      </c>
      <c r="K82" s="27" t="s">
        <v>24</v>
      </c>
      <c r="L82" s="11" t="str">
        <f>VLOOKUP(K82,pracv!A:B,2,FALSE)</f>
        <v>JIP</v>
      </c>
      <c r="M82" s="12" t="str">
        <f t="shared" si="5"/>
        <v/>
      </c>
    </row>
    <row r="83" spans="1:13" x14ac:dyDescent="0.25">
      <c r="A83" s="15" t="str">
        <f t="shared" si="3"/>
        <v>0762_304</v>
      </c>
      <c r="B83" s="15" t="str">
        <f t="shared" si="4"/>
        <v>0762_304</v>
      </c>
      <c r="C83" s="5" t="s">
        <v>16</v>
      </c>
      <c r="D83" s="5" t="s">
        <v>274</v>
      </c>
      <c r="E83" s="5" t="s">
        <v>8</v>
      </c>
      <c r="F83" s="5" t="s">
        <v>9</v>
      </c>
      <c r="G83" s="5" t="s">
        <v>14</v>
      </c>
      <c r="H83" s="5" t="s">
        <v>15</v>
      </c>
      <c r="I83" s="10">
        <v>1</v>
      </c>
      <c r="K83" s="27" t="s">
        <v>8</v>
      </c>
      <c r="L83" s="11" t="str">
        <f>VLOOKUP(K83,pracv!A:B,2,FALSE)</f>
        <v>Operační sál - lok. prac. anesteziologů</v>
      </c>
      <c r="M83" s="12" t="str">
        <f t="shared" si="5"/>
        <v/>
      </c>
    </row>
    <row r="84" spans="1:13" x14ac:dyDescent="0.25">
      <c r="A84" s="15" t="str">
        <f t="shared" si="3"/>
        <v>0762_101</v>
      </c>
      <c r="B84" s="15" t="str">
        <f t="shared" si="4"/>
        <v>0762_101</v>
      </c>
      <c r="C84" s="5" t="s">
        <v>12</v>
      </c>
      <c r="D84" s="5" t="s">
        <v>272</v>
      </c>
      <c r="E84" s="5" t="s">
        <v>8</v>
      </c>
      <c r="F84" s="5" t="s">
        <v>9</v>
      </c>
      <c r="G84" s="5" t="s">
        <v>10</v>
      </c>
      <c r="H84" s="5" t="s">
        <v>11</v>
      </c>
      <c r="I84" s="10">
        <v>1</v>
      </c>
      <c r="K84" s="27" t="s">
        <v>8</v>
      </c>
      <c r="L84" s="11" t="str">
        <f>VLOOKUP(K84,pracv!A:B,2,FALSE)</f>
        <v>Operační sál - lok. prac. anesteziologů</v>
      </c>
      <c r="M84" s="12" t="str">
        <f t="shared" si="5"/>
        <v/>
      </c>
    </row>
    <row r="85" spans="1:13" x14ac:dyDescent="0.25">
      <c r="A85" s="15" t="str">
        <f t="shared" si="3"/>
        <v>0731_303</v>
      </c>
      <c r="B85" s="15" t="str">
        <f t="shared" si="4"/>
        <v>0731_303</v>
      </c>
      <c r="C85" s="5" t="s">
        <v>239</v>
      </c>
      <c r="D85" s="5" t="s">
        <v>466</v>
      </c>
      <c r="E85" s="5" t="s">
        <v>24</v>
      </c>
      <c r="F85" s="5" t="s">
        <v>25</v>
      </c>
      <c r="G85" s="5" t="s">
        <v>60</v>
      </c>
      <c r="H85" s="5" t="s">
        <v>61</v>
      </c>
      <c r="I85" s="10">
        <v>1</v>
      </c>
      <c r="K85" s="27" t="s">
        <v>24</v>
      </c>
      <c r="L85" s="11" t="str">
        <f>VLOOKUP(K85,pracv!A:B,2,FALSE)</f>
        <v>JIP</v>
      </c>
      <c r="M85" s="12" t="str">
        <f t="shared" si="5"/>
        <v/>
      </c>
    </row>
    <row r="86" spans="1:13" x14ac:dyDescent="0.25">
      <c r="A86" s="15" t="str">
        <f t="shared" si="3"/>
        <v>0731_303</v>
      </c>
      <c r="B86" s="15" t="str">
        <f t="shared" si="4"/>
        <v>0731_303</v>
      </c>
      <c r="C86" s="5" t="s">
        <v>160</v>
      </c>
      <c r="D86" s="5" t="s">
        <v>394</v>
      </c>
      <c r="E86" s="5" t="s">
        <v>24</v>
      </c>
      <c r="F86" s="5" t="s">
        <v>25</v>
      </c>
      <c r="G86" s="5" t="s">
        <v>60</v>
      </c>
      <c r="H86" s="5" t="s">
        <v>61</v>
      </c>
      <c r="I86" s="10">
        <v>1</v>
      </c>
      <c r="K86" s="27" t="s">
        <v>24</v>
      </c>
      <c r="L86" s="11" t="str">
        <f>VLOOKUP(K86,pracv!A:B,2,FALSE)</f>
        <v>JIP</v>
      </c>
      <c r="M86" s="12" t="str">
        <f t="shared" si="5"/>
        <v/>
      </c>
    </row>
    <row r="87" spans="1:13" x14ac:dyDescent="0.25">
      <c r="A87" s="15" t="str">
        <f t="shared" si="3"/>
        <v>0732_642</v>
      </c>
      <c r="B87" s="15" t="str">
        <f t="shared" si="4"/>
        <v>0732_642</v>
      </c>
      <c r="C87" s="5" t="s">
        <v>241</v>
      </c>
      <c r="D87" s="5" t="s">
        <v>468</v>
      </c>
      <c r="E87" s="5" t="s">
        <v>55</v>
      </c>
      <c r="F87" s="5" t="s">
        <v>56</v>
      </c>
      <c r="G87" s="5" t="s">
        <v>70</v>
      </c>
      <c r="H87" s="5" t="s">
        <v>71</v>
      </c>
      <c r="I87" s="10">
        <v>1</v>
      </c>
      <c r="K87" s="27" t="s">
        <v>55</v>
      </c>
      <c r="L87" s="11" t="str">
        <f>VLOOKUP(K87,pracv!A:B,2,FALSE)</f>
        <v>NIOP</v>
      </c>
      <c r="M87" s="12" t="str">
        <f t="shared" si="5"/>
        <v/>
      </c>
    </row>
    <row r="88" spans="1:13" x14ac:dyDescent="0.25">
      <c r="A88" s="15" t="str">
        <f t="shared" si="3"/>
        <v>0762_304</v>
      </c>
      <c r="B88" s="15" t="str">
        <f t="shared" si="4"/>
        <v>0762_304</v>
      </c>
      <c r="C88" s="5" t="s">
        <v>49</v>
      </c>
      <c r="D88" s="5" t="s">
        <v>297</v>
      </c>
      <c r="E88" s="5" t="s">
        <v>8</v>
      </c>
      <c r="F88" s="5" t="s">
        <v>9</v>
      </c>
      <c r="G88" s="5" t="s">
        <v>14</v>
      </c>
      <c r="H88" s="5" t="s">
        <v>15</v>
      </c>
      <c r="I88" s="10">
        <v>0.5</v>
      </c>
      <c r="K88" s="27" t="s">
        <v>8</v>
      </c>
      <c r="L88" s="11" t="str">
        <f>VLOOKUP(K88,pracv!A:B,2,FALSE)</f>
        <v>Operační sál - lok. prac. anesteziologů</v>
      </c>
      <c r="M88" s="12" t="str">
        <f t="shared" si="5"/>
        <v/>
      </c>
    </row>
    <row r="89" spans="1:13" x14ac:dyDescent="0.25">
      <c r="A89" s="15" t="str">
        <f t="shared" si="3"/>
        <v>0762_303</v>
      </c>
      <c r="B89" s="15" t="str">
        <f t="shared" si="4"/>
        <v>0762_303</v>
      </c>
      <c r="C89" s="5" t="s">
        <v>223</v>
      </c>
      <c r="D89" s="5" t="s">
        <v>450</v>
      </c>
      <c r="E89" s="5" t="s">
        <v>8</v>
      </c>
      <c r="F89" s="5" t="s">
        <v>9</v>
      </c>
      <c r="G89" s="5" t="s">
        <v>60</v>
      </c>
      <c r="H89" s="5" t="s">
        <v>61</v>
      </c>
      <c r="I89" s="10">
        <v>1</v>
      </c>
      <c r="K89" s="27" t="s">
        <v>8</v>
      </c>
      <c r="L89" s="11" t="str">
        <f>VLOOKUP(K89,pracv!A:B,2,FALSE)</f>
        <v>Operační sál - lok. prac. anesteziologů</v>
      </c>
      <c r="M89" s="12" t="str">
        <f t="shared" si="5"/>
        <v/>
      </c>
    </row>
    <row r="90" spans="1:13" x14ac:dyDescent="0.25">
      <c r="A90" s="15" t="str">
        <f t="shared" si="3"/>
        <v>0721_101</v>
      </c>
      <c r="B90" s="15" t="str">
        <f t="shared" si="4"/>
        <v>0721_101</v>
      </c>
      <c r="C90" s="5" t="s">
        <v>102</v>
      </c>
      <c r="D90" s="5" t="s">
        <v>342</v>
      </c>
      <c r="E90" s="5" t="s">
        <v>38</v>
      </c>
      <c r="F90" s="5" t="s">
        <v>39</v>
      </c>
      <c r="G90" s="5" t="s">
        <v>10</v>
      </c>
      <c r="H90" s="5" t="s">
        <v>11</v>
      </c>
      <c r="I90" s="10">
        <v>0.8</v>
      </c>
      <c r="K90" s="27" t="s">
        <v>38</v>
      </c>
      <c r="L90" s="11" t="str">
        <f>VLOOKUP(K90,pracv!A:B,2,FALSE)</f>
        <v>Ambulance</v>
      </c>
      <c r="M90" s="12" t="str">
        <f t="shared" si="5"/>
        <v/>
      </c>
    </row>
    <row r="91" spans="1:13" x14ac:dyDescent="0.25">
      <c r="A91" s="15" t="str">
        <f t="shared" si="3"/>
        <v>0762_101</v>
      </c>
      <c r="B91" s="15" t="str">
        <f t="shared" si="4"/>
        <v>0762_101</v>
      </c>
      <c r="C91" s="5" t="s">
        <v>30</v>
      </c>
      <c r="D91" s="5" t="s">
        <v>282</v>
      </c>
      <c r="E91" s="5" t="s">
        <v>8</v>
      </c>
      <c r="F91" s="5" t="s">
        <v>9</v>
      </c>
      <c r="G91" s="5" t="s">
        <v>10</v>
      </c>
      <c r="H91" s="5" t="s">
        <v>11</v>
      </c>
      <c r="I91" s="10">
        <v>1</v>
      </c>
      <c r="K91" s="27" t="s">
        <v>8</v>
      </c>
      <c r="L91" s="11" t="str">
        <f>VLOOKUP(K91,pracv!A:B,2,FALSE)</f>
        <v>Operační sál - lok. prac. anesteziologů</v>
      </c>
      <c r="M91" s="12" t="str">
        <f t="shared" si="5"/>
        <v/>
      </c>
    </row>
    <row r="92" spans="1:13" x14ac:dyDescent="0.25">
      <c r="A92" s="15" t="str">
        <f t="shared" si="3"/>
        <v>0701_101</v>
      </c>
      <c r="B92" s="15" t="str">
        <f t="shared" si="4"/>
        <v>0701_101</v>
      </c>
      <c r="C92" s="5" t="s">
        <v>139</v>
      </c>
      <c r="D92" s="5" t="s">
        <v>377</v>
      </c>
      <c r="E92" s="5" t="s">
        <v>18</v>
      </c>
      <c r="F92" s="5" t="s">
        <v>19</v>
      </c>
      <c r="G92" s="5" t="s">
        <v>10</v>
      </c>
      <c r="H92" s="5" t="s">
        <v>11</v>
      </c>
      <c r="I92" s="10">
        <v>1</v>
      </c>
      <c r="K92" s="27" t="s">
        <v>18</v>
      </c>
      <c r="L92" s="11" t="str">
        <f>VLOOKUP(K92,pracv!A:B,2,FALSE)</f>
        <v>Vedení klinického pracoviště</v>
      </c>
      <c r="M92" s="12" t="str">
        <f t="shared" si="5"/>
        <v/>
      </c>
    </row>
    <row r="93" spans="1:13" x14ac:dyDescent="0.25">
      <c r="A93" s="15" t="str">
        <f t="shared" si="3"/>
        <v>0762_304</v>
      </c>
      <c r="B93" s="15" t="str">
        <f t="shared" si="4"/>
        <v>0762_304</v>
      </c>
      <c r="C93" s="5" t="s">
        <v>96</v>
      </c>
      <c r="D93" s="5" t="s">
        <v>336</v>
      </c>
      <c r="E93" s="5" t="s">
        <v>8</v>
      </c>
      <c r="F93" s="5" t="s">
        <v>9</v>
      </c>
      <c r="G93" s="5" t="s">
        <v>14</v>
      </c>
      <c r="H93" s="5" t="s">
        <v>15</v>
      </c>
      <c r="I93" s="10">
        <v>0.75</v>
      </c>
      <c r="K93" s="27" t="s">
        <v>8</v>
      </c>
      <c r="L93" s="11" t="str">
        <f>VLOOKUP(K93,pracv!A:B,2,FALSE)</f>
        <v>Operační sál - lok. prac. anesteziologů</v>
      </c>
      <c r="M93" s="12" t="str">
        <f t="shared" si="5"/>
        <v/>
      </c>
    </row>
    <row r="94" spans="1:13" x14ac:dyDescent="0.25">
      <c r="A94" s="15" t="str">
        <f t="shared" si="3"/>
        <v>0762_101</v>
      </c>
      <c r="B94" s="15" t="str">
        <f t="shared" si="4"/>
        <v>0762_101</v>
      </c>
      <c r="C94" s="5" t="s">
        <v>28</v>
      </c>
      <c r="D94" s="5" t="s">
        <v>280</v>
      </c>
      <c r="E94" s="5" t="s">
        <v>8</v>
      </c>
      <c r="F94" s="5" t="s">
        <v>9</v>
      </c>
      <c r="G94" s="5" t="s">
        <v>10</v>
      </c>
      <c r="H94" s="5" t="s">
        <v>11</v>
      </c>
      <c r="I94" s="10">
        <v>0.8</v>
      </c>
      <c r="K94" s="27" t="s">
        <v>8</v>
      </c>
      <c r="L94" s="11" t="str">
        <f>VLOOKUP(K94,pracv!A:B,2,FALSE)</f>
        <v>Operační sál - lok. prac. anesteziologů</v>
      </c>
      <c r="M94" s="12" t="str">
        <f t="shared" si="5"/>
        <v/>
      </c>
    </row>
    <row r="95" spans="1:13" x14ac:dyDescent="0.25">
      <c r="A95" s="15" t="str">
        <f t="shared" si="3"/>
        <v>0785_303</v>
      </c>
      <c r="B95" s="15" t="str">
        <f t="shared" si="4"/>
        <v>0785_303</v>
      </c>
      <c r="C95" s="5" t="s">
        <v>199</v>
      </c>
      <c r="D95" s="5" t="s">
        <v>428</v>
      </c>
      <c r="E95" s="5" t="s">
        <v>166</v>
      </c>
      <c r="F95" s="9" t="s">
        <v>498</v>
      </c>
      <c r="G95" s="5" t="s">
        <v>60</v>
      </c>
      <c r="H95" s="5" t="s">
        <v>61</v>
      </c>
      <c r="I95" s="10">
        <v>1</v>
      </c>
      <c r="K95" s="27" t="s">
        <v>166</v>
      </c>
      <c r="L95" s="11" t="str">
        <f>VLOOKUP(K95,pracv!A:B,2,FALSE)</f>
        <v>Rezidenti</v>
      </c>
      <c r="M95" s="12" t="str">
        <f t="shared" si="5"/>
        <v/>
      </c>
    </row>
    <row r="96" spans="1:13" x14ac:dyDescent="0.25">
      <c r="A96" s="15" t="str">
        <f t="shared" si="3"/>
        <v>0762_99</v>
      </c>
      <c r="B96" s="15" t="str">
        <f t="shared" si="4"/>
        <v>0762_99</v>
      </c>
      <c r="C96" s="5" t="s">
        <v>224</v>
      </c>
      <c r="D96" s="5" t="s">
        <v>451</v>
      </c>
      <c r="E96" s="5" t="s">
        <v>8</v>
      </c>
      <c r="F96" s="5" t="s">
        <v>9</v>
      </c>
      <c r="G96" s="5" t="s">
        <v>174</v>
      </c>
      <c r="H96" s="5" t="s">
        <v>175</v>
      </c>
      <c r="I96" s="10">
        <v>1</v>
      </c>
      <c r="K96" s="27" t="s">
        <v>8</v>
      </c>
      <c r="L96" s="11" t="str">
        <f>VLOOKUP(K96,pracv!A:B,2,FALSE)</f>
        <v>Operační sál - lok. prac. anesteziologů</v>
      </c>
      <c r="M96" s="12" t="str">
        <f t="shared" si="5"/>
        <v/>
      </c>
    </row>
    <row r="97" spans="1:13" x14ac:dyDescent="0.25">
      <c r="A97" s="15" t="str">
        <f t="shared" si="3"/>
        <v>0762_305</v>
      </c>
      <c r="B97" s="15" t="str">
        <f t="shared" si="4"/>
        <v>0762_305</v>
      </c>
      <c r="C97" s="5" t="s">
        <v>201</v>
      </c>
      <c r="D97" s="5" t="s">
        <v>430</v>
      </c>
      <c r="E97" s="5" t="s">
        <v>8</v>
      </c>
      <c r="F97" s="5" t="s">
        <v>9</v>
      </c>
      <c r="G97" s="5" t="s">
        <v>20</v>
      </c>
      <c r="H97" s="5" t="s">
        <v>21</v>
      </c>
      <c r="I97" s="10">
        <v>1</v>
      </c>
      <c r="K97" s="27" t="s">
        <v>8</v>
      </c>
      <c r="L97" s="11" t="str">
        <f>VLOOKUP(K97,pracv!A:B,2,FALSE)</f>
        <v>Operační sál - lok. prac. anesteziologů</v>
      </c>
      <c r="M97" s="12" t="str">
        <f t="shared" si="5"/>
        <v/>
      </c>
    </row>
    <row r="98" spans="1:13" x14ac:dyDescent="0.25">
      <c r="A98" s="15" t="str">
        <f t="shared" si="3"/>
        <v>0731_305</v>
      </c>
      <c r="B98" s="15" t="str">
        <f t="shared" si="4"/>
        <v>0731_305</v>
      </c>
      <c r="C98" s="5" t="s">
        <v>99</v>
      </c>
      <c r="D98" s="5" t="s">
        <v>339</v>
      </c>
      <c r="E98" s="5" t="s">
        <v>24</v>
      </c>
      <c r="F98" s="5" t="s">
        <v>25</v>
      </c>
      <c r="G98" s="5" t="s">
        <v>20</v>
      </c>
      <c r="H98" s="5" t="s">
        <v>21</v>
      </c>
      <c r="I98" s="10">
        <v>0.75</v>
      </c>
      <c r="K98" s="27" t="s">
        <v>24</v>
      </c>
      <c r="L98" s="11" t="str">
        <f>VLOOKUP(K98,pracv!A:B,2,FALSE)</f>
        <v>JIP</v>
      </c>
      <c r="M98" s="12" t="str">
        <f t="shared" si="5"/>
        <v/>
      </c>
    </row>
    <row r="99" spans="1:13" x14ac:dyDescent="0.25">
      <c r="A99" s="15" t="str">
        <f t="shared" si="3"/>
        <v>0762_101</v>
      </c>
      <c r="B99" s="15" t="str">
        <f t="shared" si="4"/>
        <v>0762_101</v>
      </c>
      <c r="C99" s="5" t="s">
        <v>206</v>
      </c>
      <c r="D99" s="5" t="s">
        <v>435</v>
      </c>
      <c r="E99" s="5" t="s">
        <v>8</v>
      </c>
      <c r="F99" s="5" t="s">
        <v>9</v>
      </c>
      <c r="G99" s="5" t="s">
        <v>10</v>
      </c>
      <c r="H99" s="5" t="s">
        <v>11</v>
      </c>
      <c r="I99" s="10">
        <v>0.8</v>
      </c>
      <c r="K99" s="27" t="s">
        <v>8</v>
      </c>
      <c r="L99" s="11" t="str">
        <f>VLOOKUP(K99,pracv!A:B,2,FALSE)</f>
        <v>Operační sál - lok. prac. anesteziologů</v>
      </c>
      <c r="M99" s="12" t="str">
        <f t="shared" si="5"/>
        <v/>
      </c>
    </row>
    <row r="100" spans="1:13" x14ac:dyDescent="0.25">
      <c r="A100" s="15" t="str">
        <f t="shared" si="3"/>
        <v>0732_642</v>
      </c>
      <c r="B100" s="15" t="str">
        <f t="shared" si="4"/>
        <v>0732_642</v>
      </c>
      <c r="C100" s="5" t="s">
        <v>255</v>
      </c>
      <c r="D100" s="5" t="s">
        <v>482</v>
      </c>
      <c r="E100" s="5" t="s">
        <v>55</v>
      </c>
      <c r="F100" s="5" t="s">
        <v>56</v>
      </c>
      <c r="G100" s="5" t="s">
        <v>70</v>
      </c>
      <c r="H100" s="5" t="s">
        <v>71</v>
      </c>
      <c r="I100" s="10">
        <v>1</v>
      </c>
      <c r="K100" s="27" t="s">
        <v>55</v>
      </c>
      <c r="L100" s="11" t="str">
        <f>VLOOKUP(K100,pracv!A:B,2,FALSE)</f>
        <v>NIOP</v>
      </c>
      <c r="M100" s="12" t="str">
        <f t="shared" si="5"/>
        <v/>
      </c>
    </row>
    <row r="101" spans="1:13" x14ac:dyDescent="0.25">
      <c r="A101" s="15" t="str">
        <f t="shared" si="3"/>
        <v>0731_304</v>
      </c>
      <c r="B101" s="15" t="str">
        <f t="shared" si="4"/>
        <v>0731_304</v>
      </c>
      <c r="C101" s="5" t="s">
        <v>181</v>
      </c>
      <c r="D101" s="5" t="s">
        <v>410</v>
      </c>
      <c r="E101" s="5" t="s">
        <v>24</v>
      </c>
      <c r="F101" s="5" t="s">
        <v>25</v>
      </c>
      <c r="G101" s="5" t="s">
        <v>14</v>
      </c>
      <c r="H101" s="5" t="s">
        <v>15</v>
      </c>
      <c r="I101" s="10">
        <v>1</v>
      </c>
      <c r="K101" s="27" t="s">
        <v>24</v>
      </c>
      <c r="L101" s="11" t="str">
        <f>VLOOKUP(K101,pracv!A:B,2,FALSE)</f>
        <v>JIP</v>
      </c>
      <c r="M101" s="12" t="str">
        <f t="shared" si="5"/>
        <v/>
      </c>
    </row>
    <row r="102" spans="1:13" x14ac:dyDescent="0.25">
      <c r="A102" s="15" t="str">
        <f t="shared" si="3"/>
        <v>0731_304</v>
      </c>
      <c r="B102" s="15" t="str">
        <f t="shared" si="4"/>
        <v>0731_304</v>
      </c>
      <c r="C102" s="5" t="s">
        <v>32</v>
      </c>
      <c r="D102" s="5" t="s">
        <v>284</v>
      </c>
      <c r="E102" s="5" t="s">
        <v>24</v>
      </c>
      <c r="F102" s="5" t="s">
        <v>25</v>
      </c>
      <c r="G102" s="5" t="s">
        <v>14</v>
      </c>
      <c r="H102" s="5" t="s">
        <v>15</v>
      </c>
      <c r="I102" s="10">
        <v>1</v>
      </c>
      <c r="K102" s="27" t="s">
        <v>24</v>
      </c>
      <c r="L102" s="11" t="str">
        <f>VLOOKUP(K102,pracv!A:B,2,FALSE)</f>
        <v>JIP</v>
      </c>
      <c r="M102" s="12" t="str">
        <f t="shared" si="5"/>
        <v/>
      </c>
    </row>
    <row r="103" spans="1:13" x14ac:dyDescent="0.25">
      <c r="A103" s="15" t="str">
        <f t="shared" si="3"/>
        <v>0701_30</v>
      </c>
      <c r="B103" s="15" t="str">
        <f t="shared" si="4"/>
        <v>0701_30</v>
      </c>
      <c r="C103" s="5" t="s">
        <v>185</v>
      </c>
      <c r="D103" s="5" t="s">
        <v>414</v>
      </c>
      <c r="E103" s="5" t="s">
        <v>18</v>
      </c>
      <c r="F103" s="5" t="s">
        <v>19</v>
      </c>
      <c r="G103" s="5" t="s">
        <v>107</v>
      </c>
      <c r="H103" s="5" t="s">
        <v>108</v>
      </c>
      <c r="I103" s="10">
        <v>1</v>
      </c>
      <c r="K103" s="27" t="s">
        <v>18</v>
      </c>
      <c r="L103" s="11" t="str">
        <f>VLOOKUP(K103,pracv!A:B,2,FALSE)</f>
        <v>Vedení klinického pracoviště</v>
      </c>
      <c r="M103" s="12" t="str">
        <f t="shared" si="5"/>
        <v/>
      </c>
    </row>
    <row r="104" spans="1:13" x14ac:dyDescent="0.25">
      <c r="A104" s="15" t="str">
        <f t="shared" si="3"/>
        <v>0731_304</v>
      </c>
      <c r="B104" s="15" t="str">
        <f t="shared" si="4"/>
        <v>0731_304</v>
      </c>
      <c r="C104" s="5" t="s">
        <v>86</v>
      </c>
      <c r="D104" s="5" t="s">
        <v>326</v>
      </c>
      <c r="E104" s="5" t="s">
        <v>24</v>
      </c>
      <c r="F104" s="5" t="s">
        <v>25</v>
      </c>
      <c r="G104" s="5" t="s">
        <v>14</v>
      </c>
      <c r="H104" s="5" t="s">
        <v>15</v>
      </c>
      <c r="I104" s="10">
        <v>0.75</v>
      </c>
      <c r="K104" s="27" t="s">
        <v>24</v>
      </c>
      <c r="L104" s="11" t="str">
        <f>VLOOKUP(K104,pracv!A:B,2,FALSE)</f>
        <v>JIP</v>
      </c>
      <c r="M104" s="12" t="str">
        <f t="shared" si="5"/>
        <v/>
      </c>
    </row>
    <row r="105" spans="1:13" x14ac:dyDescent="0.25">
      <c r="A105" s="15" t="str">
        <f t="shared" si="3"/>
        <v>0762_305</v>
      </c>
      <c r="B105" s="15" t="str">
        <f t="shared" si="4"/>
        <v>0762_305</v>
      </c>
      <c r="C105" s="5" t="s">
        <v>51</v>
      </c>
      <c r="D105" s="5" t="s">
        <v>299</v>
      </c>
      <c r="E105" s="5" t="s">
        <v>8</v>
      </c>
      <c r="F105" s="5" t="s">
        <v>9</v>
      </c>
      <c r="G105" s="5" t="s">
        <v>20</v>
      </c>
      <c r="H105" s="5" t="s">
        <v>21</v>
      </c>
      <c r="I105" s="10">
        <v>1</v>
      </c>
      <c r="K105" s="27" t="s">
        <v>8</v>
      </c>
      <c r="L105" s="11" t="str">
        <f>VLOOKUP(K105,pracv!A:B,2,FALSE)</f>
        <v>Operační sál - lok. prac. anesteziologů</v>
      </c>
      <c r="M105" s="12" t="str">
        <f t="shared" si="5"/>
        <v/>
      </c>
    </row>
    <row r="106" spans="1:13" x14ac:dyDescent="0.25">
      <c r="A106" s="15" t="str">
        <f t="shared" si="3"/>
        <v>0731_305</v>
      </c>
      <c r="B106" s="15" t="str">
        <f t="shared" si="4"/>
        <v>0731_305</v>
      </c>
      <c r="C106" s="5" t="s">
        <v>242</v>
      </c>
      <c r="D106" s="5" t="s">
        <v>469</v>
      </c>
      <c r="E106" s="5" t="s">
        <v>24</v>
      </c>
      <c r="F106" s="5" t="s">
        <v>25</v>
      </c>
      <c r="G106" s="5" t="s">
        <v>20</v>
      </c>
      <c r="H106" s="5" t="s">
        <v>21</v>
      </c>
      <c r="I106" s="10">
        <v>1</v>
      </c>
      <c r="K106" s="27" t="s">
        <v>24</v>
      </c>
      <c r="L106" s="11" t="str">
        <f>VLOOKUP(K106,pracv!A:B,2,FALSE)</f>
        <v>JIP</v>
      </c>
      <c r="M106" s="12" t="str">
        <f t="shared" si="5"/>
        <v/>
      </c>
    </row>
    <row r="107" spans="1:13" x14ac:dyDescent="0.25">
      <c r="A107" s="15" t="str">
        <f t="shared" si="3"/>
        <v>0731_303</v>
      </c>
      <c r="B107" s="15" t="str">
        <f t="shared" si="4"/>
        <v>0731_303</v>
      </c>
      <c r="C107" s="5" t="s">
        <v>261</v>
      </c>
      <c r="D107" s="5" t="s">
        <v>488</v>
      </c>
      <c r="E107" s="5" t="s">
        <v>24</v>
      </c>
      <c r="F107" s="5" t="s">
        <v>25</v>
      </c>
      <c r="G107" s="5" t="s">
        <v>60</v>
      </c>
      <c r="H107" s="5" t="s">
        <v>61</v>
      </c>
      <c r="I107" s="10">
        <v>0.5</v>
      </c>
      <c r="K107" s="27" t="s">
        <v>24</v>
      </c>
      <c r="L107" s="11" t="str">
        <f>VLOOKUP(K107,pracv!A:B,2,FALSE)</f>
        <v>JIP</v>
      </c>
      <c r="M107" s="12" t="str">
        <f t="shared" si="5"/>
        <v/>
      </c>
    </row>
    <row r="108" spans="1:13" x14ac:dyDescent="0.25">
      <c r="A108" s="15" t="str">
        <f t="shared" si="3"/>
        <v>0721_304</v>
      </c>
      <c r="B108" s="15" t="str">
        <f t="shared" si="4"/>
        <v>0721_304</v>
      </c>
      <c r="C108" s="5" t="s">
        <v>106</v>
      </c>
      <c r="D108" s="5" t="s">
        <v>346</v>
      </c>
      <c r="E108" s="5" t="s">
        <v>38</v>
      </c>
      <c r="F108" s="5" t="s">
        <v>39</v>
      </c>
      <c r="G108" s="5" t="s">
        <v>14</v>
      </c>
      <c r="H108" s="5" t="s">
        <v>15</v>
      </c>
      <c r="I108" s="10">
        <v>0.8</v>
      </c>
      <c r="K108" s="27" t="s">
        <v>38</v>
      </c>
      <c r="L108" s="11" t="str">
        <f>VLOOKUP(K108,pracv!A:B,2,FALSE)</f>
        <v>Ambulance</v>
      </c>
      <c r="M108" s="12" t="str">
        <f t="shared" si="5"/>
        <v/>
      </c>
    </row>
    <row r="109" spans="1:13" x14ac:dyDescent="0.25">
      <c r="A109" s="15" t="str">
        <f t="shared" si="3"/>
        <v>0701_30</v>
      </c>
      <c r="B109" s="15" t="str">
        <f t="shared" si="4"/>
        <v>0701_30</v>
      </c>
      <c r="C109" s="5" t="s">
        <v>106</v>
      </c>
      <c r="D109" s="5" t="s">
        <v>346</v>
      </c>
      <c r="E109" s="5" t="s">
        <v>18</v>
      </c>
      <c r="F109" s="5" t="s">
        <v>19</v>
      </c>
      <c r="G109" s="5" t="s">
        <v>107</v>
      </c>
      <c r="H109" s="5" t="s">
        <v>108</v>
      </c>
      <c r="I109" s="10">
        <v>0.2</v>
      </c>
      <c r="K109" s="27" t="s">
        <v>18</v>
      </c>
      <c r="L109" s="11" t="str">
        <f>VLOOKUP(K109,pracv!A:B,2,FALSE)</f>
        <v>Vedení klinického pracoviště</v>
      </c>
      <c r="M109" s="12" t="str">
        <f t="shared" si="5"/>
        <v/>
      </c>
    </row>
    <row r="110" spans="1:13" x14ac:dyDescent="0.25">
      <c r="A110" s="15" t="str">
        <f t="shared" si="3"/>
        <v>0731_304</v>
      </c>
      <c r="B110" s="15" t="str">
        <f t="shared" si="4"/>
        <v>0731_304</v>
      </c>
      <c r="C110" s="5" t="s">
        <v>190</v>
      </c>
      <c r="D110" s="5" t="s">
        <v>419</v>
      </c>
      <c r="E110" s="5" t="s">
        <v>24</v>
      </c>
      <c r="F110" s="5" t="s">
        <v>25</v>
      </c>
      <c r="G110" s="5" t="s">
        <v>14</v>
      </c>
      <c r="H110" s="5" t="s">
        <v>15</v>
      </c>
      <c r="I110" s="10">
        <v>1</v>
      </c>
      <c r="K110" s="27" t="s">
        <v>24</v>
      </c>
      <c r="L110" s="11" t="str">
        <f>VLOOKUP(K110,pracv!A:B,2,FALSE)</f>
        <v>JIP</v>
      </c>
      <c r="M110" s="12" t="str">
        <f t="shared" si="5"/>
        <v/>
      </c>
    </row>
    <row r="111" spans="1:13" x14ac:dyDescent="0.25">
      <c r="A111" s="15" t="str">
        <f t="shared" si="3"/>
        <v>0762_303</v>
      </c>
      <c r="B111" s="15" t="str">
        <f t="shared" si="4"/>
        <v>0762_303</v>
      </c>
      <c r="C111" s="5" t="s">
        <v>236</v>
      </c>
      <c r="D111" s="5" t="s">
        <v>463</v>
      </c>
      <c r="E111" s="5" t="s">
        <v>8</v>
      </c>
      <c r="F111" s="5" t="s">
        <v>9</v>
      </c>
      <c r="G111" s="5" t="s">
        <v>60</v>
      </c>
      <c r="H111" s="5" t="s">
        <v>61</v>
      </c>
      <c r="I111" s="10">
        <v>1</v>
      </c>
      <c r="K111" s="27" t="s">
        <v>8</v>
      </c>
      <c r="L111" s="11" t="str">
        <f>VLOOKUP(K111,pracv!A:B,2,FALSE)</f>
        <v>Operační sál - lok. prac. anesteziologů</v>
      </c>
      <c r="M111" s="12" t="str">
        <f t="shared" si="5"/>
        <v/>
      </c>
    </row>
    <row r="112" spans="1:13" x14ac:dyDescent="0.25">
      <c r="A112" s="15" t="str">
        <f t="shared" si="3"/>
        <v>0731_305</v>
      </c>
      <c r="B112" s="15" t="str">
        <f t="shared" si="4"/>
        <v>0731_305</v>
      </c>
      <c r="C112" s="5" t="s">
        <v>270</v>
      </c>
      <c r="D112" s="5" t="s">
        <v>497</v>
      </c>
      <c r="E112" s="5" t="s">
        <v>24</v>
      </c>
      <c r="F112" s="5" t="s">
        <v>25</v>
      </c>
      <c r="G112" s="5" t="s">
        <v>20</v>
      </c>
      <c r="H112" s="5" t="s">
        <v>21</v>
      </c>
      <c r="I112" s="10">
        <v>0.75</v>
      </c>
      <c r="K112" s="27" t="s">
        <v>24</v>
      </c>
      <c r="L112" s="11" t="str">
        <f>VLOOKUP(K112,pracv!A:B,2,FALSE)</f>
        <v>JIP</v>
      </c>
      <c r="M112" s="12" t="str">
        <f t="shared" si="5"/>
        <v/>
      </c>
    </row>
    <row r="113" spans="1:13" x14ac:dyDescent="0.25">
      <c r="A113" s="15" t="str">
        <f t="shared" si="3"/>
        <v>0762_99</v>
      </c>
      <c r="B113" s="15" t="str">
        <f t="shared" si="4"/>
        <v>0762_99</v>
      </c>
      <c r="C113" s="5" t="s">
        <v>268</v>
      </c>
      <c r="D113" s="5" t="s">
        <v>495</v>
      </c>
      <c r="E113" s="5" t="s">
        <v>8</v>
      </c>
      <c r="F113" s="5" t="s">
        <v>9</v>
      </c>
      <c r="G113" s="5" t="s">
        <v>174</v>
      </c>
      <c r="H113" s="5" t="s">
        <v>175</v>
      </c>
      <c r="I113" s="10">
        <v>1</v>
      </c>
      <c r="K113" s="27" t="s">
        <v>8</v>
      </c>
      <c r="L113" s="11" t="str">
        <f>VLOOKUP(K113,pracv!A:B,2,FALSE)</f>
        <v>Operační sál - lok. prac. anesteziologů</v>
      </c>
      <c r="M113" s="12" t="str">
        <f t="shared" si="5"/>
        <v/>
      </c>
    </row>
    <row r="114" spans="1:13" x14ac:dyDescent="0.25">
      <c r="A114" s="15" t="str">
        <f t="shared" si="3"/>
        <v>0762_305</v>
      </c>
      <c r="B114" s="15" t="str">
        <f t="shared" si="4"/>
        <v>0762_305</v>
      </c>
      <c r="C114" s="5" t="s">
        <v>98</v>
      </c>
      <c r="D114" s="5" t="s">
        <v>338</v>
      </c>
      <c r="E114" s="5" t="s">
        <v>8</v>
      </c>
      <c r="F114" s="5" t="s">
        <v>9</v>
      </c>
      <c r="G114" s="5" t="s">
        <v>20</v>
      </c>
      <c r="H114" s="5" t="s">
        <v>21</v>
      </c>
      <c r="I114" s="10">
        <v>0.75</v>
      </c>
      <c r="K114" s="27" t="s">
        <v>8</v>
      </c>
      <c r="L114" s="11" t="str">
        <f>VLOOKUP(K114,pracv!A:B,2,FALSE)</f>
        <v>Operační sál - lok. prac. anesteziologů</v>
      </c>
      <c r="M114" s="12" t="str">
        <f t="shared" si="5"/>
        <v/>
      </c>
    </row>
    <row r="115" spans="1:13" x14ac:dyDescent="0.25">
      <c r="A115" s="15" t="str">
        <f t="shared" si="3"/>
        <v>0721_304</v>
      </c>
      <c r="B115" s="15" t="str">
        <f t="shared" si="4"/>
        <v>0721_304</v>
      </c>
      <c r="C115" s="5" t="s">
        <v>269</v>
      </c>
      <c r="D115" s="5" t="s">
        <v>496</v>
      </c>
      <c r="E115" s="5" t="s">
        <v>38</v>
      </c>
      <c r="F115" s="5" t="s">
        <v>39</v>
      </c>
      <c r="G115" s="5" t="s">
        <v>14</v>
      </c>
      <c r="H115" s="5" t="s">
        <v>15</v>
      </c>
      <c r="I115" s="10">
        <v>1</v>
      </c>
      <c r="K115" s="27" t="s">
        <v>38</v>
      </c>
      <c r="L115" s="11" t="str">
        <f>VLOOKUP(K115,pracv!A:B,2,FALSE)</f>
        <v>Ambulance</v>
      </c>
      <c r="M115" s="12" t="str">
        <f t="shared" si="5"/>
        <v/>
      </c>
    </row>
    <row r="116" spans="1:13" x14ac:dyDescent="0.25">
      <c r="A116" s="15" t="str">
        <f t="shared" si="3"/>
        <v>0731_642</v>
      </c>
      <c r="B116" s="15" t="str">
        <f t="shared" si="4"/>
        <v>0731_642</v>
      </c>
      <c r="C116" s="5" t="s">
        <v>136</v>
      </c>
      <c r="D116" s="5" t="s">
        <v>374</v>
      </c>
      <c r="E116" s="5" t="s">
        <v>24</v>
      </c>
      <c r="F116" s="5" t="s">
        <v>25</v>
      </c>
      <c r="G116" s="5" t="s">
        <v>70</v>
      </c>
      <c r="H116" s="5" t="s">
        <v>71</v>
      </c>
      <c r="I116" s="10">
        <v>1</v>
      </c>
      <c r="K116" s="27" t="s">
        <v>24</v>
      </c>
      <c r="L116" s="11" t="str">
        <f>VLOOKUP(K116,pracv!A:B,2,FALSE)</f>
        <v>JIP</v>
      </c>
      <c r="M116" s="12" t="str">
        <f t="shared" si="5"/>
        <v/>
      </c>
    </row>
    <row r="117" spans="1:13" x14ac:dyDescent="0.25">
      <c r="A117" s="15" t="str">
        <f t="shared" si="3"/>
        <v>0732_303</v>
      </c>
      <c r="B117" s="15" t="str">
        <f t="shared" si="4"/>
        <v>0732_303</v>
      </c>
      <c r="C117" s="5" t="s">
        <v>135</v>
      </c>
      <c r="D117" s="5" t="s">
        <v>373</v>
      </c>
      <c r="E117" s="5" t="s">
        <v>55</v>
      </c>
      <c r="F117" s="5" t="s">
        <v>56</v>
      </c>
      <c r="G117" s="5" t="s">
        <v>60</v>
      </c>
      <c r="H117" s="5" t="s">
        <v>61</v>
      </c>
      <c r="I117" s="10">
        <v>0.25</v>
      </c>
      <c r="K117" s="27" t="s">
        <v>55</v>
      </c>
      <c r="L117" s="11" t="str">
        <f>VLOOKUP(K117,pracv!A:B,2,FALSE)</f>
        <v>NIOP</v>
      </c>
      <c r="M117" s="12" t="str">
        <f t="shared" si="5"/>
        <v/>
      </c>
    </row>
    <row r="118" spans="1:13" x14ac:dyDescent="0.25">
      <c r="A118" s="15" t="str">
        <f t="shared" si="3"/>
        <v>0731_642</v>
      </c>
      <c r="B118" s="15" t="str">
        <f t="shared" si="4"/>
        <v>0731_642</v>
      </c>
      <c r="C118" s="5" t="s">
        <v>196</v>
      </c>
      <c r="D118" s="5" t="s">
        <v>425</v>
      </c>
      <c r="E118" s="5" t="s">
        <v>24</v>
      </c>
      <c r="F118" s="5" t="s">
        <v>25</v>
      </c>
      <c r="G118" s="5" t="s">
        <v>70</v>
      </c>
      <c r="H118" s="5" t="s">
        <v>71</v>
      </c>
      <c r="I118" s="10">
        <v>1</v>
      </c>
      <c r="K118" s="27" t="s">
        <v>24</v>
      </c>
      <c r="L118" s="11" t="str">
        <f>VLOOKUP(K118,pracv!A:B,2,FALSE)</f>
        <v>JIP</v>
      </c>
      <c r="M118" s="12" t="str">
        <f t="shared" si="5"/>
        <v/>
      </c>
    </row>
    <row r="119" spans="1:13" x14ac:dyDescent="0.25">
      <c r="A119" s="15" t="str">
        <f t="shared" si="3"/>
        <v>0731_304</v>
      </c>
      <c r="B119" s="15" t="str">
        <f t="shared" si="4"/>
        <v>0731_304</v>
      </c>
      <c r="C119" s="5" t="s">
        <v>93</v>
      </c>
      <c r="D119" s="5" t="s">
        <v>333</v>
      </c>
      <c r="E119" s="5" t="s">
        <v>24</v>
      </c>
      <c r="F119" s="5" t="s">
        <v>25</v>
      </c>
      <c r="G119" s="5" t="s">
        <v>14</v>
      </c>
      <c r="H119" s="5" t="s">
        <v>15</v>
      </c>
      <c r="I119" s="10">
        <v>0.75</v>
      </c>
      <c r="K119" s="27" t="s">
        <v>24</v>
      </c>
      <c r="L119" s="11" t="str">
        <f>VLOOKUP(K119,pracv!A:B,2,FALSE)</f>
        <v>JIP</v>
      </c>
      <c r="M119" s="12" t="str">
        <f t="shared" si="5"/>
        <v/>
      </c>
    </row>
    <row r="120" spans="1:13" x14ac:dyDescent="0.25">
      <c r="A120" s="15" t="str">
        <f t="shared" si="3"/>
        <v>0762_100</v>
      </c>
      <c r="B120" s="15" t="str">
        <f t="shared" si="4"/>
        <v>0762_100</v>
      </c>
      <c r="C120" s="5" t="s">
        <v>225</v>
      </c>
      <c r="D120" s="5" t="s">
        <v>452</v>
      </c>
      <c r="E120" s="5" t="s">
        <v>8</v>
      </c>
      <c r="F120" s="5" t="s">
        <v>9</v>
      </c>
      <c r="G120" s="5" t="s">
        <v>163</v>
      </c>
      <c r="H120" s="5" t="s">
        <v>164</v>
      </c>
      <c r="I120" s="10">
        <v>0</v>
      </c>
      <c r="J120" s="13" t="s">
        <v>499</v>
      </c>
      <c r="K120" s="27" t="s">
        <v>8</v>
      </c>
      <c r="L120" s="11" t="str">
        <f>VLOOKUP(K120,pracv!A:B,2,FALSE)</f>
        <v>Operační sál - lok. prac. anesteziologů</v>
      </c>
      <c r="M120" s="12" t="str">
        <f t="shared" si="5"/>
        <v/>
      </c>
    </row>
    <row r="121" spans="1:13" x14ac:dyDescent="0.25">
      <c r="A121" s="15" t="str">
        <f t="shared" si="3"/>
        <v>0762_101</v>
      </c>
      <c r="B121" s="15" t="str">
        <f t="shared" si="4"/>
        <v>0762_101</v>
      </c>
      <c r="C121" s="5" t="s">
        <v>41</v>
      </c>
      <c r="D121" s="5" t="s">
        <v>289</v>
      </c>
      <c r="E121" s="5" t="s">
        <v>8</v>
      </c>
      <c r="F121" s="5" t="s">
        <v>9</v>
      </c>
      <c r="G121" s="5" t="s">
        <v>10</v>
      </c>
      <c r="H121" s="5" t="s">
        <v>11</v>
      </c>
      <c r="I121" s="10">
        <v>1</v>
      </c>
      <c r="K121" s="27" t="s">
        <v>8</v>
      </c>
      <c r="L121" s="11" t="str">
        <f>VLOOKUP(K121,pracv!A:B,2,FALSE)</f>
        <v>Operační sál - lok. prac. anesteziologů</v>
      </c>
      <c r="M121" s="12" t="str">
        <f t="shared" si="5"/>
        <v/>
      </c>
    </row>
    <row r="122" spans="1:13" x14ac:dyDescent="0.25">
      <c r="A122" s="15" t="str">
        <f t="shared" si="3"/>
        <v>0762_304</v>
      </c>
      <c r="B122" s="15" t="str">
        <f t="shared" si="4"/>
        <v>0762_304</v>
      </c>
      <c r="C122" s="5" t="s">
        <v>111</v>
      </c>
      <c r="D122" s="5" t="s">
        <v>349</v>
      </c>
      <c r="E122" s="5" t="s">
        <v>8</v>
      </c>
      <c r="F122" s="5" t="s">
        <v>9</v>
      </c>
      <c r="G122" s="5" t="s">
        <v>14</v>
      </c>
      <c r="H122" s="5" t="s">
        <v>15</v>
      </c>
      <c r="I122" s="10">
        <v>0.5</v>
      </c>
      <c r="K122" s="27" t="s">
        <v>8</v>
      </c>
      <c r="L122" s="11" t="str">
        <f>VLOOKUP(K122,pracv!A:B,2,FALSE)</f>
        <v>Operační sál - lok. prac. anesteziologů</v>
      </c>
      <c r="M122" s="12" t="str">
        <f t="shared" si="5"/>
        <v/>
      </c>
    </row>
    <row r="123" spans="1:13" x14ac:dyDescent="0.25">
      <c r="A123" s="15" t="str">
        <f t="shared" si="3"/>
        <v>0731_642</v>
      </c>
      <c r="B123" s="15" t="str">
        <f t="shared" si="4"/>
        <v>0731_642</v>
      </c>
      <c r="C123" s="5" t="s">
        <v>150</v>
      </c>
      <c r="D123" s="5" t="s">
        <v>384</v>
      </c>
      <c r="E123" s="5" t="s">
        <v>24</v>
      </c>
      <c r="F123" s="5" t="s">
        <v>25</v>
      </c>
      <c r="G123" s="5" t="s">
        <v>70</v>
      </c>
      <c r="H123" s="5" t="s">
        <v>71</v>
      </c>
      <c r="I123" s="10">
        <v>1</v>
      </c>
      <c r="K123" s="27" t="s">
        <v>24</v>
      </c>
      <c r="L123" s="11" t="str">
        <f>VLOOKUP(K123,pracv!A:B,2,FALSE)</f>
        <v>JIP</v>
      </c>
      <c r="M123" s="12" t="str">
        <f t="shared" si="5"/>
        <v/>
      </c>
    </row>
    <row r="124" spans="1:13" x14ac:dyDescent="0.25">
      <c r="A124" s="15" t="str">
        <f t="shared" si="3"/>
        <v>0762_304</v>
      </c>
      <c r="B124" s="15" t="str">
        <f t="shared" si="4"/>
        <v>0762_304</v>
      </c>
      <c r="C124" s="5" t="s">
        <v>31</v>
      </c>
      <c r="D124" s="5" t="s">
        <v>283</v>
      </c>
      <c r="E124" s="5" t="s">
        <v>8</v>
      </c>
      <c r="F124" s="5" t="s">
        <v>9</v>
      </c>
      <c r="G124" s="5" t="s">
        <v>14</v>
      </c>
      <c r="H124" s="5" t="s">
        <v>15</v>
      </c>
      <c r="I124" s="10">
        <v>1</v>
      </c>
      <c r="K124" s="27" t="s">
        <v>8</v>
      </c>
      <c r="L124" s="11" t="str">
        <f>VLOOKUP(K124,pracv!A:B,2,FALSE)</f>
        <v>Operační sál - lok. prac. anesteziologů</v>
      </c>
      <c r="M124" s="12" t="str">
        <f t="shared" si="5"/>
        <v/>
      </c>
    </row>
    <row r="125" spans="1:13" x14ac:dyDescent="0.25">
      <c r="A125" s="15" t="str">
        <f t="shared" si="3"/>
        <v>0762_305</v>
      </c>
      <c r="B125" s="15" t="str">
        <f t="shared" si="4"/>
        <v>0762_305</v>
      </c>
      <c r="C125" s="5" t="s">
        <v>120</v>
      </c>
      <c r="D125" s="5" t="s">
        <v>358</v>
      </c>
      <c r="E125" s="5" t="s">
        <v>8</v>
      </c>
      <c r="F125" s="5" t="s">
        <v>9</v>
      </c>
      <c r="G125" s="5" t="s">
        <v>20</v>
      </c>
      <c r="H125" s="5" t="s">
        <v>21</v>
      </c>
      <c r="I125" s="10">
        <v>1</v>
      </c>
      <c r="K125" s="27" t="s">
        <v>8</v>
      </c>
      <c r="L125" s="11" t="str">
        <f>VLOOKUP(K125,pracv!A:B,2,FALSE)</f>
        <v>Operační sál - lok. prac. anesteziologů</v>
      </c>
      <c r="M125" s="12" t="str">
        <f t="shared" si="5"/>
        <v/>
      </c>
    </row>
    <row r="126" spans="1:13" x14ac:dyDescent="0.25">
      <c r="A126" s="15" t="str">
        <f t="shared" si="3"/>
        <v>0732_303</v>
      </c>
      <c r="B126" s="15" t="str">
        <f t="shared" si="4"/>
        <v>0732_303</v>
      </c>
      <c r="C126" s="5" t="s">
        <v>266</v>
      </c>
      <c r="D126" s="5" t="s">
        <v>493</v>
      </c>
      <c r="E126" s="5" t="s">
        <v>55</v>
      </c>
      <c r="F126" s="5" t="s">
        <v>56</v>
      </c>
      <c r="G126" s="5" t="s">
        <v>60</v>
      </c>
      <c r="H126" s="5" t="s">
        <v>61</v>
      </c>
      <c r="I126" s="10">
        <v>1</v>
      </c>
      <c r="K126" s="27" t="s">
        <v>55</v>
      </c>
      <c r="L126" s="11" t="str">
        <f>VLOOKUP(K126,pracv!A:B,2,FALSE)</f>
        <v>NIOP</v>
      </c>
      <c r="M126" s="12" t="str">
        <f t="shared" si="5"/>
        <v/>
      </c>
    </row>
    <row r="127" spans="1:13" x14ac:dyDescent="0.25">
      <c r="A127" s="15" t="str">
        <f t="shared" si="3"/>
        <v>0762_101</v>
      </c>
      <c r="B127" s="15" t="str">
        <f t="shared" si="4"/>
        <v>0762_101</v>
      </c>
      <c r="C127" s="5" t="s">
        <v>187</v>
      </c>
      <c r="D127" s="5" t="s">
        <v>416</v>
      </c>
      <c r="E127" s="5" t="s">
        <v>8</v>
      </c>
      <c r="F127" s="5" t="s">
        <v>9</v>
      </c>
      <c r="G127" s="5" t="s">
        <v>10</v>
      </c>
      <c r="H127" s="5" t="s">
        <v>11</v>
      </c>
      <c r="I127" s="10">
        <v>0.8</v>
      </c>
      <c r="K127" s="27" t="s">
        <v>8</v>
      </c>
      <c r="L127" s="11" t="str">
        <f>VLOOKUP(K127,pracv!A:B,2,FALSE)</f>
        <v>Operační sál - lok. prac. anesteziologů</v>
      </c>
      <c r="M127" s="12" t="str">
        <f t="shared" si="5"/>
        <v/>
      </c>
    </row>
    <row r="128" spans="1:13" x14ac:dyDescent="0.25">
      <c r="A128" s="15" t="str">
        <f t="shared" si="3"/>
        <v>0762_642</v>
      </c>
      <c r="B128" s="15" t="str">
        <f t="shared" si="4"/>
        <v>0762_642</v>
      </c>
      <c r="C128" s="5" t="s">
        <v>130</v>
      </c>
      <c r="D128" s="5" t="s">
        <v>368</v>
      </c>
      <c r="E128" s="5" t="s">
        <v>8</v>
      </c>
      <c r="F128" s="5" t="s">
        <v>9</v>
      </c>
      <c r="G128" s="5" t="s">
        <v>70</v>
      </c>
      <c r="H128" s="5" t="s">
        <v>71</v>
      </c>
      <c r="I128" s="10">
        <v>1</v>
      </c>
      <c r="K128" s="27" t="s">
        <v>8</v>
      </c>
      <c r="L128" s="11" t="str">
        <f>VLOOKUP(K128,pracv!A:B,2,FALSE)</f>
        <v>Operační sál - lok. prac. anesteziologů</v>
      </c>
      <c r="M128" s="12" t="str">
        <f t="shared" si="5"/>
        <v/>
      </c>
    </row>
    <row r="129" spans="1:13" x14ac:dyDescent="0.25">
      <c r="A129" s="15" t="str">
        <f t="shared" si="3"/>
        <v>0762_99</v>
      </c>
      <c r="B129" s="15" t="str">
        <f t="shared" si="4"/>
        <v>0762_99</v>
      </c>
      <c r="C129" s="5" t="s">
        <v>230</v>
      </c>
      <c r="D129" s="5" t="s">
        <v>457</v>
      </c>
      <c r="E129" s="5" t="s">
        <v>8</v>
      </c>
      <c r="F129" s="5" t="s">
        <v>9</v>
      </c>
      <c r="G129" s="5" t="s">
        <v>174</v>
      </c>
      <c r="H129" s="5" t="s">
        <v>175</v>
      </c>
      <c r="I129" s="10">
        <v>1</v>
      </c>
      <c r="K129" s="27" t="s">
        <v>8</v>
      </c>
      <c r="L129" s="11" t="str">
        <f>VLOOKUP(K129,pracv!A:B,2,FALSE)</f>
        <v>Operační sál - lok. prac. anesteziologů</v>
      </c>
      <c r="M129" s="12" t="str">
        <f t="shared" si="5"/>
        <v/>
      </c>
    </row>
    <row r="130" spans="1:13" x14ac:dyDescent="0.25">
      <c r="A130" s="15" t="str">
        <f t="shared" si="3"/>
        <v>0731_304</v>
      </c>
      <c r="B130" s="15" t="str">
        <f t="shared" si="4"/>
        <v>0731_304</v>
      </c>
      <c r="C130" s="5" t="s">
        <v>85</v>
      </c>
      <c r="D130" s="5" t="s">
        <v>325</v>
      </c>
      <c r="E130" s="5" t="s">
        <v>24</v>
      </c>
      <c r="F130" s="5" t="s">
        <v>25</v>
      </c>
      <c r="G130" s="5" t="s">
        <v>14</v>
      </c>
      <c r="H130" s="5" t="s">
        <v>15</v>
      </c>
      <c r="I130" s="10">
        <v>1</v>
      </c>
      <c r="K130" s="27" t="s">
        <v>24</v>
      </c>
      <c r="L130" s="11" t="str">
        <f>VLOOKUP(K130,pracv!A:B,2,FALSE)</f>
        <v>JIP</v>
      </c>
      <c r="M130" s="12" t="str">
        <f t="shared" si="5"/>
        <v/>
      </c>
    </row>
    <row r="131" spans="1:13" x14ac:dyDescent="0.25">
      <c r="A131" s="15" t="str">
        <f t="shared" ref="A131:A194" si="6">E131&amp;"_"&amp;G131</f>
        <v>0732_303</v>
      </c>
      <c r="B131" s="15" t="str">
        <f t="shared" ref="B131:B194" si="7">K131&amp;"_"&amp;G131</f>
        <v>0732_303</v>
      </c>
      <c r="C131" s="5" t="s">
        <v>148</v>
      </c>
      <c r="D131" s="5" t="s">
        <v>382</v>
      </c>
      <c r="E131" s="5" t="s">
        <v>55</v>
      </c>
      <c r="F131" s="5" t="s">
        <v>56</v>
      </c>
      <c r="G131" s="5" t="s">
        <v>60</v>
      </c>
      <c r="H131" s="5" t="s">
        <v>61</v>
      </c>
      <c r="I131" s="10">
        <v>1</v>
      </c>
      <c r="K131" s="27" t="s">
        <v>55</v>
      </c>
      <c r="L131" s="11" t="str">
        <f>VLOOKUP(K131,pracv!A:B,2,FALSE)</f>
        <v>NIOP</v>
      </c>
      <c r="M131" s="12" t="str">
        <f t="shared" ref="M131:M194" si="8">IF(E131=K131,"","změna")</f>
        <v/>
      </c>
    </row>
    <row r="132" spans="1:13" x14ac:dyDescent="0.25">
      <c r="A132" s="15" t="str">
        <f t="shared" si="6"/>
        <v>0721_101</v>
      </c>
      <c r="B132" s="15" t="str">
        <f t="shared" si="7"/>
        <v>0721_101</v>
      </c>
      <c r="C132" s="5" t="s">
        <v>40</v>
      </c>
      <c r="D132" s="5" t="s">
        <v>288</v>
      </c>
      <c r="E132" s="5" t="s">
        <v>38</v>
      </c>
      <c r="F132" s="5" t="s">
        <v>39</v>
      </c>
      <c r="G132" s="5" t="s">
        <v>10</v>
      </c>
      <c r="H132" s="5" t="s">
        <v>11</v>
      </c>
      <c r="I132" s="10">
        <v>1</v>
      </c>
      <c r="K132" s="27" t="s">
        <v>38</v>
      </c>
      <c r="L132" s="11" t="str">
        <f>VLOOKUP(K132,pracv!A:B,2,FALSE)</f>
        <v>Ambulance</v>
      </c>
      <c r="M132" s="12" t="str">
        <f t="shared" si="8"/>
        <v/>
      </c>
    </row>
    <row r="133" spans="1:13" x14ac:dyDescent="0.25">
      <c r="A133" s="15" t="str">
        <f t="shared" si="6"/>
        <v>0732_304</v>
      </c>
      <c r="B133" s="15" t="str">
        <f t="shared" si="7"/>
        <v>0732_304</v>
      </c>
      <c r="C133" s="5" t="s">
        <v>110</v>
      </c>
      <c r="D133" s="5" t="s">
        <v>348</v>
      </c>
      <c r="E133" s="5" t="s">
        <v>55</v>
      </c>
      <c r="F133" s="5" t="s">
        <v>56</v>
      </c>
      <c r="G133" s="5" t="s">
        <v>14</v>
      </c>
      <c r="H133" s="5" t="s">
        <v>15</v>
      </c>
      <c r="I133" s="10">
        <v>1</v>
      </c>
      <c r="K133" s="27" t="s">
        <v>55</v>
      </c>
      <c r="L133" s="11" t="str">
        <f>VLOOKUP(K133,pracv!A:B,2,FALSE)</f>
        <v>NIOP</v>
      </c>
      <c r="M133" s="12" t="str">
        <f t="shared" si="8"/>
        <v/>
      </c>
    </row>
    <row r="134" spans="1:13" x14ac:dyDescent="0.25">
      <c r="A134" s="15" t="str">
        <f t="shared" si="6"/>
        <v>0762_303</v>
      </c>
      <c r="B134" s="15" t="str">
        <f t="shared" si="7"/>
        <v>0762_303</v>
      </c>
      <c r="C134" s="5" t="s">
        <v>216</v>
      </c>
      <c r="D134" s="5" t="s">
        <v>445</v>
      </c>
      <c r="E134" s="5" t="s">
        <v>8</v>
      </c>
      <c r="F134" s="5" t="s">
        <v>9</v>
      </c>
      <c r="G134" s="5" t="s">
        <v>60</v>
      </c>
      <c r="H134" s="5" t="s">
        <v>61</v>
      </c>
      <c r="I134" s="10">
        <v>1</v>
      </c>
      <c r="K134" s="27" t="s">
        <v>8</v>
      </c>
      <c r="L134" s="11" t="str">
        <f>VLOOKUP(K134,pracv!A:B,2,FALSE)</f>
        <v>Operační sál - lok. prac. anesteziologů</v>
      </c>
      <c r="M134" s="12" t="str">
        <f t="shared" si="8"/>
        <v/>
      </c>
    </row>
    <row r="135" spans="1:13" x14ac:dyDescent="0.25">
      <c r="A135" s="15" t="str">
        <f t="shared" si="6"/>
        <v>0731_642</v>
      </c>
      <c r="B135" s="15" t="str">
        <f t="shared" si="7"/>
        <v>0731_642</v>
      </c>
      <c r="C135" s="5" t="s">
        <v>240</v>
      </c>
      <c r="D135" s="5" t="s">
        <v>467</v>
      </c>
      <c r="E135" s="5" t="s">
        <v>24</v>
      </c>
      <c r="F135" s="5" t="s">
        <v>25</v>
      </c>
      <c r="G135" s="5" t="s">
        <v>70</v>
      </c>
      <c r="H135" s="5" t="s">
        <v>71</v>
      </c>
      <c r="I135" s="10">
        <v>0</v>
      </c>
      <c r="J135" s="13" t="s">
        <v>499</v>
      </c>
      <c r="K135" s="27" t="s">
        <v>24</v>
      </c>
      <c r="L135" s="11" t="str">
        <f>VLOOKUP(K135,pracv!A:B,2,FALSE)</f>
        <v>JIP</v>
      </c>
      <c r="M135" s="12" t="str">
        <f t="shared" si="8"/>
        <v/>
      </c>
    </row>
    <row r="136" spans="1:13" x14ac:dyDescent="0.25">
      <c r="A136" s="15" t="str">
        <f t="shared" si="6"/>
        <v>0731_642</v>
      </c>
      <c r="B136" s="15" t="str">
        <f t="shared" si="7"/>
        <v>0731_642</v>
      </c>
      <c r="C136" s="5" t="s">
        <v>226</v>
      </c>
      <c r="D136" s="5" t="s">
        <v>453</v>
      </c>
      <c r="E136" s="5" t="s">
        <v>24</v>
      </c>
      <c r="F136" s="5" t="s">
        <v>25</v>
      </c>
      <c r="G136" s="5" t="s">
        <v>70</v>
      </c>
      <c r="H136" s="5" t="s">
        <v>71</v>
      </c>
      <c r="I136" s="10">
        <v>1</v>
      </c>
      <c r="K136" s="27" t="s">
        <v>24</v>
      </c>
      <c r="L136" s="11" t="str">
        <f>VLOOKUP(K136,pracv!A:B,2,FALSE)</f>
        <v>JIP</v>
      </c>
      <c r="M136" s="12" t="str">
        <f t="shared" si="8"/>
        <v/>
      </c>
    </row>
    <row r="137" spans="1:13" x14ac:dyDescent="0.25">
      <c r="A137" s="15" t="str">
        <f t="shared" si="6"/>
        <v>0731_304</v>
      </c>
      <c r="B137" s="15" t="str">
        <f t="shared" si="7"/>
        <v>0731_304</v>
      </c>
      <c r="C137" s="5" t="s">
        <v>138</v>
      </c>
      <c r="D137" s="5" t="s">
        <v>376</v>
      </c>
      <c r="E137" s="5" t="s">
        <v>24</v>
      </c>
      <c r="F137" s="5" t="s">
        <v>25</v>
      </c>
      <c r="G137" s="5" t="s">
        <v>14</v>
      </c>
      <c r="H137" s="5" t="s">
        <v>15</v>
      </c>
      <c r="I137" s="10">
        <v>1</v>
      </c>
      <c r="K137" s="27" t="s">
        <v>24</v>
      </c>
      <c r="L137" s="11" t="str">
        <f>VLOOKUP(K137,pracv!A:B,2,FALSE)</f>
        <v>JIP</v>
      </c>
      <c r="M137" s="12" t="str">
        <f t="shared" si="8"/>
        <v/>
      </c>
    </row>
    <row r="138" spans="1:13" x14ac:dyDescent="0.25">
      <c r="A138" s="15" t="str">
        <f t="shared" si="6"/>
        <v>0762_99</v>
      </c>
      <c r="B138" s="15" t="str">
        <f t="shared" si="7"/>
        <v>0762_99</v>
      </c>
      <c r="C138" s="5" t="s">
        <v>231</v>
      </c>
      <c r="D138" s="5" t="s">
        <v>458</v>
      </c>
      <c r="E138" s="5" t="s">
        <v>8</v>
      </c>
      <c r="F138" s="5" t="s">
        <v>9</v>
      </c>
      <c r="G138" s="5" t="s">
        <v>174</v>
      </c>
      <c r="H138" s="5" t="s">
        <v>175</v>
      </c>
      <c r="I138" s="10">
        <v>1</v>
      </c>
      <c r="K138" s="27" t="s">
        <v>8</v>
      </c>
      <c r="L138" s="11" t="str">
        <f>VLOOKUP(K138,pracv!A:B,2,FALSE)</f>
        <v>Operační sál - lok. prac. anesteziologů</v>
      </c>
      <c r="M138" s="12" t="str">
        <f t="shared" si="8"/>
        <v/>
      </c>
    </row>
    <row r="139" spans="1:13" x14ac:dyDescent="0.25">
      <c r="A139" s="15" t="str">
        <f t="shared" si="6"/>
        <v>0731_101</v>
      </c>
      <c r="B139" s="15" t="str">
        <f t="shared" si="7"/>
        <v>0731_101</v>
      </c>
      <c r="C139" s="5" t="s">
        <v>137</v>
      </c>
      <c r="D139" s="5" t="s">
        <v>375</v>
      </c>
      <c r="E139" s="5" t="s">
        <v>24</v>
      </c>
      <c r="F139" s="5" t="s">
        <v>25</v>
      </c>
      <c r="G139" s="5" t="s">
        <v>10</v>
      </c>
      <c r="H139" s="5" t="s">
        <v>11</v>
      </c>
      <c r="I139" s="10">
        <v>0.6</v>
      </c>
      <c r="K139" s="27" t="s">
        <v>24</v>
      </c>
      <c r="L139" s="11" t="str">
        <f>VLOOKUP(K139,pracv!A:B,2,FALSE)</f>
        <v>JIP</v>
      </c>
      <c r="M139" s="12" t="str">
        <f t="shared" si="8"/>
        <v/>
      </c>
    </row>
    <row r="140" spans="1:13" x14ac:dyDescent="0.25">
      <c r="A140" s="15" t="str">
        <f t="shared" si="6"/>
        <v>0732_303</v>
      </c>
      <c r="B140" s="15" t="str">
        <f t="shared" si="7"/>
        <v>0732_303</v>
      </c>
      <c r="C140" s="5" t="s">
        <v>155</v>
      </c>
      <c r="D140" s="5" t="s">
        <v>389</v>
      </c>
      <c r="E140" s="5" t="s">
        <v>55</v>
      </c>
      <c r="F140" s="5" t="s">
        <v>56</v>
      </c>
      <c r="G140" s="5" t="s">
        <v>60</v>
      </c>
      <c r="H140" s="5" t="s">
        <v>61</v>
      </c>
      <c r="I140" s="10">
        <v>0.75</v>
      </c>
      <c r="K140" s="27" t="s">
        <v>55</v>
      </c>
      <c r="L140" s="11" t="str">
        <f>VLOOKUP(K140,pracv!A:B,2,FALSE)</f>
        <v>NIOP</v>
      </c>
      <c r="M140" s="12" t="str">
        <f t="shared" si="8"/>
        <v/>
      </c>
    </row>
    <row r="141" spans="1:13" x14ac:dyDescent="0.25">
      <c r="A141" s="15" t="str">
        <f t="shared" si="6"/>
        <v>0762_100</v>
      </c>
      <c r="B141" s="15" t="str">
        <f t="shared" si="7"/>
        <v>0762_100</v>
      </c>
      <c r="C141" s="5" t="s">
        <v>214</v>
      </c>
      <c r="D141" s="5" t="s">
        <v>443</v>
      </c>
      <c r="E141" s="5" t="s">
        <v>8</v>
      </c>
      <c r="F141" s="5" t="s">
        <v>9</v>
      </c>
      <c r="G141" s="5" t="s">
        <v>163</v>
      </c>
      <c r="H141" s="5" t="s">
        <v>164</v>
      </c>
      <c r="I141" s="10">
        <v>1</v>
      </c>
      <c r="K141" s="27" t="s">
        <v>8</v>
      </c>
      <c r="L141" s="11" t="str">
        <f>VLOOKUP(K141,pracv!A:B,2,FALSE)</f>
        <v>Operační sál - lok. prac. anesteziologů</v>
      </c>
      <c r="M141" s="12" t="str">
        <f t="shared" si="8"/>
        <v/>
      </c>
    </row>
    <row r="142" spans="1:13" x14ac:dyDescent="0.25">
      <c r="A142" s="15" t="str">
        <f t="shared" si="6"/>
        <v>0762_101</v>
      </c>
      <c r="B142" s="15" t="str">
        <f t="shared" si="7"/>
        <v>0762_101</v>
      </c>
      <c r="C142" s="5" t="s">
        <v>209</v>
      </c>
      <c r="D142" s="5" t="s">
        <v>438</v>
      </c>
      <c r="E142" s="5" t="s">
        <v>8</v>
      </c>
      <c r="F142" s="5" t="s">
        <v>9</v>
      </c>
      <c r="G142" s="5" t="s">
        <v>10</v>
      </c>
      <c r="H142" s="5" t="s">
        <v>11</v>
      </c>
      <c r="I142" s="10">
        <v>1</v>
      </c>
      <c r="K142" s="27" t="s">
        <v>8</v>
      </c>
      <c r="L142" s="11" t="str">
        <f>VLOOKUP(K142,pracv!A:B,2,FALSE)</f>
        <v>Operační sál - lok. prac. anesteziologů</v>
      </c>
      <c r="M142" s="12" t="str">
        <f t="shared" si="8"/>
        <v/>
      </c>
    </row>
    <row r="143" spans="1:13" x14ac:dyDescent="0.25">
      <c r="A143" s="15" t="str">
        <f t="shared" si="6"/>
        <v>0762_101</v>
      </c>
      <c r="B143" s="15" t="str">
        <f t="shared" si="7"/>
        <v>0762_101</v>
      </c>
      <c r="C143" s="5" t="s">
        <v>213</v>
      </c>
      <c r="D143" s="5" t="s">
        <v>442</v>
      </c>
      <c r="E143" s="5" t="s">
        <v>8</v>
      </c>
      <c r="F143" s="5" t="s">
        <v>9</v>
      </c>
      <c r="G143" s="5" t="s">
        <v>10</v>
      </c>
      <c r="H143" s="5" t="s">
        <v>11</v>
      </c>
      <c r="I143" s="10">
        <v>1</v>
      </c>
      <c r="K143" s="27" t="s">
        <v>8</v>
      </c>
      <c r="L143" s="11" t="str">
        <f>VLOOKUP(K143,pracv!A:B,2,FALSE)</f>
        <v>Operační sál - lok. prac. anesteziologů</v>
      </c>
      <c r="M143" s="12" t="str">
        <f t="shared" si="8"/>
        <v/>
      </c>
    </row>
    <row r="144" spans="1:13" x14ac:dyDescent="0.25">
      <c r="A144" s="15" t="str">
        <f t="shared" si="6"/>
        <v>0762_304</v>
      </c>
      <c r="B144" s="15" t="str">
        <f t="shared" si="7"/>
        <v>0762_304</v>
      </c>
      <c r="C144" s="5" t="s">
        <v>90</v>
      </c>
      <c r="D144" s="5" t="s">
        <v>330</v>
      </c>
      <c r="E144" s="5" t="s">
        <v>8</v>
      </c>
      <c r="F144" s="5" t="s">
        <v>9</v>
      </c>
      <c r="G144" s="5" t="s">
        <v>14</v>
      </c>
      <c r="H144" s="5" t="s">
        <v>15</v>
      </c>
      <c r="I144" s="10">
        <v>1</v>
      </c>
      <c r="K144" s="27" t="s">
        <v>8</v>
      </c>
      <c r="L144" s="11" t="str">
        <f>VLOOKUP(K144,pracv!A:B,2,FALSE)</f>
        <v>Operační sál - lok. prac. anesteziologů</v>
      </c>
      <c r="M144" s="12" t="str">
        <f t="shared" si="8"/>
        <v/>
      </c>
    </row>
    <row r="145" spans="1:13" x14ac:dyDescent="0.25">
      <c r="A145" s="15" t="str">
        <f t="shared" si="6"/>
        <v>0731_304</v>
      </c>
      <c r="B145" s="15" t="str">
        <f t="shared" si="7"/>
        <v>0731_304</v>
      </c>
      <c r="C145" s="5" t="s">
        <v>42</v>
      </c>
      <c r="D145" s="5" t="s">
        <v>290</v>
      </c>
      <c r="E145" s="5" t="s">
        <v>24</v>
      </c>
      <c r="F145" s="5" t="s">
        <v>25</v>
      </c>
      <c r="G145" s="5" t="s">
        <v>14</v>
      </c>
      <c r="H145" s="5" t="s">
        <v>15</v>
      </c>
      <c r="I145" s="10">
        <v>0.5</v>
      </c>
      <c r="K145" s="27" t="s">
        <v>24</v>
      </c>
      <c r="L145" s="11" t="str">
        <f>VLOOKUP(K145,pracv!A:B,2,FALSE)</f>
        <v>JIP</v>
      </c>
      <c r="M145" s="12" t="str">
        <f t="shared" si="8"/>
        <v/>
      </c>
    </row>
    <row r="146" spans="1:13" x14ac:dyDescent="0.25">
      <c r="A146" s="15" t="str">
        <f t="shared" si="6"/>
        <v>0762_304</v>
      </c>
      <c r="B146" s="15" t="str">
        <f t="shared" si="7"/>
        <v>0762_304</v>
      </c>
      <c r="C146" s="5" t="s">
        <v>113</v>
      </c>
      <c r="D146" s="5" t="s">
        <v>351</v>
      </c>
      <c r="E146" s="5" t="s">
        <v>8</v>
      </c>
      <c r="F146" s="5" t="s">
        <v>9</v>
      </c>
      <c r="G146" s="5" t="s">
        <v>14</v>
      </c>
      <c r="H146" s="5" t="s">
        <v>15</v>
      </c>
      <c r="I146" s="10">
        <v>1</v>
      </c>
      <c r="K146" s="27" t="s">
        <v>8</v>
      </c>
      <c r="L146" s="11" t="str">
        <f>VLOOKUP(K146,pracv!A:B,2,FALSE)</f>
        <v>Operační sál - lok. prac. anesteziologů</v>
      </c>
      <c r="M146" s="12" t="str">
        <f t="shared" si="8"/>
        <v/>
      </c>
    </row>
    <row r="147" spans="1:13" x14ac:dyDescent="0.25">
      <c r="A147" s="15" t="str">
        <f t="shared" si="6"/>
        <v>0762_101</v>
      </c>
      <c r="B147" s="15" t="str">
        <f t="shared" si="7"/>
        <v>0762_101</v>
      </c>
      <c r="C147" s="5" t="s">
        <v>88</v>
      </c>
      <c r="D147" s="5" t="s">
        <v>328</v>
      </c>
      <c r="E147" s="5" t="s">
        <v>8</v>
      </c>
      <c r="F147" s="5" t="s">
        <v>9</v>
      </c>
      <c r="G147" s="5" t="s">
        <v>10</v>
      </c>
      <c r="H147" s="5" t="s">
        <v>11</v>
      </c>
      <c r="I147" s="10">
        <v>1</v>
      </c>
      <c r="K147" s="27" t="s">
        <v>8</v>
      </c>
      <c r="L147" s="11" t="str">
        <f>VLOOKUP(K147,pracv!A:B,2,FALSE)</f>
        <v>Operační sál - lok. prac. anesteziologů</v>
      </c>
      <c r="M147" s="12" t="str">
        <f t="shared" si="8"/>
        <v/>
      </c>
    </row>
    <row r="148" spans="1:13" x14ac:dyDescent="0.25">
      <c r="A148" s="15" t="str">
        <f t="shared" si="6"/>
        <v>0731_305</v>
      </c>
      <c r="B148" s="15" t="str">
        <f t="shared" si="7"/>
        <v>0731_305</v>
      </c>
      <c r="C148" s="5" t="s">
        <v>121</v>
      </c>
      <c r="D148" s="5" t="s">
        <v>359</v>
      </c>
      <c r="E148" s="5" t="s">
        <v>24</v>
      </c>
      <c r="F148" s="5" t="s">
        <v>25</v>
      </c>
      <c r="G148" s="5" t="s">
        <v>20</v>
      </c>
      <c r="H148" s="5" t="s">
        <v>21</v>
      </c>
      <c r="I148" s="10">
        <v>0.5</v>
      </c>
      <c r="K148" s="27" t="s">
        <v>24</v>
      </c>
      <c r="L148" s="11" t="str">
        <f>VLOOKUP(K148,pracv!A:B,2,FALSE)</f>
        <v>JIP</v>
      </c>
      <c r="M148" s="12" t="str">
        <f t="shared" si="8"/>
        <v/>
      </c>
    </row>
    <row r="149" spans="1:13" x14ac:dyDescent="0.25">
      <c r="A149" s="15" t="str">
        <f t="shared" si="6"/>
        <v>0762_101</v>
      </c>
      <c r="B149" s="15" t="str">
        <f t="shared" si="7"/>
        <v>0762_101</v>
      </c>
      <c r="C149" s="5" t="s">
        <v>84</v>
      </c>
      <c r="D149" s="5" t="s">
        <v>324</v>
      </c>
      <c r="E149" s="5" t="s">
        <v>8</v>
      </c>
      <c r="F149" s="5" t="s">
        <v>9</v>
      </c>
      <c r="G149" s="5" t="s">
        <v>10</v>
      </c>
      <c r="H149" s="5" t="s">
        <v>11</v>
      </c>
      <c r="I149" s="10">
        <v>1</v>
      </c>
      <c r="K149" s="27" t="s">
        <v>8</v>
      </c>
      <c r="L149" s="11" t="str">
        <f>VLOOKUP(K149,pracv!A:B,2,FALSE)</f>
        <v>Operační sál - lok. prac. anesteziologů</v>
      </c>
      <c r="M149" s="12" t="str">
        <f t="shared" si="8"/>
        <v/>
      </c>
    </row>
    <row r="150" spans="1:13" x14ac:dyDescent="0.25">
      <c r="A150" s="15" t="str">
        <f t="shared" si="6"/>
        <v>0762_101</v>
      </c>
      <c r="B150" s="15" t="str">
        <f t="shared" si="7"/>
        <v>0762_101</v>
      </c>
      <c r="C150" s="5" t="s">
        <v>45</v>
      </c>
      <c r="D150" s="5" t="s">
        <v>293</v>
      </c>
      <c r="E150" s="5" t="s">
        <v>8</v>
      </c>
      <c r="F150" s="5" t="s">
        <v>9</v>
      </c>
      <c r="G150" s="5" t="s">
        <v>10</v>
      </c>
      <c r="H150" s="5" t="s">
        <v>11</v>
      </c>
      <c r="I150" s="10">
        <v>0.2</v>
      </c>
      <c r="K150" s="27" t="s">
        <v>8</v>
      </c>
      <c r="L150" s="11" t="str">
        <f>VLOOKUP(K150,pracv!A:B,2,FALSE)</f>
        <v>Operační sál - lok. prac. anesteziologů</v>
      </c>
      <c r="M150" s="12" t="str">
        <f t="shared" si="8"/>
        <v/>
      </c>
    </row>
    <row r="151" spans="1:13" x14ac:dyDescent="0.25">
      <c r="A151" s="15" t="str">
        <f t="shared" si="6"/>
        <v>0721_101</v>
      </c>
      <c r="B151" s="15" t="str">
        <f t="shared" si="7"/>
        <v>0721_101</v>
      </c>
      <c r="C151" s="5" t="s">
        <v>91</v>
      </c>
      <c r="D151" s="5" t="s">
        <v>331</v>
      </c>
      <c r="E151" s="5" t="s">
        <v>38</v>
      </c>
      <c r="F151" s="5" t="s">
        <v>39</v>
      </c>
      <c r="G151" s="5" t="s">
        <v>10</v>
      </c>
      <c r="H151" s="5" t="s">
        <v>11</v>
      </c>
      <c r="I151" s="10">
        <v>1</v>
      </c>
      <c r="K151" s="27" t="s">
        <v>38</v>
      </c>
      <c r="L151" s="11" t="str">
        <f>VLOOKUP(K151,pracv!A:B,2,FALSE)</f>
        <v>Ambulance</v>
      </c>
      <c r="M151" s="12" t="str">
        <f t="shared" si="8"/>
        <v/>
      </c>
    </row>
    <row r="152" spans="1:13" x14ac:dyDescent="0.25">
      <c r="A152" s="15" t="str">
        <f t="shared" si="6"/>
        <v>0762_303</v>
      </c>
      <c r="B152" s="15" t="str">
        <f t="shared" si="7"/>
        <v>0762_303</v>
      </c>
      <c r="C152" s="5" t="s">
        <v>238</v>
      </c>
      <c r="D152" s="5" t="s">
        <v>465</v>
      </c>
      <c r="E152" s="5" t="s">
        <v>8</v>
      </c>
      <c r="F152" s="5" t="s">
        <v>9</v>
      </c>
      <c r="G152" s="5" t="s">
        <v>60</v>
      </c>
      <c r="H152" s="5" t="s">
        <v>61</v>
      </c>
      <c r="I152" s="10">
        <v>1</v>
      </c>
      <c r="K152" s="27" t="s">
        <v>8</v>
      </c>
      <c r="L152" s="11" t="str">
        <f>VLOOKUP(K152,pracv!A:B,2,FALSE)</f>
        <v>Operační sál - lok. prac. anesteziologů</v>
      </c>
      <c r="M152" s="12" t="str">
        <f t="shared" si="8"/>
        <v/>
      </c>
    </row>
    <row r="153" spans="1:13" x14ac:dyDescent="0.25">
      <c r="A153" s="15" t="str">
        <f t="shared" si="6"/>
        <v>0762_101</v>
      </c>
      <c r="B153" s="15" t="str">
        <f t="shared" si="7"/>
        <v>0762_101</v>
      </c>
      <c r="C153" s="5" t="s">
        <v>46</v>
      </c>
      <c r="D153" s="5" t="s">
        <v>294</v>
      </c>
      <c r="E153" s="5" t="s">
        <v>8</v>
      </c>
      <c r="F153" s="5" t="s">
        <v>9</v>
      </c>
      <c r="G153" s="5" t="s">
        <v>10</v>
      </c>
      <c r="H153" s="5" t="s">
        <v>11</v>
      </c>
      <c r="I153" s="10">
        <v>1</v>
      </c>
      <c r="K153" s="27" t="s">
        <v>8</v>
      </c>
      <c r="L153" s="11" t="str">
        <f>VLOOKUP(K153,pracv!A:B,2,FALSE)</f>
        <v>Operační sál - lok. prac. anesteziologů</v>
      </c>
      <c r="M153" s="12" t="str">
        <f t="shared" si="8"/>
        <v/>
      </c>
    </row>
    <row r="154" spans="1:13" x14ac:dyDescent="0.25">
      <c r="A154" s="15" t="str">
        <f t="shared" si="6"/>
        <v>0762_303</v>
      </c>
      <c r="B154" s="15" t="str">
        <f t="shared" si="7"/>
        <v>0762_303</v>
      </c>
      <c r="C154" s="5" t="s">
        <v>115</v>
      </c>
      <c r="D154" s="5" t="s">
        <v>353</v>
      </c>
      <c r="E154" s="5" t="s">
        <v>8</v>
      </c>
      <c r="F154" s="5" t="s">
        <v>9</v>
      </c>
      <c r="G154" s="5" t="s">
        <v>60</v>
      </c>
      <c r="H154" s="5" t="s">
        <v>61</v>
      </c>
      <c r="I154" s="10">
        <v>1</v>
      </c>
      <c r="K154" s="27" t="s">
        <v>8</v>
      </c>
      <c r="L154" s="11" t="str">
        <f>VLOOKUP(K154,pracv!A:B,2,FALSE)</f>
        <v>Operační sál - lok. prac. anesteziologů</v>
      </c>
      <c r="M154" s="12" t="str">
        <f t="shared" si="8"/>
        <v/>
      </c>
    </row>
    <row r="155" spans="1:13" x14ac:dyDescent="0.25">
      <c r="A155" s="15" t="str">
        <f t="shared" si="6"/>
        <v>0762_303</v>
      </c>
      <c r="B155" s="15" t="str">
        <f t="shared" si="7"/>
        <v>0762_303</v>
      </c>
      <c r="C155" s="5" t="s">
        <v>73</v>
      </c>
      <c r="D155" s="5" t="s">
        <v>313</v>
      </c>
      <c r="E155" s="5" t="s">
        <v>8</v>
      </c>
      <c r="F155" s="5" t="s">
        <v>9</v>
      </c>
      <c r="G155" s="5" t="s">
        <v>60</v>
      </c>
      <c r="H155" s="5" t="s">
        <v>61</v>
      </c>
      <c r="I155" s="10">
        <v>0.4</v>
      </c>
      <c r="K155" s="27" t="s">
        <v>8</v>
      </c>
      <c r="L155" s="11" t="str">
        <f>VLOOKUP(K155,pracv!A:B,2,FALSE)</f>
        <v>Operační sál - lok. prac. anesteziologů</v>
      </c>
      <c r="M155" s="12" t="str">
        <f t="shared" si="8"/>
        <v/>
      </c>
    </row>
    <row r="156" spans="1:13" x14ac:dyDescent="0.25">
      <c r="A156" s="15" t="str">
        <f t="shared" si="6"/>
        <v>0762_303</v>
      </c>
      <c r="B156" s="15" t="str">
        <f t="shared" si="7"/>
        <v>0762_303</v>
      </c>
      <c r="C156" s="5" t="s">
        <v>218</v>
      </c>
      <c r="D156" s="5" t="s">
        <v>447</v>
      </c>
      <c r="E156" s="5" t="s">
        <v>8</v>
      </c>
      <c r="F156" s="5" t="s">
        <v>9</v>
      </c>
      <c r="G156" s="5" t="s">
        <v>60</v>
      </c>
      <c r="H156" s="5" t="s">
        <v>61</v>
      </c>
      <c r="I156" s="10">
        <v>1</v>
      </c>
      <c r="K156" s="27" t="s">
        <v>8</v>
      </c>
      <c r="L156" s="11" t="str">
        <f>VLOOKUP(K156,pracv!A:B,2,FALSE)</f>
        <v>Operační sál - lok. prac. anesteziologů</v>
      </c>
      <c r="M156" s="12" t="str">
        <f t="shared" si="8"/>
        <v/>
      </c>
    </row>
    <row r="157" spans="1:13" x14ac:dyDescent="0.25">
      <c r="A157" s="15" t="str">
        <f t="shared" si="6"/>
        <v>0731_101</v>
      </c>
      <c r="B157" s="15" t="str">
        <f t="shared" si="7"/>
        <v>0731_101</v>
      </c>
      <c r="C157" s="5" t="s">
        <v>92</v>
      </c>
      <c r="D157" s="5" t="s">
        <v>332</v>
      </c>
      <c r="E157" s="5" t="s">
        <v>24</v>
      </c>
      <c r="F157" s="5" t="s">
        <v>25</v>
      </c>
      <c r="G157" s="5" t="s">
        <v>10</v>
      </c>
      <c r="H157" s="5" t="s">
        <v>11</v>
      </c>
      <c r="I157" s="10">
        <v>1</v>
      </c>
      <c r="K157" s="27" t="s">
        <v>24</v>
      </c>
      <c r="L157" s="11" t="str">
        <f>VLOOKUP(K157,pracv!A:B,2,FALSE)</f>
        <v>JIP</v>
      </c>
      <c r="M157" s="12" t="str">
        <f t="shared" si="8"/>
        <v/>
      </c>
    </row>
    <row r="158" spans="1:13" x14ac:dyDescent="0.25">
      <c r="A158" s="15" t="str">
        <f t="shared" si="6"/>
        <v>0762_304</v>
      </c>
      <c r="B158" s="15" t="str">
        <f t="shared" si="7"/>
        <v>0762_304</v>
      </c>
      <c r="C158" s="5" t="s">
        <v>68</v>
      </c>
      <c r="D158" s="5" t="s">
        <v>310</v>
      </c>
      <c r="E158" s="5" t="s">
        <v>8</v>
      </c>
      <c r="F158" s="5" t="s">
        <v>9</v>
      </c>
      <c r="G158" s="5" t="s">
        <v>14</v>
      </c>
      <c r="H158" s="5" t="s">
        <v>15</v>
      </c>
      <c r="I158" s="10">
        <v>0.75</v>
      </c>
      <c r="K158" s="27" t="s">
        <v>8</v>
      </c>
      <c r="L158" s="11" t="str">
        <f>VLOOKUP(K158,pracv!A:B,2,FALSE)</f>
        <v>Operační sál - lok. prac. anesteziologů</v>
      </c>
      <c r="M158" s="12" t="str">
        <f t="shared" si="8"/>
        <v/>
      </c>
    </row>
    <row r="159" spans="1:13" x14ac:dyDescent="0.25">
      <c r="A159" s="15" t="str">
        <f t="shared" si="6"/>
        <v>0731_304</v>
      </c>
      <c r="B159" s="15" t="str">
        <f t="shared" si="7"/>
        <v>0731_304</v>
      </c>
      <c r="C159" s="5" t="s">
        <v>204</v>
      </c>
      <c r="D159" s="5" t="s">
        <v>433</v>
      </c>
      <c r="E159" s="5" t="s">
        <v>24</v>
      </c>
      <c r="F159" s="5" t="s">
        <v>25</v>
      </c>
      <c r="G159" s="5" t="s">
        <v>14</v>
      </c>
      <c r="H159" s="5" t="s">
        <v>15</v>
      </c>
      <c r="I159" s="10">
        <v>1</v>
      </c>
      <c r="K159" s="27" t="s">
        <v>24</v>
      </c>
      <c r="L159" s="11" t="str">
        <f>VLOOKUP(K159,pracv!A:B,2,FALSE)</f>
        <v>JIP</v>
      </c>
      <c r="M159" s="12" t="str">
        <f t="shared" si="8"/>
        <v/>
      </c>
    </row>
    <row r="160" spans="1:13" x14ac:dyDescent="0.25">
      <c r="A160" s="15" t="str">
        <f t="shared" si="6"/>
        <v>0731_642</v>
      </c>
      <c r="B160" s="15" t="str">
        <f t="shared" si="7"/>
        <v>0731_642</v>
      </c>
      <c r="C160" s="5" t="s">
        <v>149</v>
      </c>
      <c r="D160" s="5" t="s">
        <v>383</v>
      </c>
      <c r="E160" s="5" t="s">
        <v>24</v>
      </c>
      <c r="F160" s="5" t="s">
        <v>25</v>
      </c>
      <c r="G160" s="5" t="s">
        <v>70</v>
      </c>
      <c r="H160" s="5" t="s">
        <v>71</v>
      </c>
      <c r="I160" s="10">
        <v>1</v>
      </c>
      <c r="K160" s="27" t="s">
        <v>24</v>
      </c>
      <c r="L160" s="11" t="str">
        <f>VLOOKUP(K160,pracv!A:B,2,FALSE)</f>
        <v>JIP</v>
      </c>
      <c r="M160" s="12" t="str">
        <f t="shared" si="8"/>
        <v/>
      </c>
    </row>
    <row r="161" spans="1:13" x14ac:dyDescent="0.25">
      <c r="A161" s="15" t="str">
        <f t="shared" si="6"/>
        <v>0762_101</v>
      </c>
      <c r="B161" s="15" t="str">
        <f t="shared" si="7"/>
        <v>0762_101</v>
      </c>
      <c r="C161" s="5" t="s">
        <v>52</v>
      </c>
      <c r="D161" s="5" t="s">
        <v>300</v>
      </c>
      <c r="E161" s="5" t="s">
        <v>8</v>
      </c>
      <c r="F161" s="5" t="s">
        <v>9</v>
      </c>
      <c r="G161" s="5" t="s">
        <v>10</v>
      </c>
      <c r="H161" s="5" t="s">
        <v>11</v>
      </c>
      <c r="I161" s="10">
        <v>1</v>
      </c>
      <c r="K161" s="27" t="s">
        <v>8</v>
      </c>
      <c r="L161" s="11" t="str">
        <f>VLOOKUP(K161,pracv!A:B,2,FALSE)</f>
        <v>Operační sál - lok. prac. anesteziologů</v>
      </c>
      <c r="M161" s="12" t="str">
        <f t="shared" si="8"/>
        <v/>
      </c>
    </row>
    <row r="162" spans="1:13" x14ac:dyDescent="0.25">
      <c r="A162" s="15" t="str">
        <f t="shared" si="6"/>
        <v>0731_304</v>
      </c>
      <c r="B162" s="15" t="str">
        <f t="shared" si="7"/>
        <v>0731_304</v>
      </c>
      <c r="C162" s="5" t="s">
        <v>151</v>
      </c>
      <c r="D162" s="5" t="s">
        <v>385</v>
      </c>
      <c r="E162" s="5" t="s">
        <v>24</v>
      </c>
      <c r="F162" s="5" t="s">
        <v>25</v>
      </c>
      <c r="G162" s="5" t="s">
        <v>14</v>
      </c>
      <c r="H162" s="5" t="s">
        <v>15</v>
      </c>
      <c r="I162" s="10">
        <v>1</v>
      </c>
      <c r="K162" s="27" t="s">
        <v>24</v>
      </c>
      <c r="L162" s="11" t="str">
        <f>VLOOKUP(K162,pracv!A:B,2,FALSE)</f>
        <v>JIP</v>
      </c>
      <c r="M162" s="12" t="str">
        <f t="shared" si="8"/>
        <v/>
      </c>
    </row>
    <row r="163" spans="1:13" x14ac:dyDescent="0.25">
      <c r="A163" s="15" t="str">
        <f t="shared" si="6"/>
        <v>0721_304</v>
      </c>
      <c r="B163" s="15" t="str">
        <f t="shared" si="7"/>
        <v>0721_304</v>
      </c>
      <c r="C163" s="5" t="s">
        <v>183</v>
      </c>
      <c r="D163" s="5" t="s">
        <v>412</v>
      </c>
      <c r="E163" s="5" t="s">
        <v>38</v>
      </c>
      <c r="F163" s="5" t="s">
        <v>39</v>
      </c>
      <c r="G163" s="5" t="s">
        <v>14</v>
      </c>
      <c r="H163" s="5" t="s">
        <v>15</v>
      </c>
      <c r="I163" s="10">
        <v>1</v>
      </c>
      <c r="K163" s="27" t="s">
        <v>38</v>
      </c>
      <c r="L163" s="11" t="str">
        <f>VLOOKUP(K163,pracv!A:B,2,FALSE)</f>
        <v>Ambulance</v>
      </c>
      <c r="M163" s="12" t="str">
        <f t="shared" si="8"/>
        <v/>
      </c>
    </row>
    <row r="164" spans="1:13" x14ac:dyDescent="0.25">
      <c r="A164" s="15" t="str">
        <f t="shared" si="6"/>
        <v>0731_642</v>
      </c>
      <c r="B164" s="15" t="str">
        <f t="shared" si="7"/>
        <v>0731_642</v>
      </c>
      <c r="C164" s="5" t="s">
        <v>122</v>
      </c>
      <c r="D164" s="5" t="s">
        <v>360</v>
      </c>
      <c r="E164" s="5" t="s">
        <v>24</v>
      </c>
      <c r="F164" s="5" t="s">
        <v>25</v>
      </c>
      <c r="G164" s="5" t="s">
        <v>70</v>
      </c>
      <c r="H164" s="5" t="s">
        <v>71</v>
      </c>
      <c r="I164" s="10">
        <v>1</v>
      </c>
      <c r="K164" s="27" t="s">
        <v>24</v>
      </c>
      <c r="L164" s="11" t="str">
        <f>VLOOKUP(K164,pracv!A:B,2,FALSE)</f>
        <v>JIP</v>
      </c>
      <c r="M164" s="12" t="str">
        <f t="shared" si="8"/>
        <v/>
      </c>
    </row>
    <row r="165" spans="1:13" x14ac:dyDescent="0.25">
      <c r="A165" s="15" t="str">
        <f t="shared" si="6"/>
        <v>0732_642</v>
      </c>
      <c r="B165" s="15" t="str">
        <f t="shared" si="7"/>
        <v>0732_642</v>
      </c>
      <c r="C165" s="5" t="s">
        <v>253</v>
      </c>
      <c r="D165" s="5" t="s">
        <v>480</v>
      </c>
      <c r="E165" s="5" t="s">
        <v>55</v>
      </c>
      <c r="F165" s="5" t="s">
        <v>56</v>
      </c>
      <c r="G165" s="5" t="s">
        <v>70</v>
      </c>
      <c r="H165" s="5" t="s">
        <v>71</v>
      </c>
      <c r="I165" s="10">
        <v>1</v>
      </c>
      <c r="K165" s="27" t="s">
        <v>55</v>
      </c>
      <c r="L165" s="11" t="str">
        <f>VLOOKUP(K165,pracv!A:B,2,FALSE)</f>
        <v>NIOP</v>
      </c>
      <c r="M165" s="12" t="str">
        <f t="shared" si="8"/>
        <v/>
      </c>
    </row>
    <row r="166" spans="1:13" x14ac:dyDescent="0.25">
      <c r="A166" s="15" t="str">
        <f t="shared" si="6"/>
        <v>0762_303</v>
      </c>
      <c r="B166" s="15" t="str">
        <f t="shared" si="7"/>
        <v>0762_303</v>
      </c>
      <c r="C166" s="5" t="s">
        <v>217</v>
      </c>
      <c r="D166" s="5" t="s">
        <v>446</v>
      </c>
      <c r="E166" s="5" t="s">
        <v>8</v>
      </c>
      <c r="F166" s="5" t="s">
        <v>9</v>
      </c>
      <c r="G166" s="5" t="s">
        <v>60</v>
      </c>
      <c r="H166" s="5" t="s">
        <v>61</v>
      </c>
      <c r="I166" s="10">
        <v>1</v>
      </c>
      <c r="K166" s="27" t="s">
        <v>8</v>
      </c>
      <c r="L166" s="11" t="str">
        <f>VLOOKUP(K166,pracv!A:B,2,FALSE)</f>
        <v>Operační sál - lok. prac. anesteziologů</v>
      </c>
      <c r="M166" s="12" t="str">
        <f t="shared" si="8"/>
        <v/>
      </c>
    </row>
    <row r="167" spans="1:13" x14ac:dyDescent="0.25">
      <c r="A167" s="15" t="str">
        <f t="shared" si="6"/>
        <v>0731_101</v>
      </c>
      <c r="B167" s="15" t="str">
        <f t="shared" si="7"/>
        <v>0731_101</v>
      </c>
      <c r="C167" s="5" t="s">
        <v>53</v>
      </c>
      <c r="D167" s="5" t="s">
        <v>301</v>
      </c>
      <c r="E167" s="5" t="s">
        <v>24</v>
      </c>
      <c r="F167" s="5" t="s">
        <v>25</v>
      </c>
      <c r="G167" s="5" t="s">
        <v>10</v>
      </c>
      <c r="H167" s="5" t="s">
        <v>11</v>
      </c>
      <c r="I167" s="10">
        <v>1</v>
      </c>
      <c r="K167" s="27" t="s">
        <v>24</v>
      </c>
      <c r="L167" s="11" t="str">
        <f>VLOOKUP(K167,pracv!A:B,2,FALSE)</f>
        <v>JIP</v>
      </c>
      <c r="M167" s="12" t="str">
        <f t="shared" si="8"/>
        <v/>
      </c>
    </row>
    <row r="168" spans="1:13" x14ac:dyDescent="0.25">
      <c r="A168" s="15" t="str">
        <f t="shared" si="6"/>
        <v>0762_305</v>
      </c>
      <c r="B168" s="15" t="str">
        <f t="shared" si="7"/>
        <v>0762_305</v>
      </c>
      <c r="C168" s="5" t="s">
        <v>27</v>
      </c>
      <c r="D168" s="5" t="s">
        <v>279</v>
      </c>
      <c r="E168" s="5" t="s">
        <v>8</v>
      </c>
      <c r="F168" s="5" t="s">
        <v>9</v>
      </c>
      <c r="G168" s="5" t="s">
        <v>20</v>
      </c>
      <c r="H168" s="5" t="s">
        <v>21</v>
      </c>
      <c r="I168" s="10">
        <v>0.75</v>
      </c>
      <c r="K168" s="27" t="s">
        <v>8</v>
      </c>
      <c r="L168" s="11" t="str">
        <f>VLOOKUP(K168,pracv!A:B,2,FALSE)</f>
        <v>Operační sál - lok. prac. anesteziologů</v>
      </c>
      <c r="M168" s="12" t="str">
        <f t="shared" si="8"/>
        <v/>
      </c>
    </row>
    <row r="169" spans="1:13" x14ac:dyDescent="0.25">
      <c r="A169" s="15" t="str">
        <f t="shared" si="6"/>
        <v>0731_303</v>
      </c>
      <c r="B169" s="15" t="str">
        <f t="shared" si="7"/>
        <v>0731_303</v>
      </c>
      <c r="C169" s="5" t="s">
        <v>262</v>
      </c>
      <c r="D169" s="5" t="s">
        <v>489</v>
      </c>
      <c r="E169" s="5" t="s">
        <v>24</v>
      </c>
      <c r="F169" s="5" t="s">
        <v>25</v>
      </c>
      <c r="G169" s="5" t="s">
        <v>60</v>
      </c>
      <c r="H169" s="5" t="s">
        <v>61</v>
      </c>
      <c r="I169" s="10">
        <v>0.2</v>
      </c>
      <c r="K169" s="27" t="s">
        <v>24</v>
      </c>
      <c r="L169" s="11" t="str">
        <f>VLOOKUP(K169,pracv!A:B,2,FALSE)</f>
        <v>JIP</v>
      </c>
      <c r="M169" s="12" t="str">
        <f t="shared" si="8"/>
        <v/>
      </c>
    </row>
    <row r="170" spans="1:13" x14ac:dyDescent="0.25">
      <c r="A170" s="15" t="str">
        <f t="shared" si="6"/>
        <v>0762_101</v>
      </c>
      <c r="B170" s="15" t="str">
        <f t="shared" si="7"/>
        <v>0762_101</v>
      </c>
      <c r="C170" s="5" t="s">
        <v>198</v>
      </c>
      <c r="D170" s="5" t="s">
        <v>427</v>
      </c>
      <c r="E170" s="5" t="s">
        <v>8</v>
      </c>
      <c r="F170" s="5" t="s">
        <v>9</v>
      </c>
      <c r="G170" s="5" t="s">
        <v>10</v>
      </c>
      <c r="H170" s="5" t="s">
        <v>11</v>
      </c>
      <c r="I170" s="10">
        <v>1</v>
      </c>
      <c r="K170" s="27" t="s">
        <v>8</v>
      </c>
      <c r="L170" s="11" t="str">
        <f>VLOOKUP(K170,pracv!A:B,2,FALSE)</f>
        <v>Operační sál - lok. prac. anesteziologů</v>
      </c>
      <c r="M170" s="12" t="str">
        <f t="shared" si="8"/>
        <v/>
      </c>
    </row>
    <row r="171" spans="1:13" x14ac:dyDescent="0.25">
      <c r="A171" s="15" t="str">
        <f t="shared" si="6"/>
        <v>0762_100</v>
      </c>
      <c r="B171" s="15" t="str">
        <f t="shared" si="7"/>
        <v>0762_100</v>
      </c>
      <c r="C171" s="5" t="s">
        <v>162</v>
      </c>
      <c r="D171" s="5" t="s">
        <v>396</v>
      </c>
      <c r="E171" s="5" t="s">
        <v>8</v>
      </c>
      <c r="F171" s="5" t="s">
        <v>9</v>
      </c>
      <c r="G171" s="5" t="s">
        <v>163</v>
      </c>
      <c r="H171" s="5" t="s">
        <v>164</v>
      </c>
      <c r="I171" s="10">
        <v>1</v>
      </c>
      <c r="K171" s="27" t="s">
        <v>8</v>
      </c>
      <c r="L171" s="11" t="str">
        <f>VLOOKUP(K171,pracv!A:B,2,FALSE)</f>
        <v>Operační sál - lok. prac. anesteziologů</v>
      </c>
      <c r="M171" s="12" t="str">
        <f t="shared" si="8"/>
        <v/>
      </c>
    </row>
    <row r="172" spans="1:13" x14ac:dyDescent="0.25">
      <c r="A172" s="15" t="str">
        <f t="shared" si="6"/>
        <v>0762_304</v>
      </c>
      <c r="B172" s="15" t="str">
        <f t="shared" si="7"/>
        <v>0762_304</v>
      </c>
      <c r="C172" s="5" t="s">
        <v>234</v>
      </c>
      <c r="D172" s="5" t="s">
        <v>461</v>
      </c>
      <c r="E172" s="5" t="s">
        <v>8</v>
      </c>
      <c r="F172" s="5" t="s">
        <v>9</v>
      </c>
      <c r="G172" s="5" t="s">
        <v>14</v>
      </c>
      <c r="H172" s="5" t="s">
        <v>15</v>
      </c>
      <c r="I172" s="10">
        <v>1</v>
      </c>
      <c r="K172" s="27" t="s">
        <v>8</v>
      </c>
      <c r="L172" s="11" t="str">
        <f>VLOOKUP(K172,pracv!A:B,2,FALSE)</f>
        <v>Operační sál - lok. prac. anesteziologů</v>
      </c>
      <c r="M172" s="12" t="str">
        <f t="shared" si="8"/>
        <v/>
      </c>
    </row>
    <row r="173" spans="1:13" x14ac:dyDescent="0.25">
      <c r="A173" s="15" t="str">
        <f t="shared" si="6"/>
        <v>0762_101</v>
      </c>
      <c r="B173" s="15" t="str">
        <f t="shared" si="7"/>
        <v>0762_101</v>
      </c>
      <c r="C173" s="5" t="s">
        <v>256</v>
      </c>
      <c r="D173" s="5" t="s">
        <v>483</v>
      </c>
      <c r="E173" s="5" t="s">
        <v>8</v>
      </c>
      <c r="F173" s="5" t="s">
        <v>9</v>
      </c>
      <c r="G173" s="5" t="s">
        <v>10</v>
      </c>
      <c r="H173" s="5" t="s">
        <v>11</v>
      </c>
      <c r="I173" s="10">
        <v>1</v>
      </c>
      <c r="K173" s="27" t="s">
        <v>8</v>
      </c>
      <c r="L173" s="11" t="str">
        <f>VLOOKUP(K173,pracv!A:B,2,FALSE)</f>
        <v>Operační sál - lok. prac. anesteziologů</v>
      </c>
      <c r="M173" s="12" t="str">
        <f t="shared" si="8"/>
        <v/>
      </c>
    </row>
    <row r="174" spans="1:13" x14ac:dyDescent="0.25">
      <c r="A174" s="15" t="str">
        <f t="shared" si="6"/>
        <v>0731_304</v>
      </c>
      <c r="B174" s="15" t="str">
        <f t="shared" si="7"/>
        <v>0731_304</v>
      </c>
      <c r="C174" s="5" t="s">
        <v>131</v>
      </c>
      <c r="D174" s="5" t="s">
        <v>369</v>
      </c>
      <c r="E174" s="5" t="s">
        <v>24</v>
      </c>
      <c r="F174" s="5" t="s">
        <v>25</v>
      </c>
      <c r="G174" s="5" t="s">
        <v>14</v>
      </c>
      <c r="H174" s="5" t="s">
        <v>15</v>
      </c>
      <c r="I174" s="10">
        <v>0.75</v>
      </c>
      <c r="K174" s="27" t="s">
        <v>24</v>
      </c>
      <c r="L174" s="11" t="str">
        <f>VLOOKUP(K174,pracv!A:B,2,FALSE)</f>
        <v>JIP</v>
      </c>
      <c r="M174" s="12" t="str">
        <f t="shared" si="8"/>
        <v/>
      </c>
    </row>
    <row r="175" spans="1:13" x14ac:dyDescent="0.25">
      <c r="A175" s="15" t="str">
        <f t="shared" si="6"/>
        <v>0762_100</v>
      </c>
      <c r="B175" s="15" t="str">
        <f t="shared" si="7"/>
        <v>0762_100</v>
      </c>
      <c r="C175" s="5" t="s">
        <v>203</v>
      </c>
      <c r="D175" s="5" t="s">
        <v>432</v>
      </c>
      <c r="E175" s="5" t="s">
        <v>8</v>
      </c>
      <c r="F175" s="5" t="s">
        <v>9</v>
      </c>
      <c r="G175" s="5" t="s">
        <v>163</v>
      </c>
      <c r="H175" s="5" t="s">
        <v>164</v>
      </c>
      <c r="I175" s="10">
        <v>1</v>
      </c>
      <c r="K175" s="27" t="s">
        <v>8</v>
      </c>
      <c r="L175" s="11" t="str">
        <f>VLOOKUP(K175,pracv!A:B,2,FALSE)</f>
        <v>Operační sál - lok. prac. anesteziologů</v>
      </c>
      <c r="M175" s="12" t="str">
        <f t="shared" si="8"/>
        <v/>
      </c>
    </row>
    <row r="176" spans="1:13" x14ac:dyDescent="0.25">
      <c r="A176" s="15" t="str">
        <f t="shared" si="6"/>
        <v>0788_303</v>
      </c>
      <c r="B176" s="15" t="str">
        <f t="shared" si="7"/>
        <v>0788_303</v>
      </c>
      <c r="C176" s="5" t="s">
        <v>140</v>
      </c>
      <c r="D176" s="5" t="s">
        <v>378</v>
      </c>
      <c r="E176" s="5" t="s">
        <v>141</v>
      </c>
      <c r="F176" s="5" t="s">
        <v>142</v>
      </c>
      <c r="G176" s="5" t="s">
        <v>60</v>
      </c>
      <c r="H176" s="5" t="s">
        <v>61</v>
      </c>
      <c r="I176" s="10">
        <v>1</v>
      </c>
      <c r="K176" s="27" t="s">
        <v>141</v>
      </c>
      <c r="L176" s="11" t="str">
        <f>VLOOKUP(K176,pracv!A:B,2,FALSE)</f>
        <v>Rezidenti 2017 - nelékařské obory</v>
      </c>
      <c r="M176" s="12" t="str">
        <f t="shared" si="8"/>
        <v/>
      </c>
    </row>
    <row r="177" spans="1:13" x14ac:dyDescent="0.25">
      <c r="A177" s="15" t="str">
        <f t="shared" si="6"/>
        <v>0732_418</v>
      </c>
      <c r="B177" s="15" t="str">
        <f t="shared" si="7"/>
        <v>0732_418</v>
      </c>
      <c r="C177" s="5" t="s">
        <v>264</v>
      </c>
      <c r="D177" s="5" t="s">
        <v>491</v>
      </c>
      <c r="E177" s="5" t="s">
        <v>55</v>
      </c>
      <c r="F177" s="5" t="s">
        <v>56</v>
      </c>
      <c r="G177" s="5" t="s">
        <v>220</v>
      </c>
      <c r="H177" s="5" t="s">
        <v>221</v>
      </c>
      <c r="I177" s="10">
        <v>1</v>
      </c>
      <c r="K177" s="27" t="s">
        <v>55</v>
      </c>
      <c r="L177" s="11" t="str">
        <f>VLOOKUP(K177,pracv!A:B,2,FALSE)</f>
        <v>NIOP</v>
      </c>
      <c r="M177" s="12" t="str">
        <f t="shared" si="8"/>
        <v/>
      </c>
    </row>
    <row r="178" spans="1:13" x14ac:dyDescent="0.25">
      <c r="A178" s="15" t="str">
        <f t="shared" si="6"/>
        <v>0732_303</v>
      </c>
      <c r="B178" s="15" t="str">
        <f t="shared" si="7"/>
        <v>0732_303</v>
      </c>
      <c r="C178" s="5" t="s">
        <v>254</v>
      </c>
      <c r="D178" s="5" t="s">
        <v>481</v>
      </c>
      <c r="E178" s="5" t="s">
        <v>55</v>
      </c>
      <c r="F178" s="5" t="s">
        <v>56</v>
      </c>
      <c r="G178" s="5" t="s">
        <v>60</v>
      </c>
      <c r="H178" s="5" t="s">
        <v>61</v>
      </c>
      <c r="I178" s="10">
        <v>1</v>
      </c>
      <c r="K178" s="27" t="s">
        <v>55</v>
      </c>
      <c r="L178" s="11" t="str">
        <f>VLOOKUP(K178,pracv!A:B,2,FALSE)</f>
        <v>NIOP</v>
      </c>
      <c r="M178" s="12" t="str">
        <f t="shared" si="8"/>
        <v/>
      </c>
    </row>
    <row r="179" spans="1:13" x14ac:dyDescent="0.25">
      <c r="A179" s="15" t="str">
        <f t="shared" si="6"/>
        <v>0762_305</v>
      </c>
      <c r="B179" s="15" t="str">
        <f t="shared" si="7"/>
        <v>0762_305</v>
      </c>
      <c r="C179" s="5" t="s">
        <v>95</v>
      </c>
      <c r="D179" s="5" t="s">
        <v>335</v>
      </c>
      <c r="E179" s="5" t="s">
        <v>8</v>
      </c>
      <c r="F179" s="5" t="s">
        <v>9</v>
      </c>
      <c r="G179" s="5" t="s">
        <v>20</v>
      </c>
      <c r="H179" s="5" t="s">
        <v>21</v>
      </c>
      <c r="I179" s="10">
        <v>1</v>
      </c>
      <c r="K179" s="27" t="s">
        <v>8</v>
      </c>
      <c r="L179" s="11" t="str">
        <f>VLOOKUP(K179,pracv!A:B,2,FALSE)</f>
        <v>Operační sál - lok. prac. anesteziologů</v>
      </c>
      <c r="M179" s="12" t="str">
        <f t="shared" si="8"/>
        <v/>
      </c>
    </row>
    <row r="180" spans="1:13" x14ac:dyDescent="0.25">
      <c r="A180" s="15" t="str">
        <f t="shared" si="6"/>
        <v>0732_303</v>
      </c>
      <c r="B180" s="15" t="str">
        <f t="shared" si="7"/>
        <v>0732_303</v>
      </c>
      <c r="C180" s="5" t="s">
        <v>246</v>
      </c>
      <c r="D180" s="5" t="s">
        <v>473</v>
      </c>
      <c r="E180" s="5" t="s">
        <v>55</v>
      </c>
      <c r="F180" s="5" t="s">
        <v>56</v>
      </c>
      <c r="G180" s="5" t="s">
        <v>60</v>
      </c>
      <c r="H180" s="5" t="s">
        <v>61</v>
      </c>
      <c r="I180" s="10">
        <v>1</v>
      </c>
      <c r="K180" s="27" t="s">
        <v>55</v>
      </c>
      <c r="L180" s="11" t="str">
        <f>VLOOKUP(K180,pracv!A:B,2,FALSE)</f>
        <v>NIOP</v>
      </c>
      <c r="M180" s="12" t="str">
        <f t="shared" si="8"/>
        <v/>
      </c>
    </row>
    <row r="181" spans="1:13" x14ac:dyDescent="0.25">
      <c r="A181" s="15" t="str">
        <f t="shared" si="6"/>
        <v>0762_305</v>
      </c>
      <c r="B181" s="15" t="str">
        <f t="shared" si="7"/>
        <v>0762_305</v>
      </c>
      <c r="C181" s="5" t="s">
        <v>156</v>
      </c>
      <c r="D181" s="5" t="s">
        <v>390</v>
      </c>
      <c r="E181" s="5" t="s">
        <v>8</v>
      </c>
      <c r="F181" s="5" t="s">
        <v>9</v>
      </c>
      <c r="G181" s="5" t="s">
        <v>20</v>
      </c>
      <c r="H181" s="5" t="s">
        <v>21</v>
      </c>
      <c r="I181" s="10">
        <v>1</v>
      </c>
      <c r="K181" s="27" t="s">
        <v>8</v>
      </c>
      <c r="L181" s="11" t="str">
        <f>VLOOKUP(K181,pracv!A:B,2,FALSE)</f>
        <v>Operační sál - lok. prac. anesteziologů</v>
      </c>
      <c r="M181" s="12" t="str">
        <f t="shared" si="8"/>
        <v/>
      </c>
    </row>
    <row r="182" spans="1:13" x14ac:dyDescent="0.25">
      <c r="A182" s="15" t="str">
        <f t="shared" si="6"/>
        <v>0788_303</v>
      </c>
      <c r="B182" s="15" t="str">
        <f t="shared" si="7"/>
        <v>0788_303</v>
      </c>
      <c r="C182" s="5" t="s">
        <v>197</v>
      </c>
      <c r="D182" s="5" t="s">
        <v>426</v>
      </c>
      <c r="E182" s="5" t="s">
        <v>141</v>
      </c>
      <c r="F182" s="5" t="s">
        <v>142</v>
      </c>
      <c r="G182" s="5" t="s">
        <v>60</v>
      </c>
      <c r="H182" s="5" t="s">
        <v>61</v>
      </c>
      <c r="I182" s="10">
        <v>1</v>
      </c>
      <c r="K182" s="27" t="s">
        <v>141</v>
      </c>
      <c r="L182" s="11" t="str">
        <f>VLOOKUP(K182,pracv!A:B,2,FALSE)</f>
        <v>Rezidenti 2017 - nelékařské obory</v>
      </c>
      <c r="M182" s="12" t="str">
        <f t="shared" si="8"/>
        <v/>
      </c>
    </row>
    <row r="183" spans="1:13" x14ac:dyDescent="0.25">
      <c r="A183" s="15" t="str">
        <f t="shared" si="6"/>
        <v>0762_101</v>
      </c>
      <c r="B183" s="15" t="str">
        <f t="shared" si="7"/>
        <v>0762_101</v>
      </c>
      <c r="C183" s="5" t="s">
        <v>124</v>
      </c>
      <c r="D183" s="5" t="s">
        <v>362</v>
      </c>
      <c r="E183" s="5" t="s">
        <v>8</v>
      </c>
      <c r="F183" s="5" t="s">
        <v>9</v>
      </c>
      <c r="G183" s="5" t="s">
        <v>10</v>
      </c>
      <c r="H183" s="5" t="s">
        <v>11</v>
      </c>
      <c r="I183" s="10">
        <v>1</v>
      </c>
      <c r="K183" s="27" t="s">
        <v>8</v>
      </c>
      <c r="L183" s="11" t="str">
        <f>VLOOKUP(K183,pracv!A:B,2,FALSE)</f>
        <v>Operační sál - lok. prac. anesteziologů</v>
      </c>
      <c r="M183" s="12" t="str">
        <f t="shared" si="8"/>
        <v/>
      </c>
    </row>
    <row r="184" spans="1:13" x14ac:dyDescent="0.25">
      <c r="A184" s="15" t="str">
        <f t="shared" si="6"/>
        <v>0762_303</v>
      </c>
      <c r="B184" s="15" t="str">
        <f t="shared" si="7"/>
        <v>0762_303</v>
      </c>
      <c r="C184" s="5" t="s">
        <v>161</v>
      </c>
      <c r="D184" s="5" t="s">
        <v>395</v>
      </c>
      <c r="E184" s="5" t="s">
        <v>8</v>
      </c>
      <c r="F184" s="5" t="s">
        <v>9</v>
      </c>
      <c r="G184" s="5" t="s">
        <v>60</v>
      </c>
      <c r="H184" s="5" t="s">
        <v>61</v>
      </c>
      <c r="I184" s="10">
        <v>0.2</v>
      </c>
      <c r="K184" s="27" t="s">
        <v>8</v>
      </c>
      <c r="L184" s="11" t="str">
        <f>VLOOKUP(K184,pracv!A:B,2,FALSE)</f>
        <v>Operační sál - lok. prac. anesteziologů</v>
      </c>
      <c r="M184" s="12" t="str">
        <f t="shared" si="8"/>
        <v/>
      </c>
    </row>
    <row r="185" spans="1:13" x14ac:dyDescent="0.25">
      <c r="A185" s="15" t="str">
        <f t="shared" si="6"/>
        <v>0731_303</v>
      </c>
      <c r="B185" s="15" t="str">
        <f t="shared" si="7"/>
        <v>0731_303</v>
      </c>
      <c r="C185" s="5" t="s">
        <v>215</v>
      </c>
      <c r="D185" s="5" t="s">
        <v>444</v>
      </c>
      <c r="E185" s="5" t="s">
        <v>24</v>
      </c>
      <c r="F185" s="5" t="s">
        <v>25</v>
      </c>
      <c r="G185" s="5" t="s">
        <v>60</v>
      </c>
      <c r="H185" s="5" t="s">
        <v>61</v>
      </c>
      <c r="I185" s="10">
        <v>1</v>
      </c>
      <c r="K185" s="27" t="s">
        <v>24</v>
      </c>
      <c r="L185" s="11" t="str">
        <f>VLOOKUP(K185,pracv!A:B,2,FALSE)</f>
        <v>JIP</v>
      </c>
      <c r="M185" s="12" t="str">
        <f t="shared" si="8"/>
        <v/>
      </c>
    </row>
    <row r="186" spans="1:13" x14ac:dyDescent="0.25">
      <c r="A186" s="15" t="str">
        <f t="shared" si="6"/>
        <v>0732_642</v>
      </c>
      <c r="B186" s="15" t="str">
        <f t="shared" si="7"/>
        <v>0732_642</v>
      </c>
      <c r="C186" s="5" t="s">
        <v>69</v>
      </c>
      <c r="D186" s="5" t="s">
        <v>311</v>
      </c>
      <c r="E186" s="5" t="s">
        <v>55</v>
      </c>
      <c r="F186" s="5" t="s">
        <v>56</v>
      </c>
      <c r="G186" s="5" t="s">
        <v>70</v>
      </c>
      <c r="H186" s="5" t="s">
        <v>71</v>
      </c>
      <c r="I186" s="10">
        <v>1</v>
      </c>
      <c r="K186" s="27" t="s">
        <v>55</v>
      </c>
      <c r="L186" s="11" t="str">
        <f>VLOOKUP(K186,pracv!A:B,2,FALSE)</f>
        <v>NIOP</v>
      </c>
      <c r="M186" s="12" t="str">
        <f t="shared" si="8"/>
        <v/>
      </c>
    </row>
    <row r="187" spans="1:13" x14ac:dyDescent="0.25">
      <c r="A187" s="15" t="str">
        <f t="shared" si="6"/>
        <v>0762_304</v>
      </c>
      <c r="B187" s="15" t="str">
        <f t="shared" si="7"/>
        <v>0762_304</v>
      </c>
      <c r="C187" s="5" t="s">
        <v>64</v>
      </c>
      <c r="D187" s="5" t="s">
        <v>306</v>
      </c>
      <c r="E187" s="5" t="s">
        <v>8</v>
      </c>
      <c r="F187" s="5" t="s">
        <v>9</v>
      </c>
      <c r="G187" s="5" t="s">
        <v>14</v>
      </c>
      <c r="H187" s="5" t="s">
        <v>15</v>
      </c>
      <c r="I187" s="10">
        <v>1</v>
      </c>
      <c r="K187" s="27" t="s">
        <v>8</v>
      </c>
      <c r="L187" s="11" t="str">
        <f>VLOOKUP(K187,pracv!A:B,2,FALSE)</f>
        <v>Operační sál - lok. prac. anesteziologů</v>
      </c>
      <c r="M187" s="12" t="str">
        <f t="shared" si="8"/>
        <v/>
      </c>
    </row>
    <row r="188" spans="1:13" x14ac:dyDescent="0.25">
      <c r="A188" s="15" t="str">
        <f t="shared" si="6"/>
        <v>0731_304</v>
      </c>
      <c r="B188" s="15" t="str">
        <f t="shared" si="7"/>
        <v>0731_304</v>
      </c>
      <c r="C188" s="5" t="s">
        <v>194</v>
      </c>
      <c r="D188" s="5" t="s">
        <v>423</v>
      </c>
      <c r="E188" s="5" t="s">
        <v>24</v>
      </c>
      <c r="F188" s="5" t="s">
        <v>25</v>
      </c>
      <c r="G188" s="5" t="s">
        <v>14</v>
      </c>
      <c r="H188" s="5" t="s">
        <v>15</v>
      </c>
      <c r="I188" s="10">
        <v>1</v>
      </c>
      <c r="K188" s="27" t="s">
        <v>24</v>
      </c>
      <c r="L188" s="11" t="str">
        <f>VLOOKUP(K188,pracv!A:B,2,FALSE)</f>
        <v>JIP</v>
      </c>
      <c r="M188" s="12" t="str">
        <f t="shared" si="8"/>
        <v/>
      </c>
    </row>
    <row r="189" spans="1:13" x14ac:dyDescent="0.25">
      <c r="A189" s="15" t="str">
        <f t="shared" si="6"/>
        <v>0762_303</v>
      </c>
      <c r="B189" s="15" t="str">
        <f t="shared" si="7"/>
        <v>0762_303</v>
      </c>
      <c r="C189" s="5" t="s">
        <v>59</v>
      </c>
      <c r="D189" s="5" t="s">
        <v>303</v>
      </c>
      <c r="E189" s="5" t="s">
        <v>8</v>
      </c>
      <c r="F189" s="5" t="s">
        <v>9</v>
      </c>
      <c r="G189" s="5" t="s">
        <v>60</v>
      </c>
      <c r="H189" s="5" t="s">
        <v>61</v>
      </c>
      <c r="I189" s="10">
        <v>1</v>
      </c>
      <c r="K189" s="27" t="s">
        <v>8</v>
      </c>
      <c r="L189" s="11" t="str">
        <f>VLOOKUP(K189,pracv!A:B,2,FALSE)</f>
        <v>Operační sál - lok. prac. anesteziologů</v>
      </c>
      <c r="M189" s="12" t="str">
        <f t="shared" si="8"/>
        <v/>
      </c>
    </row>
    <row r="190" spans="1:13" x14ac:dyDescent="0.25">
      <c r="A190" s="15" t="str">
        <f t="shared" si="6"/>
        <v>0762_101</v>
      </c>
      <c r="B190" s="15" t="str">
        <f t="shared" si="7"/>
        <v>0762_101</v>
      </c>
      <c r="C190" s="5" t="s">
        <v>50</v>
      </c>
      <c r="D190" s="5" t="s">
        <v>298</v>
      </c>
      <c r="E190" s="5" t="s">
        <v>8</v>
      </c>
      <c r="F190" s="5" t="s">
        <v>9</v>
      </c>
      <c r="G190" s="5" t="s">
        <v>10</v>
      </c>
      <c r="H190" s="5" t="s">
        <v>11</v>
      </c>
      <c r="I190" s="10">
        <v>1</v>
      </c>
      <c r="K190" s="27" t="s">
        <v>8</v>
      </c>
      <c r="L190" s="11" t="str">
        <f>VLOOKUP(K190,pracv!A:B,2,FALSE)</f>
        <v>Operační sál - lok. prac. anesteziologů</v>
      </c>
      <c r="M190" s="12" t="str">
        <f t="shared" si="8"/>
        <v/>
      </c>
    </row>
    <row r="191" spans="1:13" x14ac:dyDescent="0.25">
      <c r="A191" s="15" t="str">
        <f t="shared" si="6"/>
        <v>0762_101</v>
      </c>
      <c r="B191" s="15" t="str">
        <f t="shared" si="7"/>
        <v>0762_101</v>
      </c>
      <c r="C191" s="5" t="s">
        <v>67</v>
      </c>
      <c r="D191" s="5" t="s">
        <v>309</v>
      </c>
      <c r="E191" s="5" t="s">
        <v>8</v>
      </c>
      <c r="F191" s="5" t="s">
        <v>9</v>
      </c>
      <c r="G191" s="5" t="s">
        <v>10</v>
      </c>
      <c r="H191" s="5" t="s">
        <v>11</v>
      </c>
      <c r="I191" s="10">
        <v>1</v>
      </c>
      <c r="K191" s="27" t="s">
        <v>8</v>
      </c>
      <c r="L191" s="11" t="str">
        <f>VLOOKUP(K191,pracv!A:B,2,FALSE)</f>
        <v>Operační sál - lok. prac. anesteziologů</v>
      </c>
      <c r="M191" s="12" t="str">
        <f t="shared" si="8"/>
        <v/>
      </c>
    </row>
    <row r="192" spans="1:13" x14ac:dyDescent="0.25">
      <c r="A192" s="15" t="str">
        <f t="shared" si="6"/>
        <v>0762_101</v>
      </c>
      <c r="B192" s="15" t="str">
        <f t="shared" si="7"/>
        <v>0762_101</v>
      </c>
      <c r="C192" s="5" t="s">
        <v>66</v>
      </c>
      <c r="D192" s="5" t="s">
        <v>308</v>
      </c>
      <c r="E192" s="5" t="s">
        <v>8</v>
      </c>
      <c r="F192" s="5" t="s">
        <v>9</v>
      </c>
      <c r="G192" s="5" t="s">
        <v>10</v>
      </c>
      <c r="H192" s="5" t="s">
        <v>11</v>
      </c>
      <c r="I192" s="10">
        <v>1</v>
      </c>
      <c r="K192" s="27" t="s">
        <v>8</v>
      </c>
      <c r="L192" s="11" t="str">
        <f>VLOOKUP(K192,pracv!A:B,2,FALSE)</f>
        <v>Operační sál - lok. prac. anesteziologů</v>
      </c>
      <c r="M192" s="12" t="str">
        <f t="shared" si="8"/>
        <v/>
      </c>
    </row>
    <row r="193" spans="1:13" x14ac:dyDescent="0.25">
      <c r="A193" s="15" t="str">
        <f t="shared" si="6"/>
        <v>0732_304</v>
      </c>
      <c r="B193" s="15" t="str">
        <f t="shared" si="7"/>
        <v>0732_304</v>
      </c>
      <c r="C193" s="5" t="s">
        <v>62</v>
      </c>
      <c r="D193" s="5" t="s">
        <v>304</v>
      </c>
      <c r="E193" s="5" t="s">
        <v>55</v>
      </c>
      <c r="F193" s="5" t="s">
        <v>56</v>
      </c>
      <c r="G193" s="5" t="s">
        <v>14</v>
      </c>
      <c r="H193" s="5" t="s">
        <v>15</v>
      </c>
      <c r="I193" s="10">
        <v>1</v>
      </c>
      <c r="K193" s="27" t="s">
        <v>55</v>
      </c>
      <c r="L193" s="11" t="str">
        <f>VLOOKUP(K193,pracv!A:B,2,FALSE)</f>
        <v>NIOP</v>
      </c>
      <c r="M193" s="12" t="str">
        <f t="shared" si="8"/>
        <v/>
      </c>
    </row>
    <row r="194" spans="1:13" x14ac:dyDescent="0.25">
      <c r="A194" s="15" t="str">
        <f t="shared" si="6"/>
        <v>0732_304</v>
      </c>
      <c r="B194" s="15" t="str">
        <f t="shared" si="7"/>
        <v>0732_304</v>
      </c>
      <c r="C194" s="5" t="s">
        <v>63</v>
      </c>
      <c r="D194" s="5" t="s">
        <v>305</v>
      </c>
      <c r="E194" s="5" t="s">
        <v>55</v>
      </c>
      <c r="F194" s="5" t="s">
        <v>56</v>
      </c>
      <c r="G194" s="5" t="s">
        <v>14</v>
      </c>
      <c r="H194" s="5" t="s">
        <v>15</v>
      </c>
      <c r="I194" s="10">
        <v>1</v>
      </c>
      <c r="K194" s="27" t="s">
        <v>55</v>
      </c>
      <c r="L194" s="11" t="str">
        <f>VLOOKUP(K194,pracv!A:B,2,FALSE)</f>
        <v>NIOP</v>
      </c>
      <c r="M194" s="12" t="str">
        <f t="shared" si="8"/>
        <v/>
      </c>
    </row>
    <row r="195" spans="1:13" x14ac:dyDescent="0.25">
      <c r="A195" s="15" t="str">
        <f t="shared" ref="A195:A229" si="9">E195&amp;"_"&amp;G195</f>
        <v>0732_304</v>
      </c>
      <c r="B195" s="15" t="str">
        <f t="shared" ref="B195:B229" si="10">K195&amp;"_"&amp;G195</f>
        <v>0732_304</v>
      </c>
      <c r="C195" s="5" t="s">
        <v>243</v>
      </c>
      <c r="D195" s="5" t="s">
        <v>470</v>
      </c>
      <c r="E195" s="5" t="s">
        <v>55</v>
      </c>
      <c r="F195" s="5" t="s">
        <v>56</v>
      </c>
      <c r="G195" s="5" t="s">
        <v>14</v>
      </c>
      <c r="H195" s="5" t="s">
        <v>15</v>
      </c>
      <c r="I195" s="10">
        <v>1</v>
      </c>
      <c r="K195" s="27" t="s">
        <v>55</v>
      </c>
      <c r="L195" s="11" t="str">
        <f>VLOOKUP(K195,pracv!A:B,2,FALSE)</f>
        <v>NIOP</v>
      </c>
      <c r="M195" s="12" t="str">
        <f t="shared" ref="M195:M229" si="11">IF(E195=K195,"","změna")</f>
        <v/>
      </c>
    </row>
    <row r="196" spans="1:13" x14ac:dyDescent="0.25">
      <c r="A196" s="15" t="str">
        <f t="shared" si="9"/>
        <v>0762_101</v>
      </c>
      <c r="B196" s="15" t="str">
        <f t="shared" si="10"/>
        <v>0762_101</v>
      </c>
      <c r="C196" s="5" t="s">
        <v>167</v>
      </c>
      <c r="D196" s="5" t="s">
        <v>398</v>
      </c>
      <c r="E196" s="5" t="s">
        <v>8</v>
      </c>
      <c r="F196" s="5" t="s">
        <v>9</v>
      </c>
      <c r="G196" s="5" t="s">
        <v>10</v>
      </c>
      <c r="H196" s="5" t="s">
        <v>11</v>
      </c>
      <c r="I196" s="10">
        <v>1</v>
      </c>
      <c r="K196" s="27" t="s">
        <v>8</v>
      </c>
      <c r="L196" s="11" t="str">
        <f>VLOOKUP(K196,pracv!A:B,2,FALSE)</f>
        <v>Operační sál - lok. prac. anesteziologů</v>
      </c>
      <c r="M196" s="12" t="str">
        <f t="shared" si="11"/>
        <v/>
      </c>
    </row>
    <row r="197" spans="1:13" x14ac:dyDescent="0.25">
      <c r="A197" s="15" t="str">
        <f t="shared" si="9"/>
        <v>0732_636</v>
      </c>
      <c r="B197" s="15" t="str">
        <f t="shared" si="10"/>
        <v>0732_636</v>
      </c>
      <c r="C197" s="5" t="s">
        <v>105</v>
      </c>
      <c r="D197" s="5" t="s">
        <v>345</v>
      </c>
      <c r="E197" s="5" t="s">
        <v>55</v>
      </c>
      <c r="F197" s="5" t="s">
        <v>56</v>
      </c>
      <c r="G197" s="5" t="s">
        <v>57</v>
      </c>
      <c r="H197" s="5" t="s">
        <v>58</v>
      </c>
      <c r="I197" s="10">
        <v>1</v>
      </c>
      <c r="K197" s="27" t="s">
        <v>55</v>
      </c>
      <c r="L197" s="11" t="str">
        <f>VLOOKUP(K197,pracv!A:B,2,FALSE)</f>
        <v>NIOP</v>
      </c>
      <c r="M197" s="12" t="str">
        <f t="shared" si="11"/>
        <v/>
      </c>
    </row>
    <row r="198" spans="1:13" x14ac:dyDescent="0.25">
      <c r="A198" s="15" t="str">
        <f t="shared" si="9"/>
        <v>0762_100</v>
      </c>
      <c r="B198" s="15" t="str">
        <f t="shared" si="10"/>
        <v>0762_100</v>
      </c>
      <c r="C198" s="5" t="s">
        <v>222</v>
      </c>
      <c r="D198" s="5" t="s">
        <v>449</v>
      </c>
      <c r="E198" s="5" t="s">
        <v>8</v>
      </c>
      <c r="F198" s="5" t="s">
        <v>9</v>
      </c>
      <c r="G198" s="5" t="s">
        <v>163</v>
      </c>
      <c r="H198" s="5" t="s">
        <v>164</v>
      </c>
      <c r="I198" s="10">
        <v>1</v>
      </c>
      <c r="K198" s="27" t="s">
        <v>8</v>
      </c>
      <c r="L198" s="11" t="str">
        <f>VLOOKUP(K198,pracv!A:B,2,FALSE)</f>
        <v>Operační sál - lok. prac. anesteziologů</v>
      </c>
      <c r="M198" s="12" t="str">
        <f t="shared" si="11"/>
        <v/>
      </c>
    </row>
    <row r="199" spans="1:13" x14ac:dyDescent="0.25">
      <c r="A199" s="15" t="str">
        <f t="shared" si="9"/>
        <v>0762_304</v>
      </c>
      <c r="B199" s="15" t="str">
        <f t="shared" si="10"/>
        <v>0762_304</v>
      </c>
      <c r="C199" s="5" t="s">
        <v>152</v>
      </c>
      <c r="D199" s="5" t="s">
        <v>386</v>
      </c>
      <c r="E199" s="5" t="s">
        <v>8</v>
      </c>
      <c r="F199" s="5" t="s">
        <v>9</v>
      </c>
      <c r="G199" s="5" t="s">
        <v>14</v>
      </c>
      <c r="H199" s="5" t="s">
        <v>15</v>
      </c>
      <c r="I199" s="10">
        <v>1</v>
      </c>
      <c r="K199" s="27" t="s">
        <v>8</v>
      </c>
      <c r="L199" s="11" t="str">
        <f>VLOOKUP(K199,pracv!A:B,2,FALSE)</f>
        <v>Operační sál - lok. prac. anesteziologů</v>
      </c>
      <c r="M199" s="12" t="str">
        <f t="shared" si="11"/>
        <v/>
      </c>
    </row>
    <row r="200" spans="1:13" x14ac:dyDescent="0.25">
      <c r="A200" s="15" t="str">
        <f t="shared" si="9"/>
        <v>0762_304</v>
      </c>
      <c r="B200" s="15" t="str">
        <f t="shared" si="10"/>
        <v>0762_304</v>
      </c>
      <c r="C200" s="5" t="s">
        <v>208</v>
      </c>
      <c r="D200" s="5" t="s">
        <v>437</v>
      </c>
      <c r="E200" s="5" t="s">
        <v>8</v>
      </c>
      <c r="F200" s="5" t="s">
        <v>9</v>
      </c>
      <c r="G200" s="5" t="s">
        <v>14</v>
      </c>
      <c r="H200" s="5" t="s">
        <v>15</v>
      </c>
      <c r="I200" s="10">
        <v>1</v>
      </c>
      <c r="K200" s="27" t="s">
        <v>8</v>
      </c>
      <c r="L200" s="11" t="str">
        <f>VLOOKUP(K200,pracv!A:B,2,FALSE)</f>
        <v>Operační sál - lok. prac. anesteziologů</v>
      </c>
      <c r="M200" s="12" t="str">
        <f t="shared" si="11"/>
        <v/>
      </c>
    </row>
    <row r="201" spans="1:13" x14ac:dyDescent="0.25">
      <c r="A201" s="15" t="str">
        <f t="shared" si="9"/>
        <v>0762_101</v>
      </c>
      <c r="B201" s="15" t="str">
        <f t="shared" si="10"/>
        <v>0762_101</v>
      </c>
      <c r="C201" s="5" t="s">
        <v>177</v>
      </c>
      <c r="D201" s="5" t="s">
        <v>406</v>
      </c>
      <c r="E201" s="5" t="s">
        <v>8</v>
      </c>
      <c r="F201" s="5" t="s">
        <v>9</v>
      </c>
      <c r="G201" s="5" t="s">
        <v>10</v>
      </c>
      <c r="H201" s="5" t="s">
        <v>11</v>
      </c>
      <c r="I201" s="10">
        <v>0.2</v>
      </c>
      <c r="K201" s="27" t="s">
        <v>8</v>
      </c>
      <c r="L201" s="11" t="str">
        <f>VLOOKUP(K201,pracv!A:B,2,FALSE)</f>
        <v>Operační sál - lok. prac. anesteziologů</v>
      </c>
      <c r="M201" s="12" t="str">
        <f t="shared" si="11"/>
        <v/>
      </c>
    </row>
    <row r="202" spans="1:13" x14ac:dyDescent="0.25">
      <c r="A202" s="15" t="str">
        <f t="shared" si="9"/>
        <v>0731_304</v>
      </c>
      <c r="B202" s="15" t="str">
        <f t="shared" si="10"/>
        <v>0731_304</v>
      </c>
      <c r="C202" s="5" t="s">
        <v>103</v>
      </c>
      <c r="D202" s="5" t="s">
        <v>343</v>
      </c>
      <c r="E202" s="5" t="s">
        <v>24</v>
      </c>
      <c r="F202" s="5" t="s">
        <v>25</v>
      </c>
      <c r="G202" s="5" t="s">
        <v>14</v>
      </c>
      <c r="H202" s="5" t="s">
        <v>15</v>
      </c>
      <c r="I202" s="10">
        <v>1</v>
      </c>
      <c r="K202" s="27" t="s">
        <v>24</v>
      </c>
      <c r="L202" s="11" t="str">
        <f>VLOOKUP(K202,pracv!A:B,2,FALSE)</f>
        <v>JIP</v>
      </c>
      <c r="M202" s="12" t="str">
        <f t="shared" si="11"/>
        <v/>
      </c>
    </row>
    <row r="203" spans="1:13" x14ac:dyDescent="0.25">
      <c r="A203" s="15" t="str">
        <f t="shared" si="9"/>
        <v>0762_304</v>
      </c>
      <c r="B203" s="15" t="str">
        <f t="shared" si="10"/>
        <v>0762_304</v>
      </c>
      <c r="C203" s="5" t="s">
        <v>44</v>
      </c>
      <c r="D203" s="5" t="s">
        <v>292</v>
      </c>
      <c r="E203" s="5" t="s">
        <v>8</v>
      </c>
      <c r="F203" s="5" t="s">
        <v>9</v>
      </c>
      <c r="G203" s="5" t="s">
        <v>14</v>
      </c>
      <c r="H203" s="5" t="s">
        <v>15</v>
      </c>
      <c r="I203" s="10">
        <v>1</v>
      </c>
      <c r="K203" s="27" t="s">
        <v>8</v>
      </c>
      <c r="L203" s="11" t="str">
        <f>VLOOKUP(K203,pracv!A:B,2,FALSE)</f>
        <v>Operační sál - lok. prac. anesteziologů</v>
      </c>
      <c r="M203" s="12" t="str">
        <f t="shared" si="11"/>
        <v/>
      </c>
    </row>
    <row r="204" spans="1:13" x14ac:dyDescent="0.25">
      <c r="A204" s="15" t="str">
        <f t="shared" si="9"/>
        <v>0731_101</v>
      </c>
      <c r="B204" s="15" t="str">
        <f t="shared" si="10"/>
        <v>0731_101</v>
      </c>
      <c r="C204" s="5" t="s">
        <v>75</v>
      </c>
      <c r="D204" s="5" t="s">
        <v>315</v>
      </c>
      <c r="E204" s="5" t="s">
        <v>24</v>
      </c>
      <c r="F204" s="5" t="s">
        <v>25</v>
      </c>
      <c r="G204" s="5" t="s">
        <v>10</v>
      </c>
      <c r="H204" s="5" t="s">
        <v>11</v>
      </c>
      <c r="I204" s="10">
        <v>1</v>
      </c>
      <c r="K204" s="27" t="s">
        <v>24</v>
      </c>
      <c r="L204" s="11" t="str">
        <f>VLOOKUP(K204,pracv!A:B,2,FALSE)</f>
        <v>JIP</v>
      </c>
      <c r="M204" s="12" t="str">
        <f t="shared" si="11"/>
        <v/>
      </c>
    </row>
    <row r="205" spans="1:13" x14ac:dyDescent="0.25">
      <c r="A205" s="15" t="str">
        <f t="shared" si="9"/>
        <v>0732_642</v>
      </c>
      <c r="B205" s="15" t="str">
        <f t="shared" si="10"/>
        <v>0732_642</v>
      </c>
      <c r="C205" s="5" t="s">
        <v>114</v>
      </c>
      <c r="D205" s="5" t="s">
        <v>352</v>
      </c>
      <c r="E205" s="5" t="s">
        <v>55</v>
      </c>
      <c r="F205" s="5" t="s">
        <v>56</v>
      </c>
      <c r="G205" s="5" t="s">
        <v>70</v>
      </c>
      <c r="H205" s="5" t="s">
        <v>71</v>
      </c>
      <c r="I205" s="10">
        <v>1</v>
      </c>
      <c r="K205" s="27" t="s">
        <v>55</v>
      </c>
      <c r="L205" s="11" t="str">
        <f>VLOOKUP(K205,pracv!A:B,2,FALSE)</f>
        <v>NIOP</v>
      </c>
      <c r="M205" s="12" t="str">
        <f t="shared" si="11"/>
        <v/>
      </c>
    </row>
    <row r="206" spans="1:13" x14ac:dyDescent="0.25">
      <c r="A206" s="15" t="str">
        <f t="shared" si="9"/>
        <v>0762_304</v>
      </c>
      <c r="B206" s="15" t="str">
        <f t="shared" si="10"/>
        <v>0762_304</v>
      </c>
      <c r="C206" s="5" t="s">
        <v>47</v>
      </c>
      <c r="D206" s="5" t="s">
        <v>295</v>
      </c>
      <c r="E206" s="5" t="s">
        <v>8</v>
      </c>
      <c r="F206" s="5" t="s">
        <v>9</v>
      </c>
      <c r="G206" s="5" t="s">
        <v>14</v>
      </c>
      <c r="H206" s="5" t="s">
        <v>15</v>
      </c>
      <c r="I206" s="10">
        <v>0.75</v>
      </c>
      <c r="K206" s="27" t="s">
        <v>8</v>
      </c>
      <c r="L206" s="11" t="str">
        <f>VLOOKUP(K206,pracv!A:B,2,FALSE)</f>
        <v>Operační sál - lok. prac. anesteziologů</v>
      </c>
      <c r="M206" s="12" t="str">
        <f t="shared" si="11"/>
        <v/>
      </c>
    </row>
    <row r="207" spans="1:13" x14ac:dyDescent="0.25">
      <c r="A207" s="15" t="str">
        <f t="shared" si="9"/>
        <v>0732_642</v>
      </c>
      <c r="B207" s="15" t="str">
        <f t="shared" si="10"/>
        <v>0732_642</v>
      </c>
      <c r="C207" s="5" t="s">
        <v>170</v>
      </c>
      <c r="D207" s="5" t="s">
        <v>401</v>
      </c>
      <c r="E207" s="5" t="s">
        <v>55</v>
      </c>
      <c r="F207" s="5" t="s">
        <v>56</v>
      </c>
      <c r="G207" s="5" t="s">
        <v>70</v>
      </c>
      <c r="H207" s="5" t="s">
        <v>71</v>
      </c>
      <c r="I207" s="10">
        <v>1</v>
      </c>
      <c r="K207" s="27" t="s">
        <v>55</v>
      </c>
      <c r="L207" s="11" t="str">
        <f>VLOOKUP(K207,pracv!A:B,2,FALSE)</f>
        <v>NIOP</v>
      </c>
      <c r="M207" s="12" t="str">
        <f t="shared" si="11"/>
        <v/>
      </c>
    </row>
    <row r="208" spans="1:13" x14ac:dyDescent="0.25">
      <c r="A208" s="15" t="str">
        <f t="shared" si="9"/>
        <v>0731_304</v>
      </c>
      <c r="B208" s="15" t="str">
        <f t="shared" si="10"/>
        <v>0731_304</v>
      </c>
      <c r="C208" s="5" t="s">
        <v>79</v>
      </c>
      <c r="D208" s="5" t="s">
        <v>319</v>
      </c>
      <c r="E208" s="5" t="s">
        <v>24</v>
      </c>
      <c r="F208" s="5" t="s">
        <v>25</v>
      </c>
      <c r="G208" s="5" t="s">
        <v>14</v>
      </c>
      <c r="H208" s="5" t="s">
        <v>15</v>
      </c>
      <c r="I208" s="10">
        <v>1</v>
      </c>
      <c r="K208" s="27" t="s">
        <v>24</v>
      </c>
      <c r="L208" s="11" t="str">
        <f>VLOOKUP(K208,pracv!A:B,2,FALSE)</f>
        <v>JIP</v>
      </c>
      <c r="M208" s="12" t="str">
        <f t="shared" si="11"/>
        <v/>
      </c>
    </row>
    <row r="209" spans="1:13" x14ac:dyDescent="0.25">
      <c r="A209" s="15" t="str">
        <f t="shared" si="9"/>
        <v>0762_101</v>
      </c>
      <c r="B209" s="15" t="str">
        <f t="shared" si="10"/>
        <v>0762_101</v>
      </c>
      <c r="C209" s="5" t="s">
        <v>228</v>
      </c>
      <c r="D209" s="5" t="s">
        <v>455</v>
      </c>
      <c r="E209" s="5" t="s">
        <v>8</v>
      </c>
      <c r="F209" s="5" t="s">
        <v>9</v>
      </c>
      <c r="G209" s="5" t="s">
        <v>10</v>
      </c>
      <c r="H209" s="5" t="s">
        <v>11</v>
      </c>
      <c r="I209" s="10">
        <v>1</v>
      </c>
      <c r="K209" s="27" t="s">
        <v>8</v>
      </c>
      <c r="L209" s="11" t="str">
        <f>VLOOKUP(K209,pracv!A:B,2,FALSE)</f>
        <v>Operační sál - lok. prac. anesteziologů</v>
      </c>
      <c r="M209" s="12" t="str">
        <f t="shared" si="11"/>
        <v/>
      </c>
    </row>
    <row r="210" spans="1:13" x14ac:dyDescent="0.25">
      <c r="A210" s="15" t="str">
        <f t="shared" si="9"/>
        <v>0762_101</v>
      </c>
      <c r="B210" s="15" t="str">
        <f t="shared" si="10"/>
        <v>0762_101</v>
      </c>
      <c r="C210" s="5" t="s">
        <v>76</v>
      </c>
      <c r="D210" s="5" t="s">
        <v>316</v>
      </c>
      <c r="E210" s="5" t="s">
        <v>8</v>
      </c>
      <c r="F210" s="5" t="s">
        <v>9</v>
      </c>
      <c r="G210" s="5" t="s">
        <v>10</v>
      </c>
      <c r="H210" s="5" t="s">
        <v>11</v>
      </c>
      <c r="I210" s="10">
        <v>1</v>
      </c>
      <c r="K210" s="27" t="s">
        <v>8</v>
      </c>
      <c r="L210" s="11" t="str">
        <f>VLOOKUP(K210,pracv!A:B,2,FALSE)</f>
        <v>Operační sál - lok. prac. anesteziologů</v>
      </c>
      <c r="M210" s="12" t="str">
        <f t="shared" si="11"/>
        <v/>
      </c>
    </row>
    <row r="211" spans="1:13" x14ac:dyDescent="0.25">
      <c r="A211" s="15" t="str">
        <f t="shared" si="9"/>
        <v>0762_304</v>
      </c>
      <c r="B211" s="15" t="str">
        <f t="shared" si="10"/>
        <v>0762_304</v>
      </c>
      <c r="C211" s="5" t="s">
        <v>82</v>
      </c>
      <c r="D211" s="5" t="s">
        <v>322</v>
      </c>
      <c r="E211" s="5" t="s">
        <v>8</v>
      </c>
      <c r="F211" s="5" t="s">
        <v>9</v>
      </c>
      <c r="G211" s="5" t="s">
        <v>14</v>
      </c>
      <c r="H211" s="5" t="s">
        <v>15</v>
      </c>
      <c r="I211" s="10">
        <v>1</v>
      </c>
      <c r="K211" s="27" t="s">
        <v>8</v>
      </c>
      <c r="L211" s="11" t="str">
        <f>VLOOKUP(K211,pracv!A:B,2,FALSE)</f>
        <v>Operační sál - lok. prac. anesteziologů</v>
      </c>
      <c r="M211" s="12" t="str">
        <f t="shared" si="11"/>
        <v/>
      </c>
    </row>
    <row r="212" spans="1:13" x14ac:dyDescent="0.25">
      <c r="A212" s="15" t="str">
        <f t="shared" si="9"/>
        <v>0762_100</v>
      </c>
      <c r="B212" s="15" t="str">
        <f t="shared" si="10"/>
        <v>0762_100</v>
      </c>
      <c r="C212" s="5" t="s">
        <v>245</v>
      </c>
      <c r="D212" s="5" t="s">
        <v>472</v>
      </c>
      <c r="E212" s="5" t="s">
        <v>8</v>
      </c>
      <c r="F212" s="5" t="s">
        <v>9</v>
      </c>
      <c r="G212" s="5" t="s">
        <v>163</v>
      </c>
      <c r="H212" s="5" t="s">
        <v>164</v>
      </c>
      <c r="I212" s="10">
        <v>1</v>
      </c>
      <c r="K212" s="27" t="s">
        <v>8</v>
      </c>
      <c r="L212" s="11" t="str">
        <f>VLOOKUP(K212,pracv!A:B,2,FALSE)</f>
        <v>Operační sál - lok. prac. anesteziologů</v>
      </c>
      <c r="M212" s="12" t="str">
        <f t="shared" si="11"/>
        <v/>
      </c>
    </row>
    <row r="213" spans="1:13" x14ac:dyDescent="0.25">
      <c r="A213" s="15" t="str">
        <f t="shared" si="9"/>
        <v>0762_303</v>
      </c>
      <c r="B213" s="15" t="str">
        <f t="shared" si="10"/>
        <v>0762_303</v>
      </c>
      <c r="C213" s="5" t="s">
        <v>202</v>
      </c>
      <c r="D213" s="5" t="s">
        <v>431</v>
      </c>
      <c r="E213" s="5" t="s">
        <v>8</v>
      </c>
      <c r="F213" s="5" t="s">
        <v>9</v>
      </c>
      <c r="G213" s="5" t="s">
        <v>60</v>
      </c>
      <c r="H213" s="5" t="s">
        <v>61</v>
      </c>
      <c r="I213" s="10">
        <v>1</v>
      </c>
      <c r="K213" s="27" t="s">
        <v>8</v>
      </c>
      <c r="L213" s="11" t="str">
        <f>VLOOKUP(K213,pracv!A:B,2,FALSE)</f>
        <v>Operační sál - lok. prac. anesteziologů</v>
      </c>
      <c r="M213" s="12" t="str">
        <f t="shared" si="11"/>
        <v/>
      </c>
    </row>
    <row r="214" spans="1:13" x14ac:dyDescent="0.25">
      <c r="A214" s="15" t="str">
        <f t="shared" si="9"/>
        <v>0765_101</v>
      </c>
      <c r="B214" s="15" t="str">
        <f t="shared" si="10"/>
        <v>0765_101</v>
      </c>
      <c r="C214" s="5" t="s">
        <v>126</v>
      </c>
      <c r="D214" s="5" t="s">
        <v>364</v>
      </c>
      <c r="E214" s="5" t="s">
        <v>35</v>
      </c>
      <c r="F214" s="5" t="s">
        <v>36</v>
      </c>
      <c r="G214" s="5" t="s">
        <v>10</v>
      </c>
      <c r="H214" s="5" t="s">
        <v>11</v>
      </c>
      <c r="I214" s="10">
        <v>1</v>
      </c>
      <c r="K214" s="27" t="s">
        <v>35</v>
      </c>
      <c r="L214" s="11" t="str">
        <f>VLOOKUP(K214,pracv!A:B,2,FALSE)</f>
        <v>Dospávací hala KAR</v>
      </c>
      <c r="M214" s="12" t="str">
        <f t="shared" si="11"/>
        <v/>
      </c>
    </row>
    <row r="215" spans="1:13" x14ac:dyDescent="0.25">
      <c r="A215" s="15" t="str">
        <f t="shared" si="9"/>
        <v>0731_304</v>
      </c>
      <c r="B215" s="15" t="str">
        <f t="shared" si="10"/>
        <v>0731_304</v>
      </c>
      <c r="C215" s="5" t="s">
        <v>43</v>
      </c>
      <c r="D215" s="5" t="s">
        <v>291</v>
      </c>
      <c r="E215" s="5" t="s">
        <v>24</v>
      </c>
      <c r="F215" s="5" t="s">
        <v>25</v>
      </c>
      <c r="G215" s="5" t="s">
        <v>14</v>
      </c>
      <c r="H215" s="5" t="s">
        <v>15</v>
      </c>
      <c r="I215" s="10">
        <v>0.5</v>
      </c>
      <c r="K215" s="27" t="s">
        <v>24</v>
      </c>
      <c r="L215" s="11" t="str">
        <f>VLOOKUP(K215,pracv!A:B,2,FALSE)</f>
        <v>JIP</v>
      </c>
      <c r="M215" s="12" t="str">
        <f t="shared" si="11"/>
        <v/>
      </c>
    </row>
    <row r="216" spans="1:13" x14ac:dyDescent="0.25">
      <c r="A216" s="15" t="str">
        <f t="shared" si="9"/>
        <v>0762_304</v>
      </c>
      <c r="B216" s="15" t="str">
        <f t="shared" si="10"/>
        <v>0762_304</v>
      </c>
      <c r="C216" s="5" t="s">
        <v>178</v>
      </c>
      <c r="D216" s="5" t="s">
        <v>407</v>
      </c>
      <c r="E216" s="5" t="s">
        <v>8</v>
      </c>
      <c r="F216" s="5" t="s">
        <v>9</v>
      </c>
      <c r="G216" s="5" t="s">
        <v>14</v>
      </c>
      <c r="H216" s="5" t="s">
        <v>15</v>
      </c>
      <c r="I216" s="10">
        <v>1</v>
      </c>
      <c r="K216" s="27" t="s">
        <v>8</v>
      </c>
      <c r="L216" s="11" t="str">
        <f>VLOOKUP(K216,pracv!A:B,2,FALSE)</f>
        <v>Operační sál - lok. prac. anesteziologů</v>
      </c>
      <c r="M216" s="12" t="str">
        <f t="shared" si="11"/>
        <v/>
      </c>
    </row>
    <row r="217" spans="1:13" x14ac:dyDescent="0.25">
      <c r="A217" s="15" t="str">
        <f t="shared" si="9"/>
        <v>0762_304</v>
      </c>
      <c r="B217" s="15" t="str">
        <f t="shared" si="10"/>
        <v>0762_304</v>
      </c>
      <c r="C217" s="5" t="s">
        <v>119</v>
      </c>
      <c r="D217" s="5" t="s">
        <v>357</v>
      </c>
      <c r="E217" s="5" t="s">
        <v>8</v>
      </c>
      <c r="F217" s="5" t="s">
        <v>9</v>
      </c>
      <c r="G217" s="5" t="s">
        <v>14</v>
      </c>
      <c r="H217" s="5" t="s">
        <v>15</v>
      </c>
      <c r="I217" s="10">
        <v>1</v>
      </c>
      <c r="K217" s="27" t="s">
        <v>8</v>
      </c>
      <c r="L217" s="11" t="str">
        <f>VLOOKUP(K217,pracv!A:B,2,FALSE)</f>
        <v>Operační sál - lok. prac. anesteziologů</v>
      </c>
      <c r="M217" s="12" t="str">
        <f t="shared" si="11"/>
        <v/>
      </c>
    </row>
    <row r="218" spans="1:13" x14ac:dyDescent="0.25">
      <c r="A218" s="15" t="str">
        <f t="shared" si="9"/>
        <v>0762_303</v>
      </c>
      <c r="B218" s="15" t="str">
        <f t="shared" si="10"/>
        <v>0762_303</v>
      </c>
      <c r="C218" s="5" t="s">
        <v>109</v>
      </c>
      <c r="D218" s="5" t="s">
        <v>347</v>
      </c>
      <c r="E218" s="5" t="s">
        <v>8</v>
      </c>
      <c r="F218" s="5" t="s">
        <v>9</v>
      </c>
      <c r="G218" s="5" t="s">
        <v>60</v>
      </c>
      <c r="H218" s="5" t="s">
        <v>61</v>
      </c>
      <c r="I218" s="10">
        <v>0.5</v>
      </c>
      <c r="K218" s="27" t="s">
        <v>8</v>
      </c>
      <c r="L218" s="11" t="str">
        <f>VLOOKUP(K218,pracv!A:B,2,FALSE)</f>
        <v>Operační sál - lok. prac. anesteziologů</v>
      </c>
      <c r="M218" s="12" t="str">
        <f t="shared" si="11"/>
        <v/>
      </c>
    </row>
    <row r="219" spans="1:13" x14ac:dyDescent="0.25">
      <c r="A219" s="15" t="str">
        <f t="shared" si="9"/>
        <v>0731_304</v>
      </c>
      <c r="B219" s="15" t="str">
        <f t="shared" si="10"/>
        <v>0731_304</v>
      </c>
      <c r="C219" s="5" t="s">
        <v>80</v>
      </c>
      <c r="D219" s="5" t="s">
        <v>320</v>
      </c>
      <c r="E219" s="5" t="s">
        <v>24</v>
      </c>
      <c r="F219" s="5" t="s">
        <v>25</v>
      </c>
      <c r="G219" s="5" t="s">
        <v>14</v>
      </c>
      <c r="H219" s="5" t="s">
        <v>15</v>
      </c>
      <c r="I219" s="10">
        <v>1</v>
      </c>
      <c r="K219" s="27" t="s">
        <v>24</v>
      </c>
      <c r="L219" s="11" t="str">
        <f>VLOOKUP(K219,pracv!A:B,2,FALSE)</f>
        <v>JIP</v>
      </c>
      <c r="M219" s="12" t="str">
        <f t="shared" si="11"/>
        <v/>
      </c>
    </row>
    <row r="220" spans="1:13" x14ac:dyDescent="0.25">
      <c r="A220" s="15" t="str">
        <f t="shared" si="9"/>
        <v>0731_304</v>
      </c>
      <c r="B220" s="15" t="str">
        <f t="shared" si="10"/>
        <v>0731_304</v>
      </c>
      <c r="C220" s="5" t="s">
        <v>83</v>
      </c>
      <c r="D220" s="5" t="s">
        <v>323</v>
      </c>
      <c r="E220" s="5" t="s">
        <v>24</v>
      </c>
      <c r="F220" s="5" t="s">
        <v>25</v>
      </c>
      <c r="G220" s="5" t="s">
        <v>14</v>
      </c>
      <c r="H220" s="5" t="s">
        <v>15</v>
      </c>
      <c r="I220" s="10">
        <v>1</v>
      </c>
      <c r="K220" s="27" t="s">
        <v>24</v>
      </c>
      <c r="L220" s="11" t="str">
        <f>VLOOKUP(K220,pracv!A:B,2,FALSE)</f>
        <v>JIP</v>
      </c>
      <c r="M220" s="12" t="str">
        <f t="shared" si="11"/>
        <v/>
      </c>
    </row>
    <row r="221" spans="1:13" x14ac:dyDescent="0.25">
      <c r="A221" s="15" t="str">
        <f t="shared" si="9"/>
        <v>0731_304</v>
      </c>
      <c r="B221" s="15" t="str">
        <f t="shared" si="10"/>
        <v>0731_304</v>
      </c>
      <c r="C221" s="5" t="s">
        <v>81</v>
      </c>
      <c r="D221" s="5" t="s">
        <v>321</v>
      </c>
      <c r="E221" s="5" t="s">
        <v>24</v>
      </c>
      <c r="F221" s="5" t="s">
        <v>25</v>
      </c>
      <c r="G221" s="5" t="s">
        <v>14</v>
      </c>
      <c r="H221" s="5" t="s">
        <v>15</v>
      </c>
      <c r="I221" s="10">
        <v>1</v>
      </c>
      <c r="K221" s="27" t="s">
        <v>24</v>
      </c>
      <c r="L221" s="11" t="str">
        <f>VLOOKUP(K221,pracv!A:B,2,FALSE)</f>
        <v>JIP</v>
      </c>
      <c r="M221" s="12" t="str">
        <f t="shared" si="11"/>
        <v/>
      </c>
    </row>
    <row r="222" spans="1:13" x14ac:dyDescent="0.25">
      <c r="A222" s="15" t="str">
        <f t="shared" si="9"/>
        <v>0762_305</v>
      </c>
      <c r="B222" s="15" t="str">
        <f t="shared" si="10"/>
        <v>0762_305</v>
      </c>
      <c r="C222" s="5" t="s">
        <v>65</v>
      </c>
      <c r="D222" s="5" t="s">
        <v>307</v>
      </c>
      <c r="E222" s="5" t="s">
        <v>8</v>
      </c>
      <c r="F222" s="5" t="s">
        <v>9</v>
      </c>
      <c r="G222" s="5" t="s">
        <v>20</v>
      </c>
      <c r="H222" s="5" t="s">
        <v>21</v>
      </c>
      <c r="I222" s="10">
        <v>0.5</v>
      </c>
      <c r="K222" s="27" t="s">
        <v>8</v>
      </c>
      <c r="L222" s="11" t="str">
        <f>VLOOKUP(K222,pracv!A:B,2,FALSE)</f>
        <v>Operační sál - lok. prac. anesteziologů</v>
      </c>
      <c r="M222" s="12" t="str">
        <f t="shared" si="11"/>
        <v/>
      </c>
    </row>
    <row r="223" spans="1:13" x14ac:dyDescent="0.25">
      <c r="A223" s="15" t="str">
        <f t="shared" si="9"/>
        <v>0762_304</v>
      </c>
      <c r="B223" s="15" t="str">
        <f t="shared" si="10"/>
        <v>0762_304</v>
      </c>
      <c r="C223" s="5" t="s">
        <v>29</v>
      </c>
      <c r="D223" s="5" t="s">
        <v>281</v>
      </c>
      <c r="E223" s="5" t="s">
        <v>8</v>
      </c>
      <c r="F223" s="5" t="s">
        <v>9</v>
      </c>
      <c r="G223" s="5" t="s">
        <v>14</v>
      </c>
      <c r="H223" s="5" t="s">
        <v>15</v>
      </c>
      <c r="I223" s="10">
        <v>1</v>
      </c>
      <c r="K223" s="27" t="s">
        <v>8</v>
      </c>
      <c r="L223" s="11" t="str">
        <f>VLOOKUP(K223,pracv!A:B,2,FALSE)</f>
        <v>Operační sál - lok. prac. anesteziologů</v>
      </c>
      <c r="M223" s="12" t="str">
        <f t="shared" si="11"/>
        <v/>
      </c>
    </row>
    <row r="224" spans="1:13" x14ac:dyDescent="0.25">
      <c r="A224" s="15" t="str">
        <f t="shared" si="9"/>
        <v>0762_101</v>
      </c>
      <c r="B224" s="15" t="str">
        <f t="shared" si="10"/>
        <v>0762_101</v>
      </c>
      <c r="C224" s="5" t="s">
        <v>207</v>
      </c>
      <c r="D224" s="5" t="s">
        <v>436</v>
      </c>
      <c r="E224" s="5" t="s">
        <v>8</v>
      </c>
      <c r="F224" s="5" t="s">
        <v>9</v>
      </c>
      <c r="G224" s="5" t="s">
        <v>10</v>
      </c>
      <c r="H224" s="5" t="s">
        <v>11</v>
      </c>
      <c r="I224" s="10">
        <v>1</v>
      </c>
      <c r="K224" s="27" t="s">
        <v>8</v>
      </c>
      <c r="L224" s="11" t="str">
        <f>VLOOKUP(K224,pracv!A:B,2,FALSE)</f>
        <v>Operační sál - lok. prac. anesteziologů</v>
      </c>
      <c r="M224" s="12" t="str">
        <f t="shared" si="11"/>
        <v/>
      </c>
    </row>
    <row r="225" spans="1:13" x14ac:dyDescent="0.25">
      <c r="A225" s="15" t="str">
        <f t="shared" si="9"/>
        <v>0732_304</v>
      </c>
      <c r="B225" s="15" t="str">
        <f t="shared" si="10"/>
        <v>0732_304</v>
      </c>
      <c r="C225" s="5" t="s">
        <v>168</v>
      </c>
      <c r="D225" s="5" t="s">
        <v>399</v>
      </c>
      <c r="E225" s="5" t="s">
        <v>55</v>
      </c>
      <c r="F225" s="5" t="s">
        <v>56</v>
      </c>
      <c r="G225" s="5" t="s">
        <v>14</v>
      </c>
      <c r="H225" s="5" t="s">
        <v>15</v>
      </c>
      <c r="I225" s="10">
        <v>1</v>
      </c>
      <c r="K225" s="28" t="s">
        <v>55</v>
      </c>
      <c r="L225" s="11" t="str">
        <f>VLOOKUP(K225,pracv!A:B,2,FALSE)</f>
        <v>NIOP</v>
      </c>
      <c r="M225" s="12" t="str">
        <f t="shared" si="11"/>
        <v/>
      </c>
    </row>
    <row r="226" spans="1:13" x14ac:dyDescent="0.25">
      <c r="A226" s="15" t="str">
        <f t="shared" si="9"/>
        <v>0762_304</v>
      </c>
      <c r="B226" s="15" t="str">
        <f t="shared" si="10"/>
        <v>0762_304</v>
      </c>
      <c r="C226" s="5" t="s">
        <v>22</v>
      </c>
      <c r="D226" s="5" t="s">
        <v>276</v>
      </c>
      <c r="E226" s="5" t="s">
        <v>8</v>
      </c>
      <c r="F226" s="5" t="s">
        <v>9</v>
      </c>
      <c r="G226" s="5" t="s">
        <v>14</v>
      </c>
      <c r="H226" s="5" t="s">
        <v>15</v>
      </c>
      <c r="I226" s="10">
        <v>1</v>
      </c>
      <c r="K226" s="27" t="s">
        <v>8</v>
      </c>
      <c r="L226" s="11" t="str">
        <f>VLOOKUP(K226,pracv!A:B,2,FALSE)</f>
        <v>Operační sál - lok. prac. anesteziologů</v>
      </c>
      <c r="M226" s="12" t="str">
        <f t="shared" si="11"/>
        <v/>
      </c>
    </row>
    <row r="227" spans="1:13" x14ac:dyDescent="0.25">
      <c r="A227" s="15" t="str">
        <f t="shared" si="9"/>
        <v>0731_304</v>
      </c>
      <c r="B227" s="15" t="str">
        <f t="shared" si="10"/>
        <v>0731_304</v>
      </c>
      <c r="C227" s="5" t="s">
        <v>123</v>
      </c>
      <c r="D227" s="5" t="s">
        <v>361</v>
      </c>
      <c r="E227" s="5" t="s">
        <v>24</v>
      </c>
      <c r="F227" s="5" t="s">
        <v>25</v>
      </c>
      <c r="G227" s="5" t="s">
        <v>14</v>
      </c>
      <c r="H227" s="5" t="s">
        <v>15</v>
      </c>
      <c r="I227" s="10">
        <v>0.75</v>
      </c>
      <c r="K227" s="27" t="s">
        <v>24</v>
      </c>
      <c r="L227" s="11" t="str">
        <f>VLOOKUP(K227,pracv!A:B,2,FALSE)</f>
        <v>JIP</v>
      </c>
      <c r="M227" s="12" t="str">
        <f t="shared" si="11"/>
        <v/>
      </c>
    </row>
    <row r="228" spans="1:13" x14ac:dyDescent="0.25">
      <c r="A228" s="15" t="str">
        <f t="shared" si="9"/>
        <v>0765_304</v>
      </c>
      <c r="B228" s="15" t="str">
        <f t="shared" si="10"/>
        <v>0765_304</v>
      </c>
      <c r="C228" s="5" t="s">
        <v>34</v>
      </c>
      <c r="D228" s="5" t="s">
        <v>286</v>
      </c>
      <c r="E228" s="5" t="s">
        <v>35</v>
      </c>
      <c r="F228" s="5" t="s">
        <v>36</v>
      </c>
      <c r="G228" s="5" t="s">
        <v>14</v>
      </c>
      <c r="H228" s="5" t="s">
        <v>15</v>
      </c>
      <c r="I228" s="10">
        <v>1</v>
      </c>
      <c r="K228" s="27" t="s">
        <v>35</v>
      </c>
      <c r="L228" s="11" t="str">
        <f>VLOOKUP(K228,pracv!A:B,2,FALSE)</f>
        <v>Dospávací hala KAR</v>
      </c>
      <c r="M228" s="12" t="str">
        <f t="shared" si="11"/>
        <v/>
      </c>
    </row>
    <row r="229" spans="1:13" x14ac:dyDescent="0.25">
      <c r="A229" s="15" t="str">
        <f t="shared" si="9"/>
        <v>0732_642</v>
      </c>
      <c r="B229" s="15" t="str">
        <f t="shared" si="10"/>
        <v>0732_642</v>
      </c>
      <c r="C229" s="5" t="s">
        <v>244</v>
      </c>
      <c r="D229" s="5" t="s">
        <v>471</v>
      </c>
      <c r="E229" s="5" t="s">
        <v>55</v>
      </c>
      <c r="F229" s="5" t="s">
        <v>56</v>
      </c>
      <c r="G229" s="5" t="s">
        <v>70</v>
      </c>
      <c r="H229" s="5" t="s">
        <v>71</v>
      </c>
      <c r="I229" s="10">
        <v>1</v>
      </c>
      <c r="K229" s="27" t="s">
        <v>55</v>
      </c>
      <c r="L229" s="11" t="str">
        <f>VLOOKUP(K229,pracv!A:B,2,FALSE)</f>
        <v>NIOP</v>
      </c>
      <c r="M229" s="12" t="str">
        <f t="shared" si="11"/>
        <v/>
      </c>
    </row>
  </sheetData>
  <autoFilter ref="C1:I229" xr:uid="{D3CC621E-2D93-4300-AFA1-EBB4120A3DCA}"/>
  <sortState xmlns:xlrd2="http://schemas.microsoft.com/office/spreadsheetml/2017/richdata2" ref="C2:N229">
    <sortCondition ref="D2:D229"/>
  </sortState>
  <pageMargins left="0.7" right="0.7" top="0.75" bottom="0.75" header="0.3" footer="0.3"/>
  <pageSetup paperSize="9" orientation="portrait" r:id="rId1"/>
  <ignoredErrors>
    <ignoredError sqref="K2:K22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E76BE6-1FFE-4A6E-B742-385CE4185763}">
          <x14:formula1>
            <xm:f>pracv!$A$2:$A$10</xm:f>
          </x14:formula1>
          <xm:sqref>K2:K229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3D05-3FF2-417F-A2D8-DFAECC878031}">
  <dimension ref="A1:B10"/>
  <sheetViews>
    <sheetView workbookViewId="0">
      <selection activeCell="B17" sqref="B17"/>
    </sheetView>
  </sheetViews>
  <sheetFormatPr defaultColWidth="8.85546875" defaultRowHeight="15" x14ac:dyDescent="0.25"/>
  <cols>
    <col min="1" max="1" width="5.7109375" style="1" bestFit="1" customWidth="1"/>
    <col min="2" max="2" width="41.140625" style="1" bestFit="1" customWidth="1"/>
    <col min="3" max="16384" width="8.85546875" style="1"/>
  </cols>
  <sheetData>
    <row r="1" spans="1:2" x14ac:dyDescent="0.25">
      <c r="A1" s="3" t="s">
        <v>2</v>
      </c>
      <c r="B1" s="3" t="s">
        <v>3</v>
      </c>
    </row>
    <row r="2" spans="1:2" x14ac:dyDescent="0.25">
      <c r="A2" s="5" t="s">
        <v>18</v>
      </c>
      <c r="B2" s="5" t="s">
        <v>19</v>
      </c>
    </row>
    <row r="3" spans="1:2" x14ac:dyDescent="0.25">
      <c r="A3" s="5" t="s">
        <v>38</v>
      </c>
      <c r="B3" s="5" t="s">
        <v>39</v>
      </c>
    </row>
    <row r="4" spans="1:2" x14ac:dyDescent="0.25">
      <c r="A4" s="5" t="s">
        <v>24</v>
      </c>
      <c r="B4" s="5" t="s">
        <v>25</v>
      </c>
    </row>
    <row r="5" spans="1:2" x14ac:dyDescent="0.25">
      <c r="A5" s="5" t="s">
        <v>55</v>
      </c>
      <c r="B5" s="5" t="s">
        <v>56</v>
      </c>
    </row>
    <row r="6" spans="1:2" x14ac:dyDescent="0.25">
      <c r="A6" s="5" t="s">
        <v>8</v>
      </c>
      <c r="B6" s="5" t="s">
        <v>9</v>
      </c>
    </row>
    <row r="7" spans="1:2" x14ac:dyDescent="0.25">
      <c r="A7" s="5" t="s">
        <v>35</v>
      </c>
      <c r="B7" s="5" t="s">
        <v>36</v>
      </c>
    </row>
    <row r="8" spans="1:2" x14ac:dyDescent="0.25">
      <c r="A8" s="5" t="s">
        <v>144</v>
      </c>
      <c r="B8" s="5" t="s">
        <v>145</v>
      </c>
    </row>
    <row r="9" spans="1:2" x14ac:dyDescent="0.25">
      <c r="A9" s="5" t="s">
        <v>166</v>
      </c>
      <c r="B9" s="9" t="s">
        <v>498</v>
      </c>
    </row>
    <row r="10" spans="1:2" x14ac:dyDescent="0.25">
      <c r="A10" s="5" t="s">
        <v>141</v>
      </c>
      <c r="B10" s="5" t="s">
        <v>142</v>
      </c>
    </row>
  </sheetData>
  <sortState xmlns:xlrd2="http://schemas.microsoft.com/office/spreadsheetml/2017/richdata2" ref="A2:B10">
    <sortCondition ref="A2:A1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sum</vt:lpstr>
      <vt:lpstr>data</vt:lpstr>
      <vt:lpstr>pracv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Foks</dc:creator>
  <cp:lastModifiedBy>Uživatel systému Windows</cp:lastModifiedBy>
  <dcterms:created xsi:type="dcterms:W3CDTF">2019-07-23T10:32:09Z</dcterms:created>
  <dcterms:modified xsi:type="dcterms:W3CDTF">2019-07-23T11:04:54Z</dcterms:modified>
</cp:coreProperties>
</file>