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1"/>
  <workbookPr/>
  <bookViews>
    <workbookView xWindow="360" yWindow="15" windowWidth="11370" windowHeight="6540"/>
  </bookViews>
  <sheets>
    <sheet name="L" sheetId="4" r:id="rId1"/>
    <sheet name="List1" sheetId="5" r:id="rId2"/>
  </sheets>
  <calcPr calcId="125725"/>
</workbook>
</file>

<file path=xl/calcChain.xml><?xml version="1.0" encoding="utf-8"?>
<calcChain xmlns="http://schemas.openxmlformats.org/spreadsheetml/2006/main">
  <c r="H24" i="4"/>
  <c r="F24"/>
  <c r="I24" s="1"/>
  <c r="I45" l="1"/>
  <c r="H36"/>
  <c r="F36"/>
  <c r="H35"/>
  <c r="F35"/>
  <c r="H34"/>
  <c r="F34"/>
  <c r="H33"/>
  <c r="F33"/>
  <c r="H32"/>
  <c r="F32"/>
  <c r="H31"/>
  <c r="F31"/>
  <c r="H30"/>
  <c r="F30"/>
  <c r="H29"/>
  <c r="F29"/>
  <c r="H26"/>
  <c r="F26"/>
  <c r="I26" s="1"/>
  <c r="I29" l="1"/>
  <c r="I30"/>
  <c r="I31"/>
  <c r="I32"/>
  <c r="I33"/>
  <c r="I34"/>
  <c r="I35"/>
  <c r="I36"/>
  <c r="H27"/>
  <c r="F27"/>
  <c r="I27" l="1"/>
  <c r="I41"/>
  <c r="H23" l="1"/>
  <c r="F23"/>
  <c r="H22"/>
  <c r="F22"/>
  <c r="H21"/>
  <c r="F21"/>
  <c r="H18"/>
  <c r="F18"/>
  <c r="H17"/>
  <c r="F17"/>
  <c r="H16"/>
  <c r="F16"/>
  <c r="H37"/>
  <c r="F37"/>
  <c r="I44" l="1"/>
  <c r="I17"/>
  <c r="I21"/>
  <c r="I22"/>
  <c r="I23"/>
  <c r="I16"/>
  <c r="I18"/>
  <c r="I42" l="1"/>
  <c r="I37"/>
  <c r="I38" s="1"/>
  <c r="I39" s="1"/>
  <c r="I43"/>
  <c r="I46" l="1"/>
</calcChain>
</file>

<file path=xl/sharedStrings.xml><?xml version="1.0" encoding="utf-8"?>
<sst xmlns="http://schemas.openxmlformats.org/spreadsheetml/2006/main" count="49" uniqueCount="44">
  <si>
    <t>Název</t>
  </si>
  <si>
    <t>Celkem</t>
  </si>
  <si>
    <t>Předání, proškolení obsluhy</t>
  </si>
  <si>
    <t>ks,m</t>
  </si>
  <si>
    <t>Zařízení stavby,přípomoce</t>
  </si>
  <si>
    <t>Součet v Kč</t>
  </si>
  <si>
    <t>Materiál</t>
  </si>
  <si>
    <t>Montáž</t>
  </si>
  <si>
    <t>Zakreslení skutečného stavu</t>
  </si>
  <si>
    <t>Lišta vkládací 17x17</t>
  </si>
  <si>
    <t>Součet v Kč bez DPH</t>
  </si>
  <si>
    <t xml:space="preserve">Člen asociace výrobců a dodavatelů zdravotnických prostředků                                                               </t>
  </si>
  <si>
    <t>DPH %</t>
  </si>
  <si>
    <t>Dopravné</t>
  </si>
  <si>
    <t>Společné náklady</t>
  </si>
  <si>
    <t>zapsaná u KS HK oddíl C, vložka 5343</t>
  </si>
  <si>
    <t>BU</t>
  </si>
  <si>
    <t>Projects AS-GMS/Akce rozvody MP</t>
  </si>
  <si>
    <t>Alarmsystem/Signalizace</t>
  </si>
  <si>
    <t>Other Services/Ostatní služby GMS</t>
  </si>
  <si>
    <t>Propojovací kabel signalizace SYKFY 3x2x0,5 - na stěnu</t>
  </si>
  <si>
    <t>Položkový rozpočet</t>
  </si>
  <si>
    <t>Akce:</t>
  </si>
  <si>
    <t>Specifikace:</t>
  </si>
  <si>
    <t>Revize plynová</t>
  </si>
  <si>
    <t>Revize elekto</t>
  </si>
  <si>
    <t>Signalizace</t>
  </si>
  <si>
    <t>Vyhodnocovací skříň  signalizace MSD 03 pro 2-3 čidla</t>
  </si>
  <si>
    <t>2.NP</t>
  </si>
  <si>
    <t>Demontáž stávající 2-lůžkové rampy</t>
  </si>
  <si>
    <t>Lůžkové rampy a panely</t>
  </si>
  <si>
    <t>Budova L</t>
  </si>
  <si>
    <t>3.NP</t>
  </si>
  <si>
    <t>Lůžková rampa LR-H II 3 x plyn 1 lůžková standard                                                       - výbava pro 1 lůžko: 1x O2, 1x Vac, 1x SV, 10x zás.230V, 5x 2PA, 2x příprava pro slaboproud, osvětlení - 1x přímé 13W, 1x nepřímé 36W, 1x noční 10W, d. 1500mm</t>
  </si>
  <si>
    <t>Bed nead units/Lůžkové rampy</t>
  </si>
  <si>
    <t>Příl.č.1 nab.č. 11000706</t>
  </si>
  <si>
    <t>Zkouška těsnosti - závěr.</t>
  </si>
  <si>
    <t>Tlaková zkouška- úseková</t>
  </si>
  <si>
    <t>Compressor Plants/Kompresorová stanice</t>
  </si>
  <si>
    <t>Součet v Kč včetně DPH</t>
  </si>
  <si>
    <t xml:space="preserve">DPH 20% </t>
  </si>
  <si>
    <t>FN Olomouc - Budova L</t>
  </si>
  <si>
    <t>Odstranění závad z revize 022,5P/11/10/766- Siganlizace rampy</t>
  </si>
  <si>
    <t>Snímač tlaku lineární pro MaR a MSD SLN nízkotlaký 0-1 Mpa</t>
  </si>
</sst>
</file>

<file path=xl/styles.xml><?xml version="1.0" encoding="utf-8"?>
<styleSheet xmlns="http://schemas.openxmlformats.org/spreadsheetml/2006/main">
  <numFmts count="2">
    <numFmt numFmtId="42" formatCode="_-* #,##0\ &quot;Kč&quot;_-;\-* #,##0\ &quot;Kč&quot;_-;_-* &quot;-&quot;\ &quot;Kč&quot;_-;_-@_-"/>
    <numFmt numFmtId="164" formatCode="#,##0\ &quot;Kč&quot;"/>
  </numFmts>
  <fonts count="9">
    <font>
      <sz val="10"/>
      <name val="Arial CE"/>
      <charset val="238"/>
    </font>
    <font>
      <b/>
      <sz val="10"/>
      <color indexed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4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3" fontId="0" fillId="0" borderId="2" xfId="0" applyNumberFormat="1" applyFill="1" applyBorder="1"/>
    <xf numFmtId="3" fontId="0" fillId="0" borderId="3" xfId="0" applyNumberFormat="1" applyFill="1" applyBorder="1"/>
    <xf numFmtId="42" fontId="0" fillId="0" borderId="5" xfId="0" applyNumberFormat="1" applyFill="1" applyBorder="1"/>
    <xf numFmtId="3" fontId="0" fillId="2" borderId="2" xfId="0" applyNumberFormat="1" applyFill="1" applyBorder="1"/>
    <xf numFmtId="0" fontId="0" fillId="0" borderId="7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2" borderId="7" xfId="0" applyFill="1" applyBorder="1" applyAlignment="1">
      <alignment wrapText="1"/>
    </xf>
    <xf numFmtId="3" fontId="0" fillId="0" borderId="9" xfId="0" applyNumberFormat="1" applyFill="1" applyBorder="1" applyAlignment="1">
      <alignment horizontal="center"/>
    </xf>
    <xf numFmtId="0" fontId="0" fillId="0" borderId="0" xfId="0" applyFill="1"/>
    <xf numFmtId="3" fontId="0" fillId="0" borderId="7" xfId="0" applyNumberFormat="1" applyFont="1" applyFill="1" applyBorder="1" applyAlignment="1">
      <alignment horizontal="right" wrapText="1"/>
    </xf>
    <xf numFmtId="0" fontId="0" fillId="0" borderId="2" xfId="0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3" fontId="0" fillId="0" borderId="7" xfId="0" applyNumberFormat="1" applyFont="1" applyFill="1" applyBorder="1"/>
    <xf numFmtId="0" fontId="8" fillId="0" borderId="7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0" xfId="0" applyFont="1" applyFill="1"/>
    <xf numFmtId="42" fontId="3" fillId="0" borderId="0" xfId="0" applyNumberFormat="1" applyFont="1" applyFill="1"/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3" fontId="0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3" fontId="0" fillId="0" borderId="0" xfId="0" applyNumberFormat="1" applyAlignment="1">
      <alignment horizontal="right" wrapText="1"/>
    </xf>
    <xf numFmtId="3" fontId="1" fillId="3" borderId="12" xfId="0" applyNumberFormat="1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3" fontId="1" fillId="3" borderId="14" xfId="0" applyNumberFormat="1" applyFont="1" applyFill="1" applyBorder="1" applyAlignment="1">
      <alignment horizontal="center" wrapText="1"/>
    </xf>
    <xf numFmtId="3" fontId="3" fillId="3" borderId="14" xfId="0" applyNumberFormat="1" applyFont="1" applyFill="1" applyBorder="1" applyAlignment="1">
      <alignment horizontal="center" wrapText="1"/>
    </xf>
    <xf numFmtId="3" fontId="1" fillId="3" borderId="15" xfId="0" applyNumberFormat="1" applyFont="1" applyFill="1" applyBorder="1" applyAlignment="1">
      <alignment horizontal="center" wrapText="1"/>
    </xf>
    <xf numFmtId="3" fontId="0" fillId="0" borderId="9" xfId="0" applyNumberFormat="1" applyFill="1" applyBorder="1" applyAlignment="1">
      <alignment horizontal="center" wrapText="1"/>
    </xf>
    <xf numFmtId="3" fontId="0" fillId="0" borderId="2" xfId="0" applyNumberFormat="1" applyFill="1" applyBorder="1" applyAlignment="1">
      <alignment wrapText="1"/>
    </xf>
    <xf numFmtId="3" fontId="0" fillId="0" borderId="2" xfId="0" applyNumberFormat="1" applyFont="1" applyFill="1" applyBorder="1" applyAlignment="1">
      <alignment wrapText="1"/>
    </xf>
    <xf numFmtId="42" fontId="0" fillId="0" borderId="5" xfId="0" applyNumberFormat="1" applyFill="1" applyBorder="1" applyAlignment="1">
      <alignment wrapText="1"/>
    </xf>
    <xf numFmtId="3" fontId="0" fillId="0" borderId="3" xfId="0" applyNumberFormat="1" applyFill="1" applyBorder="1" applyAlignment="1">
      <alignment wrapText="1"/>
    </xf>
    <xf numFmtId="3" fontId="0" fillId="0" borderId="2" xfId="0" applyNumberFormat="1" applyBorder="1" applyAlignment="1">
      <alignment wrapText="1"/>
    </xf>
    <xf numFmtId="3" fontId="0" fillId="2" borderId="2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3" fontId="0" fillId="4" borderId="2" xfId="0" applyNumberFormat="1" applyFill="1" applyBorder="1" applyAlignment="1">
      <alignment wrapText="1"/>
    </xf>
    <xf numFmtId="42" fontId="0" fillId="4" borderId="5" xfId="0" applyNumberFormat="1" applyFill="1" applyBorder="1" applyAlignment="1">
      <alignment wrapText="1"/>
    </xf>
    <xf numFmtId="0" fontId="3" fillId="5" borderId="7" xfId="0" applyFont="1" applyFill="1" applyBorder="1" applyAlignment="1">
      <alignment wrapText="1"/>
    </xf>
    <xf numFmtId="3" fontId="0" fillId="5" borderId="9" xfId="0" applyNumberFormat="1" applyFill="1" applyBorder="1" applyAlignment="1">
      <alignment horizontal="center" wrapText="1"/>
    </xf>
    <xf numFmtId="3" fontId="0" fillId="5" borderId="3" xfId="0" applyNumberFormat="1" applyFill="1" applyBorder="1" applyAlignment="1">
      <alignment wrapText="1"/>
    </xf>
    <xf numFmtId="3" fontId="0" fillId="5" borderId="7" xfId="0" applyNumberFormat="1" applyFont="1" applyFill="1" applyBorder="1" applyAlignment="1">
      <alignment wrapText="1"/>
    </xf>
    <xf numFmtId="3" fontId="0" fillId="5" borderId="2" xfId="0" applyNumberFormat="1" applyFill="1" applyBorder="1" applyAlignment="1">
      <alignment wrapText="1"/>
    </xf>
    <xf numFmtId="42" fontId="0" fillId="5" borderId="5" xfId="0" applyNumberFormat="1" applyFill="1" applyBorder="1" applyAlignment="1">
      <alignment wrapText="1"/>
    </xf>
    <xf numFmtId="3" fontId="0" fillId="5" borderId="7" xfId="0" applyNumberFormat="1" applyFont="1" applyFill="1" applyBorder="1" applyAlignment="1">
      <alignment horizontal="right" wrapText="1"/>
    </xf>
    <xf numFmtId="0" fontId="0" fillId="0" borderId="8" xfId="0" applyFill="1" applyBorder="1" applyAlignment="1">
      <alignment wrapText="1"/>
    </xf>
    <xf numFmtId="3" fontId="4" fillId="0" borderId="0" xfId="0" applyNumberFormat="1" applyFont="1" applyFill="1" applyBorder="1"/>
    <xf numFmtId="164" fontId="0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centerContinuous"/>
    </xf>
    <xf numFmtId="3" fontId="4" fillId="0" borderId="0" xfId="0" applyNumberFormat="1" applyFont="1" applyFill="1"/>
    <xf numFmtId="42" fontId="0" fillId="0" borderId="0" xfId="0" applyNumberFormat="1" applyFill="1"/>
    <xf numFmtId="0" fontId="0" fillId="0" borderId="8" xfId="0" applyFont="1" applyFill="1" applyBorder="1" applyAlignment="1">
      <alignment wrapText="1"/>
    </xf>
    <xf numFmtId="3" fontId="1" fillId="0" borderId="18" xfId="0" applyNumberFormat="1" applyFont="1" applyFill="1" applyBorder="1" applyAlignment="1">
      <alignment horizontal="center" wrapText="1"/>
    </xf>
    <xf numFmtId="3" fontId="1" fillId="0" borderId="11" xfId="0" applyNumberFormat="1" applyFont="1" applyFill="1" applyBorder="1"/>
    <xf numFmtId="3" fontId="1" fillId="0" borderId="10" xfId="0" applyNumberFormat="1" applyFont="1" applyFill="1" applyBorder="1"/>
    <xf numFmtId="0" fontId="1" fillId="0" borderId="1" xfId="0" applyFont="1" applyFill="1" applyBorder="1"/>
    <xf numFmtId="3" fontId="1" fillId="0" borderId="4" xfId="0" applyNumberFormat="1" applyFont="1" applyFill="1" applyBorder="1"/>
    <xf numFmtId="3" fontId="3" fillId="0" borderId="4" xfId="0" applyNumberFormat="1" applyFont="1" applyFill="1" applyBorder="1"/>
    <xf numFmtId="42" fontId="1" fillId="0" borderId="6" xfId="0" applyNumberFormat="1" applyFont="1" applyFill="1" applyBorder="1"/>
    <xf numFmtId="0" fontId="0" fillId="0" borderId="19" xfId="0" applyFill="1" applyBorder="1" applyAlignment="1">
      <alignment wrapText="1"/>
    </xf>
    <xf numFmtId="42" fontId="4" fillId="0" borderId="20" xfId="0" applyNumberFormat="1" applyFont="1" applyFill="1" applyBorder="1"/>
    <xf numFmtId="0" fontId="1" fillId="0" borderId="20" xfId="0" applyFont="1" applyFill="1" applyBorder="1"/>
    <xf numFmtId="42" fontId="3" fillId="0" borderId="21" xfId="0" applyNumberFormat="1" applyFont="1" applyFill="1" applyBorder="1"/>
    <xf numFmtId="0" fontId="1" fillId="0" borderId="0" xfId="0" applyFont="1" applyFill="1" applyBorder="1"/>
    <xf numFmtId="42" fontId="3" fillId="0" borderId="0" xfId="0" applyNumberFormat="1" applyFont="1" applyFill="1" applyBorder="1"/>
    <xf numFmtId="3" fontId="0" fillId="6" borderId="0" xfId="0" applyNumberFormat="1" applyFill="1" applyAlignment="1">
      <alignment horizontal="right" wrapText="1"/>
    </xf>
    <xf numFmtId="3" fontId="0" fillId="0" borderId="2" xfId="0" applyNumberFormat="1" applyBorder="1"/>
    <xf numFmtId="49" fontId="0" fillId="0" borderId="16" xfId="0" applyNumberFormat="1" applyBorder="1" applyAlignment="1">
      <alignment wrapText="1"/>
    </xf>
    <xf numFmtId="49" fontId="0" fillId="0" borderId="17" xfId="0" applyNumberFormat="1" applyBorder="1" applyAlignment="1">
      <alignment wrapText="1"/>
    </xf>
    <xf numFmtId="49" fontId="0" fillId="0" borderId="7" xfId="0" applyNumberFormat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1800225</xdr:colOff>
      <xdr:row>2</xdr:row>
      <xdr:rowOff>114300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0"/>
          <a:ext cx="1800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1724025</xdr:colOff>
      <xdr:row>1</xdr:row>
      <xdr:rowOff>28575</xdr:rowOff>
    </xdr:from>
    <xdr:to>
      <xdr:col>8</xdr:col>
      <xdr:colOff>133350</xdr:colOff>
      <xdr:row>3</xdr:row>
      <xdr:rowOff>47625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943225" y="190500"/>
          <a:ext cx="52197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10800" rIns="91440" bIns="45720" anchor="t" upright="1"/>
        <a:lstStyle/>
        <a:p>
          <a:pPr algn="l" rtl="0">
            <a:defRPr sz="1000"/>
          </a:pPr>
          <a:r>
            <a:rPr lang="cs-CZ" sz="1400" b="0" i="0" strike="noStrike">
              <a:solidFill>
                <a:srgbClr val="000000"/>
              </a:solidFill>
              <a:latin typeface="Swis721 BlkCn BT"/>
            </a:rPr>
            <a:t>spol.  s r.o., Hegerova 987, 572 01 Polička</a:t>
          </a:r>
        </a:p>
      </xdr:txBody>
    </xdr:sp>
    <xdr:clientData/>
  </xdr:twoCellAnchor>
  <xdr:twoCellAnchor>
    <xdr:from>
      <xdr:col>2</xdr:col>
      <xdr:colOff>1819275</xdr:colOff>
      <xdr:row>0</xdr:row>
      <xdr:rowOff>0</xdr:rowOff>
    </xdr:from>
    <xdr:to>
      <xdr:col>2</xdr:col>
      <xdr:colOff>2038350</xdr:colOff>
      <xdr:row>1</xdr:row>
      <xdr:rowOff>28575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3038475" y="0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000" tIns="10800" rIns="18000" bIns="10800" anchor="t" upright="1"/>
        <a:lstStyle/>
        <a:p>
          <a:pPr algn="l" rtl="0">
            <a:defRPr sz="1000"/>
          </a:pPr>
          <a:r>
            <a:rPr lang="cs-CZ" sz="1400" b="0" i="0" strike="noStrike">
              <a:solidFill>
                <a:srgbClr val="000000"/>
              </a:solidFill>
              <a:latin typeface="Arial"/>
              <a:cs typeface="Arial"/>
            </a:rPr>
            <a:t>®</a:t>
          </a:r>
          <a:endParaRPr lang="cs-CZ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8</xdr:col>
      <xdr:colOff>47625</xdr:colOff>
      <xdr:row>0</xdr:row>
      <xdr:rowOff>19050</xdr:rowOff>
    </xdr:from>
    <xdr:to>
      <xdr:col>8</xdr:col>
      <xdr:colOff>942975</xdr:colOff>
      <xdr:row>4</xdr:row>
      <xdr:rowOff>123825</xdr:rowOff>
    </xdr:to>
    <xdr:pic>
      <xdr:nvPicPr>
        <xdr:cNvPr id="5" name="Picture 10" descr="13485%20eng%20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77200" y="19050"/>
          <a:ext cx="8286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workbookViewId="0">
      <selection activeCell="D51" sqref="D51"/>
    </sheetView>
  </sheetViews>
  <sheetFormatPr defaultRowHeight="12.75"/>
  <cols>
    <col min="1" max="2" width="9.140625" style="18"/>
    <col min="3" max="3" width="60.85546875" style="18" customWidth="1"/>
    <col min="4" max="4" width="6.5703125" style="18" customWidth="1"/>
    <col min="5" max="5" width="12.28515625" style="18" customWidth="1"/>
    <col min="6" max="8" width="9.140625" style="18"/>
    <col min="9" max="9" width="13.140625" style="18" customWidth="1"/>
    <col min="10" max="10" width="36.85546875" style="18" customWidth="1"/>
    <col min="11" max="16384" width="9.140625" style="18"/>
  </cols>
  <sheetData>
    <row r="1" spans="1:10">
      <c r="C1" s="19"/>
      <c r="E1" s="20"/>
      <c r="F1" s="21"/>
      <c r="G1" s="21"/>
      <c r="H1" s="21"/>
      <c r="I1" s="21"/>
    </row>
    <row r="2" spans="1:10">
      <c r="E2" s="20"/>
      <c r="F2" s="21"/>
      <c r="G2" s="21"/>
      <c r="H2" s="21"/>
      <c r="I2" s="21"/>
    </row>
    <row r="3" spans="1:10">
      <c r="E3" s="20"/>
      <c r="F3" s="21"/>
      <c r="G3" s="21"/>
      <c r="H3" s="21"/>
      <c r="I3" s="21"/>
    </row>
    <row r="4" spans="1:10">
      <c r="C4" s="22" t="s">
        <v>15</v>
      </c>
      <c r="E4" s="20"/>
      <c r="F4" s="21"/>
      <c r="G4" s="21"/>
      <c r="H4" s="21"/>
      <c r="I4" s="21"/>
    </row>
    <row r="5" spans="1:10">
      <c r="C5" s="23" t="s">
        <v>11</v>
      </c>
      <c r="E5" s="20"/>
      <c r="F5" s="21"/>
      <c r="G5" s="21"/>
      <c r="H5" s="21"/>
    </row>
    <row r="6" spans="1:10">
      <c r="C6" s="23"/>
      <c r="E6" s="20"/>
      <c r="F6" s="21"/>
      <c r="G6" s="21"/>
      <c r="H6" s="21"/>
    </row>
    <row r="7" spans="1:10">
      <c r="C7" s="23"/>
      <c r="E7" s="20"/>
      <c r="F7" s="21"/>
      <c r="G7" s="21"/>
      <c r="H7" s="21"/>
    </row>
    <row r="8" spans="1:10" ht="25.5">
      <c r="C8" s="24" t="s">
        <v>21</v>
      </c>
      <c r="D8" s="21"/>
      <c r="E8" s="21"/>
      <c r="F8" s="25"/>
      <c r="G8" s="21"/>
      <c r="H8" s="21"/>
      <c r="I8" s="68" t="s">
        <v>35</v>
      </c>
    </row>
    <row r="9" spans="1:10">
      <c r="D9" s="21"/>
      <c r="E9" s="21"/>
      <c r="F9" s="21"/>
      <c r="G9" s="21"/>
      <c r="H9" s="21"/>
      <c r="I9" s="21"/>
    </row>
    <row r="10" spans="1:10">
      <c r="C10" s="11" t="s">
        <v>22</v>
      </c>
      <c r="D10" s="70" t="s">
        <v>41</v>
      </c>
      <c r="E10" s="71"/>
      <c r="F10" s="71"/>
      <c r="G10" s="71"/>
      <c r="H10" s="71"/>
      <c r="I10" s="72"/>
    </row>
    <row r="11" spans="1:10" ht="13.5" thickBot="1">
      <c r="A11" s="21"/>
      <c r="B11" s="21"/>
      <c r="C11" s="11" t="s">
        <v>23</v>
      </c>
      <c r="D11" s="70" t="s">
        <v>42</v>
      </c>
      <c r="E11" s="71"/>
      <c r="F11" s="71"/>
      <c r="G11" s="71"/>
      <c r="H11" s="71"/>
      <c r="I11" s="72"/>
    </row>
    <row r="12" spans="1:10">
      <c r="A12" s="26" t="s">
        <v>16</v>
      </c>
      <c r="B12" s="26" t="s">
        <v>12</v>
      </c>
      <c r="C12" s="27" t="s">
        <v>0</v>
      </c>
      <c r="D12" s="28" t="s">
        <v>3</v>
      </c>
      <c r="E12" s="29" t="s">
        <v>6</v>
      </c>
      <c r="F12" s="28" t="s">
        <v>1</v>
      </c>
      <c r="G12" s="28" t="s">
        <v>7</v>
      </c>
      <c r="H12" s="28" t="s">
        <v>1</v>
      </c>
      <c r="I12" s="30" t="s">
        <v>5</v>
      </c>
      <c r="J12" s="55"/>
    </row>
    <row r="13" spans="1:10" ht="15.75">
      <c r="A13" s="31"/>
      <c r="B13" s="31"/>
      <c r="C13" s="14" t="s">
        <v>31</v>
      </c>
      <c r="D13" s="32"/>
      <c r="E13" s="33"/>
      <c r="F13" s="32"/>
      <c r="G13" s="32"/>
      <c r="H13" s="32"/>
      <c r="I13" s="34"/>
    </row>
    <row r="14" spans="1:10">
      <c r="A14" s="42"/>
      <c r="B14" s="42"/>
      <c r="C14" s="41" t="s">
        <v>28</v>
      </c>
      <c r="D14" s="45"/>
      <c r="E14" s="47"/>
      <c r="F14" s="45"/>
      <c r="G14" s="45"/>
      <c r="H14" s="45"/>
      <c r="I14" s="46"/>
    </row>
    <row r="15" spans="1:10">
      <c r="A15" s="31"/>
      <c r="B15" s="31"/>
      <c r="C15" s="12" t="s">
        <v>26</v>
      </c>
      <c r="D15" s="37"/>
      <c r="E15" s="10"/>
      <c r="F15" s="39"/>
      <c r="G15" s="37"/>
      <c r="H15" s="39"/>
      <c r="I15" s="40"/>
    </row>
    <row r="16" spans="1:10">
      <c r="A16" s="31">
        <v>832</v>
      </c>
      <c r="B16" s="31">
        <v>20</v>
      </c>
      <c r="C16" s="7" t="s">
        <v>27</v>
      </c>
      <c r="D16" s="37">
        <v>1</v>
      </c>
      <c r="E16" s="10">
        <v>17940</v>
      </c>
      <c r="F16" s="39">
        <f t="shared" ref="F16:F18" si="0">D16*E16</f>
        <v>17940</v>
      </c>
      <c r="G16" s="37">
        <v>1860</v>
      </c>
      <c r="H16" s="39">
        <f t="shared" ref="H16:H18" si="1">D16*G16</f>
        <v>1860</v>
      </c>
      <c r="I16" s="40">
        <f t="shared" ref="I16:I18" si="2">F16+H16</f>
        <v>19800</v>
      </c>
    </row>
    <row r="17" spans="1:10">
      <c r="A17" s="31">
        <v>832</v>
      </c>
      <c r="B17" s="31">
        <v>20</v>
      </c>
      <c r="C17" s="11" t="s">
        <v>20</v>
      </c>
      <c r="D17" s="32">
        <v>70</v>
      </c>
      <c r="E17" s="10">
        <v>12</v>
      </c>
      <c r="F17" s="39">
        <f t="shared" si="0"/>
        <v>840</v>
      </c>
      <c r="G17" s="32">
        <v>47</v>
      </c>
      <c r="H17" s="39">
        <f t="shared" si="1"/>
        <v>3290</v>
      </c>
      <c r="I17" s="40">
        <f t="shared" si="2"/>
        <v>4130</v>
      </c>
    </row>
    <row r="18" spans="1:10">
      <c r="A18" s="31">
        <v>832</v>
      </c>
      <c r="B18" s="31">
        <v>20</v>
      </c>
      <c r="C18" s="6" t="s">
        <v>9</v>
      </c>
      <c r="D18" s="36">
        <v>35</v>
      </c>
      <c r="E18" s="10">
        <v>23</v>
      </c>
      <c r="F18" s="39">
        <f t="shared" si="0"/>
        <v>805</v>
      </c>
      <c r="G18" s="36">
        <v>29</v>
      </c>
      <c r="H18" s="39">
        <f t="shared" si="1"/>
        <v>1015</v>
      </c>
      <c r="I18" s="40">
        <f t="shared" si="2"/>
        <v>1820</v>
      </c>
    </row>
    <row r="19" spans="1:10">
      <c r="A19" s="42"/>
      <c r="B19" s="42"/>
      <c r="C19" s="41" t="s">
        <v>32</v>
      </c>
      <c r="D19" s="43"/>
      <c r="E19" s="44"/>
      <c r="F19" s="45"/>
      <c r="G19" s="43"/>
      <c r="H19" s="45"/>
      <c r="I19" s="46"/>
      <c r="J19" s="38"/>
    </row>
    <row r="20" spans="1:10" s="9" customFormat="1">
      <c r="A20" s="8"/>
      <c r="B20" s="8"/>
      <c r="C20" s="12" t="s">
        <v>26</v>
      </c>
      <c r="D20" s="2"/>
      <c r="E20" s="13"/>
      <c r="F20" s="1"/>
      <c r="G20" s="2"/>
      <c r="H20" s="1"/>
      <c r="I20" s="3"/>
    </row>
    <row r="21" spans="1:10" customFormat="1">
      <c r="A21" s="8">
        <v>832</v>
      </c>
      <c r="B21" s="8">
        <v>20</v>
      </c>
      <c r="C21" s="7" t="s">
        <v>27</v>
      </c>
      <c r="D21" s="4">
        <v>2</v>
      </c>
      <c r="E21" s="10">
        <v>17940</v>
      </c>
      <c r="F21" s="1">
        <f t="shared" ref="F21:F24" si="3">D21*E21</f>
        <v>35880</v>
      </c>
      <c r="G21" s="4">
        <v>1860</v>
      </c>
      <c r="H21" s="1">
        <f t="shared" ref="H21:H24" si="4">D21*G21</f>
        <v>3720</v>
      </c>
      <c r="I21" s="3">
        <f t="shared" ref="I21:I24" si="5">F21+H21</f>
        <v>39600</v>
      </c>
    </row>
    <row r="22" spans="1:10" s="9" customFormat="1">
      <c r="A22" s="8">
        <v>832</v>
      </c>
      <c r="B22" s="8">
        <v>20</v>
      </c>
      <c r="C22" s="11" t="s">
        <v>20</v>
      </c>
      <c r="D22" s="1">
        <v>115</v>
      </c>
      <c r="E22" s="10">
        <v>12</v>
      </c>
      <c r="F22" s="1">
        <f t="shared" si="3"/>
        <v>1380</v>
      </c>
      <c r="G22" s="1">
        <v>47</v>
      </c>
      <c r="H22" s="1">
        <f t="shared" si="4"/>
        <v>5405</v>
      </c>
      <c r="I22" s="3">
        <f t="shared" si="5"/>
        <v>6785</v>
      </c>
    </row>
    <row r="23" spans="1:10">
      <c r="A23" s="8">
        <v>832</v>
      </c>
      <c r="B23" s="8">
        <v>20</v>
      </c>
      <c r="C23" s="5" t="s">
        <v>9</v>
      </c>
      <c r="D23" s="1">
        <v>45</v>
      </c>
      <c r="E23" s="10">
        <v>23</v>
      </c>
      <c r="F23" s="1">
        <f t="shared" si="3"/>
        <v>1035</v>
      </c>
      <c r="G23" s="1">
        <v>29</v>
      </c>
      <c r="H23" s="1">
        <f t="shared" si="4"/>
        <v>1305</v>
      </c>
      <c r="I23" s="3">
        <f t="shared" si="5"/>
        <v>2340</v>
      </c>
    </row>
    <row r="24" spans="1:10">
      <c r="A24" s="8">
        <v>832</v>
      </c>
      <c r="B24" s="8">
        <v>20</v>
      </c>
      <c r="C24" s="6" t="s">
        <v>43</v>
      </c>
      <c r="D24" s="69">
        <v>5</v>
      </c>
      <c r="E24" s="10">
        <v>4455</v>
      </c>
      <c r="F24" s="1">
        <f t="shared" si="3"/>
        <v>22275</v>
      </c>
      <c r="G24" s="69">
        <v>295</v>
      </c>
      <c r="H24" s="1">
        <f t="shared" si="4"/>
        <v>1475</v>
      </c>
      <c r="I24" s="3">
        <f t="shared" si="5"/>
        <v>23750</v>
      </c>
    </row>
    <row r="25" spans="1:10">
      <c r="A25" s="31"/>
      <c r="B25" s="31"/>
      <c r="C25" s="15" t="s">
        <v>30</v>
      </c>
      <c r="D25" s="36"/>
      <c r="E25" s="10"/>
      <c r="F25" s="32"/>
      <c r="G25" s="36"/>
      <c r="H25" s="32"/>
      <c r="I25" s="34"/>
    </row>
    <row r="26" spans="1:10">
      <c r="A26" s="31">
        <v>873</v>
      </c>
      <c r="B26" s="31"/>
      <c r="C26" s="54" t="s">
        <v>29</v>
      </c>
      <c r="D26" s="35">
        <v>14</v>
      </c>
      <c r="E26" s="10">
        <v>0</v>
      </c>
      <c r="F26" s="1">
        <f t="shared" ref="F26:F27" si="6">D26*E26</f>
        <v>0</v>
      </c>
      <c r="G26" s="35">
        <v>1100</v>
      </c>
      <c r="H26" s="1">
        <f t="shared" ref="H26:H27" si="7">D26*G26</f>
        <v>15400</v>
      </c>
      <c r="I26" s="3">
        <f t="shared" ref="I26:I27" si="8">F26+H26</f>
        <v>15400</v>
      </c>
    </row>
    <row r="27" spans="1:10" s="38" customFormat="1" ht="51">
      <c r="A27" s="8">
        <v>873</v>
      </c>
      <c r="B27" s="8">
        <v>10</v>
      </c>
      <c r="C27" s="48" t="s">
        <v>33</v>
      </c>
      <c r="D27" s="2">
        <v>4</v>
      </c>
      <c r="E27" s="1">
        <v>34397</v>
      </c>
      <c r="F27" s="1">
        <f t="shared" si="6"/>
        <v>137588</v>
      </c>
      <c r="G27" s="2">
        <v>3440</v>
      </c>
      <c r="H27" s="1">
        <f t="shared" si="7"/>
        <v>13760</v>
      </c>
      <c r="I27" s="3">
        <f t="shared" si="8"/>
        <v>151348</v>
      </c>
    </row>
    <row r="28" spans="1:10" s="38" customFormat="1">
      <c r="A28" s="8"/>
      <c r="B28" s="8"/>
      <c r="C28" s="12" t="s">
        <v>14</v>
      </c>
      <c r="D28" s="2"/>
      <c r="E28" s="10"/>
      <c r="F28" s="1"/>
      <c r="G28" s="2"/>
      <c r="H28" s="1"/>
      <c r="I28" s="3"/>
    </row>
    <row r="29" spans="1:10" s="38" customFormat="1">
      <c r="A29" s="8">
        <v>672</v>
      </c>
      <c r="B29" s="8">
        <v>20</v>
      </c>
      <c r="C29" s="48" t="s">
        <v>37</v>
      </c>
      <c r="D29" s="2">
        <v>1</v>
      </c>
      <c r="E29" s="10">
        <v>0</v>
      </c>
      <c r="F29" s="1">
        <f t="shared" ref="F29:F33" si="9">D29*E29</f>
        <v>0</v>
      </c>
      <c r="G29" s="2">
        <v>890</v>
      </c>
      <c r="H29" s="1">
        <f t="shared" ref="H29:H33" si="10">D29*G29</f>
        <v>890</v>
      </c>
      <c r="I29" s="3">
        <f t="shared" ref="I29:I33" si="11">F29+H29</f>
        <v>890</v>
      </c>
    </row>
    <row r="30" spans="1:10" s="38" customFormat="1">
      <c r="A30" s="8">
        <v>672</v>
      </c>
      <c r="B30" s="8">
        <v>20</v>
      </c>
      <c r="C30" s="48" t="s">
        <v>36</v>
      </c>
      <c r="D30" s="2">
        <v>1</v>
      </c>
      <c r="E30" s="10">
        <v>0</v>
      </c>
      <c r="F30" s="1">
        <f t="shared" si="9"/>
        <v>0</v>
      </c>
      <c r="G30" s="2">
        <v>2640</v>
      </c>
      <c r="H30" s="1">
        <f t="shared" si="10"/>
        <v>2640</v>
      </c>
      <c r="I30" s="3">
        <f t="shared" si="11"/>
        <v>2640</v>
      </c>
    </row>
    <row r="31" spans="1:10" s="38" customFormat="1">
      <c r="A31" s="8">
        <v>672</v>
      </c>
      <c r="B31" s="8">
        <v>20</v>
      </c>
      <c r="C31" s="48" t="s">
        <v>24</v>
      </c>
      <c r="D31" s="2">
        <v>1</v>
      </c>
      <c r="E31" s="10">
        <v>0</v>
      </c>
      <c r="F31" s="1">
        <f t="shared" si="9"/>
        <v>0</v>
      </c>
      <c r="G31" s="2">
        <v>2000</v>
      </c>
      <c r="H31" s="1">
        <f t="shared" si="10"/>
        <v>2000</v>
      </c>
      <c r="I31" s="3">
        <f t="shared" si="11"/>
        <v>2000</v>
      </c>
    </row>
    <row r="32" spans="1:10" s="38" customFormat="1">
      <c r="A32" s="8">
        <v>672</v>
      </c>
      <c r="B32" s="8">
        <v>20</v>
      </c>
      <c r="C32" s="48" t="s">
        <v>25</v>
      </c>
      <c r="D32" s="2">
        <v>1</v>
      </c>
      <c r="E32" s="10">
        <v>0</v>
      </c>
      <c r="F32" s="1">
        <f t="shared" si="9"/>
        <v>0</v>
      </c>
      <c r="G32" s="2">
        <v>4850</v>
      </c>
      <c r="H32" s="1">
        <f t="shared" si="10"/>
        <v>4850</v>
      </c>
      <c r="I32" s="3">
        <f t="shared" si="11"/>
        <v>4850</v>
      </c>
    </row>
    <row r="33" spans="1:10" s="38" customFormat="1">
      <c r="A33" s="8">
        <v>672</v>
      </c>
      <c r="B33" s="8">
        <v>20</v>
      </c>
      <c r="C33" s="48" t="s">
        <v>2</v>
      </c>
      <c r="D33" s="2">
        <v>1</v>
      </c>
      <c r="E33" s="10">
        <v>0</v>
      </c>
      <c r="F33" s="1">
        <f t="shared" si="9"/>
        <v>0</v>
      </c>
      <c r="G33" s="2">
        <v>1000</v>
      </c>
      <c r="H33" s="1">
        <f t="shared" si="10"/>
        <v>1000</v>
      </c>
      <c r="I33" s="3">
        <f t="shared" si="11"/>
        <v>1000</v>
      </c>
    </row>
    <row r="34" spans="1:10" s="38" customFormat="1">
      <c r="A34" s="8">
        <v>672</v>
      </c>
      <c r="B34" s="8">
        <v>20</v>
      </c>
      <c r="C34" s="48" t="s">
        <v>4</v>
      </c>
      <c r="D34" s="2">
        <v>1</v>
      </c>
      <c r="E34" s="10">
        <v>0</v>
      </c>
      <c r="F34" s="1">
        <f>D34*E34</f>
        <v>0</v>
      </c>
      <c r="G34" s="2">
        <v>4000</v>
      </c>
      <c r="H34" s="1">
        <f>D34*G34</f>
        <v>4000</v>
      </c>
      <c r="I34" s="3">
        <f>F34+H34</f>
        <v>4000</v>
      </c>
    </row>
    <row r="35" spans="1:10" s="38" customFormat="1">
      <c r="A35" s="8">
        <v>672</v>
      </c>
      <c r="B35" s="8">
        <v>20</v>
      </c>
      <c r="C35" s="48" t="s">
        <v>8</v>
      </c>
      <c r="D35" s="2">
        <v>1</v>
      </c>
      <c r="E35" s="10">
        <v>0</v>
      </c>
      <c r="F35" s="1">
        <f>D35*E35</f>
        <v>0</v>
      </c>
      <c r="G35" s="2">
        <v>1500</v>
      </c>
      <c r="H35" s="1">
        <f>D35*G35</f>
        <v>1500</v>
      </c>
      <c r="I35" s="3">
        <f>F35+H35</f>
        <v>1500</v>
      </c>
    </row>
    <row r="36" spans="1:10" s="38" customFormat="1" ht="13.5" thickBot="1">
      <c r="A36" s="8">
        <v>672</v>
      </c>
      <c r="B36" s="8">
        <v>20</v>
      </c>
      <c r="C36" s="48" t="s">
        <v>13</v>
      </c>
      <c r="D36" s="2">
        <v>1</v>
      </c>
      <c r="E36" s="10">
        <v>0</v>
      </c>
      <c r="F36" s="1">
        <f>D36*E36</f>
        <v>0</v>
      </c>
      <c r="G36" s="2">
        <v>8400</v>
      </c>
      <c r="H36" s="1">
        <f>D36*G36</f>
        <v>8400</v>
      </c>
      <c r="I36" s="3">
        <f>F36+H36</f>
        <v>8400</v>
      </c>
    </row>
    <row r="37" spans="1:10" ht="13.5" thickBot="1">
      <c r="A37" s="56"/>
      <c r="B37" s="57"/>
      <c r="C37" s="58" t="s">
        <v>10</v>
      </c>
      <c r="D37" s="59"/>
      <c r="E37" s="60"/>
      <c r="F37" s="60">
        <f>SUM(F3:F36)</f>
        <v>217743</v>
      </c>
      <c r="G37" s="59"/>
      <c r="H37" s="59">
        <f>SUM(H3:H36)</f>
        <v>72510</v>
      </c>
      <c r="I37" s="61">
        <f>SUM(I14:I36)</f>
        <v>290253</v>
      </c>
      <c r="J37" s="38"/>
    </row>
    <row r="38" spans="1:10" ht="13.5" thickBot="1">
      <c r="A38" s="49"/>
      <c r="B38" s="49"/>
      <c r="C38" s="62" t="s">
        <v>40</v>
      </c>
      <c r="D38" s="49"/>
      <c r="E38" s="50"/>
      <c r="F38" s="49"/>
      <c r="G38" s="51"/>
      <c r="H38" s="52"/>
      <c r="I38" s="63">
        <f>PRODUCT(I37,0.2)</f>
        <v>58050.600000000006</v>
      </c>
    </row>
    <row r="39" spans="1:10" ht="13.5" thickBot="1">
      <c r="A39" s="49"/>
      <c r="B39" s="49"/>
      <c r="C39" s="64" t="s">
        <v>39</v>
      </c>
      <c r="D39" s="49"/>
      <c r="E39" s="50"/>
      <c r="F39" s="49"/>
      <c r="G39" s="51"/>
      <c r="H39" s="52"/>
      <c r="I39" s="65">
        <f>SUM(I37:I38)</f>
        <v>348303.6</v>
      </c>
    </row>
    <row r="40" spans="1:10">
      <c r="A40" s="49"/>
      <c r="B40" s="49"/>
      <c r="C40" s="66"/>
      <c r="D40" s="49"/>
      <c r="E40" s="50"/>
      <c r="F40" s="49"/>
      <c r="G40" s="51"/>
      <c r="H40" s="52"/>
      <c r="I40" s="67"/>
      <c r="J40" s="38"/>
    </row>
    <row r="41" spans="1:10">
      <c r="A41" s="9"/>
      <c r="B41" s="9">
        <v>672</v>
      </c>
      <c r="C41" s="9" t="s">
        <v>19</v>
      </c>
      <c r="D41" s="9"/>
      <c r="E41" s="16"/>
      <c r="F41" s="9"/>
      <c r="G41" s="9"/>
      <c r="H41" s="9"/>
      <c r="I41" s="53">
        <f>SUMIF(A6:A36,"=672",I6:I36)</f>
        <v>25280</v>
      </c>
    </row>
    <row r="42" spans="1:10">
      <c r="A42" s="9"/>
      <c r="B42" s="9">
        <v>804</v>
      </c>
      <c r="C42" s="9" t="s">
        <v>17</v>
      </c>
      <c r="D42" s="9"/>
      <c r="E42" s="16"/>
      <c r="F42" s="9"/>
      <c r="G42" s="9"/>
      <c r="H42" s="9"/>
      <c r="I42" s="53">
        <f>SUMIF(A6:A36,"=804",I6:I36)</f>
        <v>0</v>
      </c>
    </row>
    <row r="43" spans="1:10">
      <c r="A43" s="9"/>
      <c r="B43" s="9">
        <v>832</v>
      </c>
      <c r="C43" s="9" t="s">
        <v>18</v>
      </c>
      <c r="D43" s="9"/>
      <c r="E43" s="16"/>
      <c r="F43" s="9"/>
      <c r="G43" s="9"/>
      <c r="H43" s="9"/>
      <c r="I43" s="53">
        <f>SUMIF(A6:A36,"=832",I6:I36)</f>
        <v>98225</v>
      </c>
    </row>
    <row r="44" spans="1:10">
      <c r="A44" s="9"/>
      <c r="B44" s="9">
        <v>873</v>
      </c>
      <c r="C44" s="9" t="s">
        <v>34</v>
      </c>
      <c r="D44" s="9"/>
      <c r="E44" s="9"/>
      <c r="F44" s="9"/>
      <c r="G44" s="9"/>
      <c r="H44" s="9"/>
      <c r="I44" s="53">
        <f>SUMIF(A6:A36,"=873",I6:I36)</f>
        <v>166748</v>
      </c>
    </row>
    <row r="45" spans="1:10">
      <c r="A45" s="9"/>
      <c r="B45" s="9">
        <v>842</v>
      </c>
      <c r="C45" t="s">
        <v>38</v>
      </c>
      <c r="D45" s="9"/>
      <c r="E45" s="9"/>
      <c r="F45" s="9"/>
      <c r="G45" s="9"/>
      <c r="H45" s="9"/>
      <c r="I45" s="53">
        <f>SUMIF(A7:A37,"=842",I7:I37)</f>
        <v>0</v>
      </c>
    </row>
    <row r="46" spans="1:10">
      <c r="A46" s="9"/>
      <c r="B46" s="9"/>
      <c r="C46" s="9"/>
      <c r="D46" s="9"/>
      <c r="E46" s="16"/>
      <c r="F46" s="9"/>
      <c r="G46" s="9"/>
      <c r="H46" s="9"/>
      <c r="I46" s="17">
        <f>SUM(I41:I45)</f>
        <v>290253</v>
      </c>
    </row>
    <row r="47" spans="1:10">
      <c r="A47" s="9"/>
      <c r="B47" s="9"/>
      <c r="C47" s="9"/>
      <c r="D47" s="9"/>
      <c r="E47" s="16"/>
      <c r="F47" s="9"/>
      <c r="G47" s="9"/>
      <c r="H47" s="9"/>
      <c r="I47" s="17"/>
    </row>
    <row r="48" spans="1:10">
      <c r="A48"/>
      <c r="B48" s="9"/>
      <c r="C48" s="9"/>
      <c r="D48" s="9"/>
      <c r="E48" s="16"/>
      <c r="F48" s="9"/>
      <c r="G48" s="9"/>
      <c r="H48" s="9"/>
      <c r="I48" s="9"/>
    </row>
    <row r="49" spans="2:9">
      <c r="B49" s="38"/>
      <c r="C49" s="38"/>
      <c r="D49" s="38"/>
      <c r="E49" s="38"/>
      <c r="F49" s="38"/>
      <c r="G49" s="38"/>
      <c r="H49" s="38"/>
      <c r="I49" s="38"/>
    </row>
    <row r="50" spans="2:9">
      <c r="B50" s="38"/>
      <c r="C50" s="38"/>
      <c r="D50" s="38"/>
      <c r="E50" s="38"/>
      <c r="F50" s="38"/>
      <c r="G50" s="38"/>
      <c r="H50" s="38"/>
      <c r="I50" s="38"/>
    </row>
  </sheetData>
  <mergeCells count="2">
    <mergeCell ref="D10:I10"/>
    <mergeCell ref="D11:I1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Dytrt Miroslav</dc:creator>
  <cp:lastModifiedBy>marekprochazka</cp:lastModifiedBy>
  <cp:lastPrinted>2011-06-30T12:14:45Z</cp:lastPrinted>
  <dcterms:created xsi:type="dcterms:W3CDTF">1998-09-19T10:10:18Z</dcterms:created>
  <dcterms:modified xsi:type="dcterms:W3CDTF">2011-09-26T09:35:42Z</dcterms:modified>
</cp:coreProperties>
</file>