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/>
  <bookViews>
    <workbookView xWindow="360" yWindow="15" windowWidth="11370" windowHeight="6540"/>
  </bookViews>
  <sheets>
    <sheet name="M3" sheetId="3" r:id="rId1"/>
    <sheet name="List1" sheetId="5" r:id="rId2"/>
  </sheets>
  <calcPr calcId="125725"/>
</workbook>
</file>

<file path=xl/calcChain.xml><?xml version="1.0" encoding="utf-8"?>
<calcChain xmlns="http://schemas.openxmlformats.org/spreadsheetml/2006/main">
  <c r="H30" i="3"/>
  <c r="F30"/>
  <c r="I30" s="1"/>
  <c r="H36"/>
  <c r="H37"/>
  <c r="F37"/>
  <c r="F36"/>
  <c r="H35"/>
  <c r="F35"/>
  <c r="H34"/>
  <c r="F34"/>
  <c r="H33"/>
  <c r="F33"/>
  <c r="I33" l="1"/>
  <c r="I34"/>
  <c r="I35"/>
  <c r="I36"/>
  <c r="I37"/>
  <c r="I42"/>
  <c r="I46" l="1"/>
  <c r="H23" l="1"/>
  <c r="F23"/>
  <c r="H22"/>
  <c r="F22"/>
  <c r="H21"/>
  <c r="F21"/>
  <c r="H18"/>
  <c r="F18"/>
  <c r="H17"/>
  <c r="F17"/>
  <c r="H16"/>
  <c r="F16"/>
  <c r="I17" l="1"/>
  <c r="I45"/>
  <c r="I18"/>
  <c r="I22"/>
  <c r="I23"/>
  <c r="I21"/>
  <c r="I16"/>
  <c r="H29"/>
  <c r="F29"/>
  <c r="H28"/>
  <c r="F28"/>
  <c r="H27"/>
  <c r="F27"/>
  <c r="H38"/>
  <c r="F38" l="1"/>
  <c r="I27"/>
  <c r="I28"/>
  <c r="I29"/>
  <c r="I43"/>
  <c r="I44" l="1"/>
  <c r="I47" s="1"/>
  <c r="I38"/>
  <c r="I39" s="1"/>
  <c r="I40" s="1"/>
</calcChain>
</file>

<file path=xl/sharedStrings.xml><?xml version="1.0" encoding="utf-8"?>
<sst xmlns="http://schemas.openxmlformats.org/spreadsheetml/2006/main" count="50" uniqueCount="41">
  <si>
    <t>Název</t>
  </si>
  <si>
    <t>Celkem</t>
  </si>
  <si>
    <t>Předání, proškolení obsluhy</t>
  </si>
  <si>
    <t>ks,m</t>
  </si>
  <si>
    <t>Zařízení stavby,přípomoce</t>
  </si>
  <si>
    <t>Součet v Kč</t>
  </si>
  <si>
    <t>Materiál</t>
  </si>
  <si>
    <t>Montáž</t>
  </si>
  <si>
    <t>Zakreslení skutečného stavu</t>
  </si>
  <si>
    <t>Lišta vkládací 17x17</t>
  </si>
  <si>
    <t>Součet v Kč bez DPH</t>
  </si>
  <si>
    <t xml:space="preserve">Člen asociace výrobců a dodavatelů zdravotnických prostředků                                                               </t>
  </si>
  <si>
    <t>DPH %</t>
  </si>
  <si>
    <t>Dopravné</t>
  </si>
  <si>
    <t>Společné náklady</t>
  </si>
  <si>
    <t>zapsaná u KS HK oddíl C, vložka 5343</t>
  </si>
  <si>
    <t>BU</t>
  </si>
  <si>
    <t>Projects AS-GMS/Akce rozvody MP</t>
  </si>
  <si>
    <t>Alarmsystem/Signalizace</t>
  </si>
  <si>
    <t>Other Services/Ostatní služby GMS</t>
  </si>
  <si>
    <t>Propojovací kabel signalizace SYKFY 3x2x0,5 - na stěnu</t>
  </si>
  <si>
    <t>Položkový rozpočet</t>
  </si>
  <si>
    <t>Akce:</t>
  </si>
  <si>
    <t>Specifikace:</t>
  </si>
  <si>
    <t>Revize elekto</t>
  </si>
  <si>
    <t>1.NP</t>
  </si>
  <si>
    <t>Signalizace</t>
  </si>
  <si>
    <t>Vyhodnocovací skříň  signalizace MSD 03 pro 2-3 čidla</t>
  </si>
  <si>
    <t xml:space="preserve">3.NP </t>
  </si>
  <si>
    <t>Budova M3</t>
  </si>
  <si>
    <t>Lůžkové rampy</t>
  </si>
  <si>
    <t>2.NP</t>
  </si>
  <si>
    <t>4.NP</t>
  </si>
  <si>
    <t>Bed nead units/Lůžkové rampy</t>
  </si>
  <si>
    <t>Příl.č.1 nab.č. 11000706</t>
  </si>
  <si>
    <t>Supply Units/Stativy a rampy</t>
  </si>
  <si>
    <t xml:space="preserve">DPH 20% </t>
  </si>
  <si>
    <t>Součet v Kč včetně DPH</t>
  </si>
  <si>
    <t>Snímač tlaku lineární pro MaR a MSD SLN nízkotlaký 0-1 Mpa</t>
  </si>
  <si>
    <t>FN Olomouc - Budova M3</t>
  </si>
  <si>
    <t>Odstranění závad z revize 022,5P/11/10/766- signalizace</t>
  </si>
</sst>
</file>

<file path=xl/styles.xml><?xml version="1.0" encoding="utf-8"?>
<styleSheet xmlns="http://schemas.openxmlformats.org/spreadsheetml/2006/main">
  <numFmts count="2">
    <numFmt numFmtId="42" formatCode="_-* #,##0\ &quot;Kč&quot;_-;\-* #,##0\ &quot;Kč&quot;_-;_-* &quot;-&quot;\ &quot;Kč&quot;_-;_-@_-"/>
    <numFmt numFmtId="164" formatCode="#,##0\ &quot;Kč&quot;"/>
  </numFmts>
  <fonts count="9">
    <font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1" fillId="2" borderId="4" xfId="0" applyNumberFormat="1" applyFont="1" applyFill="1" applyBorder="1"/>
    <xf numFmtId="3" fontId="3" fillId="2" borderId="4" xfId="0" applyNumberFormat="1" applyFont="1" applyFill="1" applyBorder="1"/>
    <xf numFmtId="42" fontId="0" fillId="0" borderId="5" xfId="0" applyNumberFormat="1" applyFill="1" applyBorder="1"/>
    <xf numFmtId="42" fontId="1" fillId="2" borderId="6" xfId="0" applyNumberFormat="1" applyFont="1" applyFill="1" applyBorder="1"/>
    <xf numFmtId="0" fontId="0" fillId="0" borderId="7" xfId="0" applyBorder="1" applyAlignment="1">
      <alignment wrapText="1"/>
    </xf>
    <xf numFmtId="0" fontId="0" fillId="2" borderId="7" xfId="0" applyFill="1" applyBorder="1" applyAlignment="1">
      <alignment wrapText="1"/>
    </xf>
    <xf numFmtId="3" fontId="0" fillId="0" borderId="9" xfId="0" applyNumberFormat="1" applyFill="1" applyBorder="1" applyAlignment="1">
      <alignment horizontal="center"/>
    </xf>
    <xf numFmtId="3" fontId="1" fillId="2" borderId="10" xfId="0" applyNumberFormat="1" applyFont="1" applyFill="1" applyBorder="1"/>
    <xf numFmtId="0" fontId="0" fillId="0" borderId="0" xfId="0" applyFill="1"/>
    <xf numFmtId="3" fontId="1" fillId="2" borderId="11" xfId="0" applyNumberFormat="1" applyFont="1" applyFill="1" applyBorder="1"/>
    <xf numFmtId="3" fontId="0" fillId="0" borderId="7" xfId="0" applyNumberFormat="1" applyFont="1" applyFill="1" applyBorder="1" applyAlignment="1">
      <alignment horizontal="right" wrapText="1"/>
    </xf>
    <xf numFmtId="0" fontId="0" fillId="0" borderId="0" xfId="0" applyFont="1"/>
    <xf numFmtId="0" fontId="0" fillId="0" borderId="2" xfId="0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0" xfId="0" applyFont="1" applyFill="1"/>
    <xf numFmtId="42" fontId="3" fillId="0" borderId="0" xfId="0" applyNumberFormat="1" applyFont="1" applyFill="1"/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3" fontId="0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horizontal="right" wrapText="1"/>
    </xf>
    <xf numFmtId="3" fontId="1" fillId="3" borderId="12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3" fontId="1" fillId="3" borderId="14" xfId="0" applyNumberFormat="1" applyFont="1" applyFill="1" applyBorder="1" applyAlignment="1">
      <alignment horizontal="center" wrapText="1"/>
    </xf>
    <xf numFmtId="3" fontId="3" fillId="3" borderId="14" xfId="0" applyNumberFormat="1" applyFont="1" applyFill="1" applyBorder="1" applyAlignment="1">
      <alignment horizontal="center" wrapText="1"/>
    </xf>
    <xf numFmtId="3" fontId="1" fillId="3" borderId="15" xfId="0" applyNumberFormat="1" applyFont="1" applyFill="1" applyBorder="1" applyAlignment="1">
      <alignment horizontal="center" wrapText="1"/>
    </xf>
    <xf numFmtId="3" fontId="0" fillId="0" borderId="9" xfId="0" applyNumberForma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3" fontId="0" fillId="0" borderId="2" xfId="0" applyNumberFormat="1" applyFont="1" applyFill="1" applyBorder="1" applyAlignment="1">
      <alignment wrapText="1"/>
    </xf>
    <xf numFmtId="42" fontId="0" fillId="0" borderId="5" xfId="0" applyNumberFormat="1" applyFill="1" applyBorder="1" applyAlignment="1">
      <alignment wrapText="1"/>
    </xf>
    <xf numFmtId="3" fontId="0" fillId="0" borderId="3" xfId="0" applyNumberFormat="1" applyFill="1" applyBorder="1" applyAlignment="1">
      <alignment wrapText="1"/>
    </xf>
    <xf numFmtId="3" fontId="0" fillId="0" borderId="7" xfId="0" applyNumberFormat="1" applyFont="1" applyFill="1" applyBorder="1" applyAlignment="1">
      <alignment wrapText="1"/>
    </xf>
    <xf numFmtId="3" fontId="0" fillId="0" borderId="2" xfId="0" applyNumberFormat="1" applyBorder="1" applyAlignment="1">
      <alignment wrapText="1"/>
    </xf>
    <xf numFmtId="3" fontId="0" fillId="2" borderId="2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3" fontId="0" fillId="4" borderId="2" xfId="0" applyNumberFormat="1" applyFill="1" applyBorder="1" applyAlignment="1">
      <alignment wrapText="1"/>
    </xf>
    <xf numFmtId="42" fontId="0" fillId="4" borderId="5" xfId="0" applyNumberFormat="1" applyFill="1" applyBorder="1" applyAlignment="1">
      <alignment wrapText="1"/>
    </xf>
    <xf numFmtId="0" fontId="0" fillId="4" borderId="0" xfId="0" applyFill="1" applyAlignment="1">
      <alignment wrapText="1"/>
    </xf>
    <xf numFmtId="3" fontId="0" fillId="5" borderId="9" xfId="0" applyNumberFormat="1" applyFill="1" applyBorder="1" applyAlignment="1">
      <alignment horizontal="center"/>
    </xf>
    <xf numFmtId="0" fontId="3" fillId="5" borderId="8" xfId="0" applyFont="1" applyFill="1" applyBorder="1" applyAlignment="1">
      <alignment wrapText="1"/>
    </xf>
    <xf numFmtId="3" fontId="0" fillId="5" borderId="3" xfId="0" applyNumberFormat="1" applyFill="1" applyBorder="1"/>
    <xf numFmtId="3" fontId="0" fillId="5" borderId="2" xfId="0" applyNumberFormat="1" applyFill="1" applyBorder="1"/>
    <xf numFmtId="42" fontId="0" fillId="5" borderId="5" xfId="0" applyNumberFormat="1" applyFill="1" applyBorder="1"/>
    <xf numFmtId="0" fontId="3" fillId="5" borderId="7" xfId="0" applyFont="1" applyFill="1" applyBorder="1" applyAlignment="1">
      <alignment wrapText="1"/>
    </xf>
    <xf numFmtId="3" fontId="0" fillId="5" borderId="9" xfId="0" applyNumberFormat="1" applyFill="1" applyBorder="1" applyAlignment="1">
      <alignment horizontal="center" wrapText="1"/>
    </xf>
    <xf numFmtId="3" fontId="0" fillId="5" borderId="2" xfId="0" applyNumberFormat="1" applyFill="1" applyBorder="1" applyAlignment="1">
      <alignment wrapText="1"/>
    </xf>
    <xf numFmtId="42" fontId="0" fillId="5" borderId="5" xfId="0" applyNumberFormat="1" applyFill="1" applyBorder="1" applyAlignment="1">
      <alignment wrapText="1"/>
    </xf>
    <xf numFmtId="3" fontId="0" fillId="5" borderId="7" xfId="0" applyNumberFormat="1" applyFont="1" applyFill="1" applyBorder="1" applyAlignment="1">
      <alignment horizontal="right" wrapText="1"/>
    </xf>
    <xf numFmtId="3" fontId="0" fillId="5" borderId="2" xfId="0" applyNumberFormat="1" applyFont="1" applyFill="1" applyBorder="1" applyAlignment="1">
      <alignment wrapText="1"/>
    </xf>
    <xf numFmtId="3" fontId="0" fillId="5" borderId="7" xfId="0" applyNumberFormat="1" applyFill="1" applyBorder="1"/>
    <xf numFmtId="0" fontId="0" fillId="0" borderId="8" xfId="0" applyFill="1" applyBorder="1" applyAlignment="1">
      <alignment wrapText="1"/>
    </xf>
    <xf numFmtId="3" fontId="4" fillId="0" borderId="0" xfId="0" applyNumberFormat="1" applyFont="1" applyFill="1" applyBorder="1"/>
    <xf numFmtId="164" fontId="0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/>
    <xf numFmtId="42" fontId="0" fillId="0" borderId="0" xfId="0" applyNumberFormat="1" applyFill="1"/>
    <xf numFmtId="3" fontId="1" fillId="0" borderId="18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wrapText="1"/>
    </xf>
    <xf numFmtId="42" fontId="4" fillId="0" borderId="20" xfId="0" applyNumberFormat="1" applyFont="1" applyFill="1" applyBorder="1"/>
    <xf numFmtId="0" fontId="1" fillId="0" borderId="20" xfId="0" applyFont="1" applyFill="1" applyBorder="1"/>
    <xf numFmtId="42" fontId="3" fillId="0" borderId="21" xfId="0" applyNumberFormat="1" applyFont="1" applyFill="1" applyBorder="1"/>
    <xf numFmtId="0" fontId="1" fillId="0" borderId="0" xfId="0" applyFont="1" applyFill="1" applyBorder="1"/>
    <xf numFmtId="42" fontId="3" fillId="0" borderId="0" xfId="0" applyNumberFormat="1" applyFont="1" applyFill="1" applyBorder="1"/>
    <xf numFmtId="3" fontId="0" fillId="0" borderId="2" xfId="0" applyNumberFormat="1" applyBorder="1"/>
    <xf numFmtId="49" fontId="0" fillId="0" borderId="16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7" xfId="0" applyNumberFormat="1" applyBorder="1" applyAlignment="1">
      <alignment wrapText="1"/>
    </xf>
    <xf numFmtId="3" fontId="0" fillId="6" borderId="0" xfId="0" applyNumberFormat="1" applyFill="1" applyAlignment="1">
      <alignment horizontal="right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114300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0"/>
          <a:ext cx="1800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1724025</xdr:colOff>
      <xdr:row>1</xdr:row>
      <xdr:rowOff>28575</xdr:rowOff>
    </xdr:from>
    <xdr:to>
      <xdr:col>8</xdr:col>
      <xdr:colOff>133350</xdr:colOff>
      <xdr:row>3</xdr:row>
      <xdr:rowOff>47625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638425" y="190500"/>
          <a:ext cx="4476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10800" rIns="91440" bIns="4572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Swis721 BlkCn BT"/>
            </a:rPr>
            <a:t>spol.  s r.o., Hegerova 987, 572 01 Polička</a:t>
          </a:r>
        </a:p>
      </xdr:txBody>
    </xdr:sp>
    <xdr:clientData/>
  </xdr:twoCellAnchor>
  <xdr:twoCellAnchor>
    <xdr:from>
      <xdr:col>2</xdr:col>
      <xdr:colOff>1819275</xdr:colOff>
      <xdr:row>0</xdr:row>
      <xdr:rowOff>0</xdr:rowOff>
    </xdr:from>
    <xdr:to>
      <xdr:col>2</xdr:col>
      <xdr:colOff>2038350</xdr:colOff>
      <xdr:row>1</xdr:row>
      <xdr:rowOff>28575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733675" y="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Arial"/>
              <a:cs typeface="Arial"/>
            </a:rPr>
            <a:t>®</a:t>
          </a:r>
          <a:endParaRPr lang="cs-C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942975</xdr:colOff>
      <xdr:row>4</xdr:row>
      <xdr:rowOff>123825</xdr:rowOff>
    </xdr:to>
    <xdr:pic>
      <xdr:nvPicPr>
        <xdr:cNvPr id="9" name="Picture 10" descr="13485%20eng%20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29450" y="19050"/>
          <a:ext cx="8953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I8" sqref="I8"/>
    </sheetView>
  </sheetViews>
  <sheetFormatPr defaultRowHeight="12.75"/>
  <cols>
    <col min="1" max="1" width="7.7109375" style="22" customWidth="1"/>
    <col min="2" max="2" width="7.85546875" style="22" customWidth="1"/>
    <col min="3" max="3" width="55.85546875" style="22" customWidth="1"/>
    <col min="4" max="4" width="6.5703125" style="22" customWidth="1"/>
    <col min="5" max="5" width="12.28515625" style="22" customWidth="1"/>
    <col min="6" max="8" width="9.140625" style="22"/>
    <col min="9" max="9" width="13.140625" style="22" customWidth="1"/>
    <col min="10" max="10" width="27.28515625" style="22" customWidth="1"/>
    <col min="11" max="16384" width="9.140625" style="22"/>
  </cols>
  <sheetData>
    <row r="1" spans="1:10">
      <c r="C1" s="23"/>
      <c r="E1" s="24"/>
      <c r="F1" s="25"/>
      <c r="G1" s="25"/>
      <c r="H1" s="25"/>
      <c r="I1" s="25"/>
    </row>
    <row r="2" spans="1:10">
      <c r="E2" s="24"/>
      <c r="F2" s="25"/>
      <c r="G2" s="25"/>
      <c r="H2" s="25"/>
      <c r="I2" s="25"/>
    </row>
    <row r="3" spans="1:10">
      <c r="E3" s="24"/>
      <c r="F3" s="25"/>
      <c r="G3" s="25"/>
      <c r="H3" s="25"/>
      <c r="I3" s="25"/>
    </row>
    <row r="4" spans="1:10">
      <c r="C4" s="26" t="s">
        <v>15</v>
      </c>
      <c r="E4" s="24"/>
      <c r="F4" s="25"/>
      <c r="G4" s="25"/>
      <c r="H4" s="25"/>
      <c r="I4" s="25"/>
    </row>
    <row r="5" spans="1:10">
      <c r="C5" s="27" t="s">
        <v>11</v>
      </c>
      <c r="E5" s="24"/>
      <c r="F5" s="25"/>
      <c r="G5" s="25"/>
      <c r="H5" s="25"/>
    </row>
    <row r="6" spans="1:10">
      <c r="C6" s="27"/>
      <c r="E6" s="24"/>
      <c r="F6" s="25"/>
      <c r="G6" s="25"/>
      <c r="H6" s="25"/>
    </row>
    <row r="7" spans="1:10">
      <c r="C7" s="27"/>
      <c r="E7" s="24"/>
      <c r="F7" s="25"/>
      <c r="G7" s="25"/>
      <c r="H7" s="25"/>
    </row>
    <row r="8" spans="1:10" ht="25.5">
      <c r="C8" s="28" t="s">
        <v>21</v>
      </c>
      <c r="D8" s="25"/>
      <c r="E8" s="25"/>
      <c r="F8" s="29"/>
      <c r="G8" s="25"/>
      <c r="H8" s="25"/>
      <c r="I8" s="76" t="s">
        <v>34</v>
      </c>
    </row>
    <row r="9" spans="1:10">
      <c r="D9" s="25"/>
      <c r="E9" s="25"/>
      <c r="F9" s="25"/>
      <c r="G9" s="25"/>
      <c r="H9" s="25"/>
      <c r="I9" s="25"/>
    </row>
    <row r="10" spans="1:10">
      <c r="C10" s="16" t="s">
        <v>22</v>
      </c>
      <c r="D10" s="73" t="s">
        <v>39</v>
      </c>
      <c r="E10" s="74"/>
      <c r="F10" s="74"/>
      <c r="G10" s="74"/>
      <c r="H10" s="74"/>
      <c r="I10" s="75"/>
    </row>
    <row r="11" spans="1:10" ht="13.5" thickBot="1">
      <c r="A11" s="25"/>
      <c r="B11" s="25"/>
      <c r="C11" s="16" t="s">
        <v>23</v>
      </c>
      <c r="D11" s="73" t="s">
        <v>40</v>
      </c>
      <c r="E11" s="74"/>
      <c r="F11" s="74"/>
      <c r="G11" s="74"/>
      <c r="H11" s="74"/>
      <c r="I11" s="75"/>
    </row>
    <row r="12" spans="1:10">
      <c r="A12" s="30" t="s">
        <v>16</v>
      </c>
      <c r="B12" s="30" t="s">
        <v>12</v>
      </c>
      <c r="C12" s="31" t="s">
        <v>0</v>
      </c>
      <c r="D12" s="32" t="s">
        <v>3</v>
      </c>
      <c r="E12" s="33" t="s">
        <v>6</v>
      </c>
      <c r="F12" s="32" t="s">
        <v>1</v>
      </c>
      <c r="G12" s="32" t="s">
        <v>7</v>
      </c>
      <c r="H12" s="32" t="s">
        <v>1</v>
      </c>
      <c r="I12" s="34" t="s">
        <v>5</v>
      </c>
      <c r="J12" s="65"/>
    </row>
    <row r="13" spans="1:10" ht="15.75">
      <c r="A13" s="35"/>
      <c r="B13" s="35"/>
      <c r="C13" s="18" t="s">
        <v>29</v>
      </c>
      <c r="D13" s="36"/>
      <c r="E13" s="37"/>
      <c r="F13" s="36"/>
      <c r="G13" s="36"/>
      <c r="H13" s="36"/>
      <c r="I13" s="38"/>
    </row>
    <row r="14" spans="1:10">
      <c r="A14" s="53"/>
      <c r="B14" s="53"/>
      <c r="C14" s="52" t="s">
        <v>25</v>
      </c>
      <c r="D14" s="54"/>
      <c r="E14" s="56"/>
      <c r="F14" s="54"/>
      <c r="G14" s="54"/>
      <c r="H14" s="54"/>
      <c r="I14" s="55"/>
    </row>
    <row r="15" spans="1:10">
      <c r="A15" s="35"/>
      <c r="B15" s="35"/>
      <c r="C15" s="17" t="s">
        <v>26</v>
      </c>
      <c r="D15" s="39"/>
      <c r="E15" s="40"/>
      <c r="F15" s="44"/>
      <c r="G15" s="39"/>
      <c r="H15" s="44"/>
      <c r="I15" s="45"/>
      <c r="J15" s="43"/>
    </row>
    <row r="16" spans="1:10">
      <c r="A16" s="35">
        <v>832</v>
      </c>
      <c r="B16" s="35">
        <v>20</v>
      </c>
      <c r="C16" s="9" t="s">
        <v>27</v>
      </c>
      <c r="D16" s="42">
        <v>1</v>
      </c>
      <c r="E16" s="14">
        <v>17940</v>
      </c>
      <c r="F16" s="44">
        <f t="shared" ref="F16:F18" si="0">D16*E16</f>
        <v>17940</v>
      </c>
      <c r="G16" s="42">
        <v>1860</v>
      </c>
      <c r="H16" s="44">
        <f t="shared" ref="H16:H18" si="1">D16*G16</f>
        <v>1860</v>
      </c>
      <c r="I16" s="45">
        <f t="shared" ref="I16:I18" si="2">F16+H16</f>
        <v>19800</v>
      </c>
      <c r="J16" s="43"/>
    </row>
    <row r="17" spans="1:10">
      <c r="A17" s="35">
        <v>832</v>
      </c>
      <c r="B17" s="35">
        <v>20</v>
      </c>
      <c r="C17" s="16" t="s">
        <v>20</v>
      </c>
      <c r="D17" s="36">
        <v>10</v>
      </c>
      <c r="E17" s="14">
        <v>12</v>
      </c>
      <c r="F17" s="44">
        <f t="shared" si="0"/>
        <v>120</v>
      </c>
      <c r="G17" s="36">
        <v>47</v>
      </c>
      <c r="H17" s="44">
        <f t="shared" si="1"/>
        <v>470</v>
      </c>
      <c r="I17" s="45">
        <f t="shared" si="2"/>
        <v>590</v>
      </c>
      <c r="J17" s="43"/>
    </row>
    <row r="18" spans="1:10">
      <c r="A18" s="35">
        <v>832</v>
      </c>
      <c r="B18" s="35">
        <v>20</v>
      </c>
      <c r="C18" s="8" t="s">
        <v>9</v>
      </c>
      <c r="D18" s="41">
        <v>5</v>
      </c>
      <c r="E18" s="14">
        <v>23</v>
      </c>
      <c r="F18" s="44">
        <f t="shared" si="0"/>
        <v>115</v>
      </c>
      <c r="G18" s="41">
        <v>29</v>
      </c>
      <c r="H18" s="44">
        <f t="shared" si="1"/>
        <v>145</v>
      </c>
      <c r="I18" s="45">
        <f t="shared" si="2"/>
        <v>260</v>
      </c>
      <c r="J18" s="43"/>
    </row>
    <row r="19" spans="1:10">
      <c r="A19" s="53"/>
      <c r="B19" s="53"/>
      <c r="C19" s="52" t="s">
        <v>31</v>
      </c>
      <c r="D19" s="54"/>
      <c r="E19" s="56"/>
      <c r="F19" s="54"/>
      <c r="G19" s="54"/>
      <c r="H19" s="54"/>
      <c r="I19" s="55"/>
      <c r="J19" s="43"/>
    </row>
    <row r="20" spans="1:10">
      <c r="A20" s="35"/>
      <c r="B20" s="35"/>
      <c r="C20" s="17" t="s">
        <v>26</v>
      </c>
      <c r="D20" s="39"/>
      <c r="E20" s="40"/>
      <c r="F20" s="44"/>
      <c r="G20" s="39"/>
      <c r="H20" s="44"/>
      <c r="I20" s="45"/>
      <c r="J20" s="43"/>
    </row>
    <row r="21" spans="1:10">
      <c r="A21" s="35">
        <v>832</v>
      </c>
      <c r="B21" s="35">
        <v>20</v>
      </c>
      <c r="C21" s="9" t="s">
        <v>27</v>
      </c>
      <c r="D21" s="42">
        <v>1</v>
      </c>
      <c r="E21" s="14">
        <v>17940</v>
      </c>
      <c r="F21" s="44">
        <f t="shared" ref="F21:F23" si="3">D21*E21</f>
        <v>17940</v>
      </c>
      <c r="G21" s="42">
        <v>1860</v>
      </c>
      <c r="H21" s="44">
        <f t="shared" ref="H21:H23" si="4">D21*G21</f>
        <v>1860</v>
      </c>
      <c r="I21" s="45">
        <f t="shared" ref="I21:I23" si="5">F21+H21</f>
        <v>19800</v>
      </c>
      <c r="J21" s="43"/>
    </row>
    <row r="22" spans="1:10">
      <c r="A22" s="35">
        <v>832</v>
      </c>
      <c r="B22" s="35">
        <v>20</v>
      </c>
      <c r="C22" s="16" t="s">
        <v>20</v>
      </c>
      <c r="D22" s="36">
        <v>32</v>
      </c>
      <c r="E22" s="14">
        <v>12</v>
      </c>
      <c r="F22" s="44">
        <f t="shared" si="3"/>
        <v>384</v>
      </c>
      <c r="G22" s="36">
        <v>47</v>
      </c>
      <c r="H22" s="44">
        <f t="shared" si="4"/>
        <v>1504</v>
      </c>
      <c r="I22" s="45">
        <f t="shared" si="5"/>
        <v>1888</v>
      </c>
      <c r="J22" s="43"/>
    </row>
    <row r="23" spans="1:10">
      <c r="A23" s="35">
        <v>832</v>
      </c>
      <c r="B23" s="35">
        <v>20</v>
      </c>
      <c r="C23" s="8" t="s">
        <v>9</v>
      </c>
      <c r="D23" s="41">
        <v>15</v>
      </c>
      <c r="E23" s="14">
        <v>23</v>
      </c>
      <c r="F23" s="44">
        <f t="shared" si="3"/>
        <v>345</v>
      </c>
      <c r="G23" s="41">
        <v>29</v>
      </c>
      <c r="H23" s="44">
        <f t="shared" si="4"/>
        <v>435</v>
      </c>
      <c r="I23" s="45">
        <f t="shared" si="5"/>
        <v>780</v>
      </c>
      <c r="J23" s="46"/>
    </row>
    <row r="24" spans="1:10">
      <c r="A24" s="35"/>
      <c r="B24" s="35"/>
      <c r="C24" s="19" t="s">
        <v>30</v>
      </c>
      <c r="D24" s="41"/>
      <c r="E24" s="14"/>
      <c r="F24" s="36"/>
      <c r="G24" s="41"/>
      <c r="H24" s="36"/>
      <c r="I24" s="38"/>
      <c r="J24" s="43"/>
    </row>
    <row r="25" spans="1:10">
      <c r="A25" s="53"/>
      <c r="B25" s="53"/>
      <c r="C25" s="52" t="s">
        <v>28</v>
      </c>
      <c r="D25" s="54"/>
      <c r="E25" s="57"/>
      <c r="F25" s="54"/>
      <c r="G25" s="54"/>
      <c r="H25" s="54"/>
      <c r="I25" s="55"/>
    </row>
    <row r="26" spans="1:10">
      <c r="A26" s="35"/>
      <c r="B26" s="35"/>
      <c r="C26" s="17" t="s">
        <v>26</v>
      </c>
      <c r="D26" s="39"/>
      <c r="E26" s="40"/>
      <c r="F26" s="44"/>
      <c r="G26" s="39"/>
      <c r="H26" s="44"/>
      <c r="I26" s="45"/>
    </row>
    <row r="27" spans="1:10">
      <c r="A27" s="35">
        <v>832</v>
      </c>
      <c r="B27" s="35">
        <v>20</v>
      </c>
      <c r="C27" s="9" t="s">
        <v>27</v>
      </c>
      <c r="D27" s="42">
        <v>1</v>
      </c>
      <c r="E27" s="14">
        <v>17940</v>
      </c>
      <c r="F27" s="44">
        <f t="shared" ref="F27:F30" si="6">D27*E27</f>
        <v>17940</v>
      </c>
      <c r="G27" s="42">
        <v>1860</v>
      </c>
      <c r="H27" s="44">
        <f t="shared" ref="H27:H30" si="7">D27*G27</f>
        <v>1860</v>
      </c>
      <c r="I27" s="45">
        <f t="shared" ref="I27:I30" si="8">F27+H27</f>
        <v>19800</v>
      </c>
    </row>
    <row r="28" spans="1:10">
      <c r="A28" s="35">
        <v>832</v>
      </c>
      <c r="B28" s="35">
        <v>20</v>
      </c>
      <c r="C28" s="16" t="s">
        <v>20</v>
      </c>
      <c r="D28" s="36">
        <v>70</v>
      </c>
      <c r="E28" s="14">
        <v>12</v>
      </c>
      <c r="F28" s="44">
        <f t="shared" si="6"/>
        <v>840</v>
      </c>
      <c r="G28" s="36">
        <v>47</v>
      </c>
      <c r="H28" s="44">
        <f t="shared" si="7"/>
        <v>3290</v>
      </c>
      <c r="I28" s="45">
        <f t="shared" si="8"/>
        <v>4130</v>
      </c>
    </row>
    <row r="29" spans="1:10">
      <c r="A29" s="35">
        <v>832</v>
      </c>
      <c r="B29" s="35">
        <v>20</v>
      </c>
      <c r="C29" s="8" t="s">
        <v>9</v>
      </c>
      <c r="D29" s="41">
        <v>23</v>
      </c>
      <c r="E29" s="14">
        <v>23</v>
      </c>
      <c r="F29" s="44">
        <f t="shared" si="6"/>
        <v>529</v>
      </c>
      <c r="G29" s="41">
        <v>29</v>
      </c>
      <c r="H29" s="44">
        <f t="shared" si="7"/>
        <v>667</v>
      </c>
      <c r="I29" s="45">
        <f t="shared" si="8"/>
        <v>1196</v>
      </c>
    </row>
    <row r="30" spans="1:10" s="43" customFormat="1">
      <c r="A30" s="10">
        <v>832</v>
      </c>
      <c r="B30" s="10">
        <v>20</v>
      </c>
      <c r="C30" s="8" t="s">
        <v>38</v>
      </c>
      <c r="D30" s="72">
        <v>5</v>
      </c>
      <c r="E30" s="14">
        <v>4455</v>
      </c>
      <c r="F30" s="2">
        <f t="shared" si="6"/>
        <v>22275</v>
      </c>
      <c r="G30" s="72">
        <v>295</v>
      </c>
      <c r="H30" s="2">
        <f t="shared" si="7"/>
        <v>1475</v>
      </c>
      <c r="I30" s="6">
        <f t="shared" si="8"/>
        <v>23750</v>
      </c>
    </row>
    <row r="31" spans="1:10">
      <c r="A31" s="47"/>
      <c r="B31" s="47"/>
      <c r="C31" s="48" t="s">
        <v>32</v>
      </c>
      <c r="D31" s="49"/>
      <c r="E31" s="58"/>
      <c r="F31" s="50"/>
      <c r="G31" s="49"/>
      <c r="H31" s="50"/>
      <c r="I31" s="51"/>
    </row>
    <row r="32" spans="1:10">
      <c r="A32" s="10"/>
      <c r="B32" s="10"/>
      <c r="C32" s="17" t="s">
        <v>14</v>
      </c>
      <c r="D32" s="3"/>
      <c r="E32" s="14"/>
      <c r="F32" s="2"/>
      <c r="G32" s="3"/>
      <c r="H32" s="2"/>
      <c r="I32" s="6"/>
      <c r="J32" s="43"/>
    </row>
    <row r="33" spans="1:9">
      <c r="A33" s="10">
        <v>672</v>
      </c>
      <c r="B33" s="10">
        <v>20</v>
      </c>
      <c r="C33" s="59" t="s">
        <v>24</v>
      </c>
      <c r="D33" s="3">
        <v>1</v>
      </c>
      <c r="E33" s="14">
        <v>0</v>
      </c>
      <c r="F33" s="2">
        <f t="shared" ref="F33:F34" si="9">D33*E33</f>
        <v>0</v>
      </c>
      <c r="G33" s="3">
        <v>4850</v>
      </c>
      <c r="H33" s="2">
        <f t="shared" ref="H33:H34" si="10">D33*G33</f>
        <v>4850</v>
      </c>
      <c r="I33" s="6">
        <f t="shared" ref="I33:I34" si="11">F33+H33</f>
        <v>4850</v>
      </c>
    </row>
    <row r="34" spans="1:9">
      <c r="A34" s="10">
        <v>672</v>
      </c>
      <c r="B34" s="10">
        <v>20</v>
      </c>
      <c r="C34" s="59" t="s">
        <v>2</v>
      </c>
      <c r="D34" s="3">
        <v>1</v>
      </c>
      <c r="E34" s="14">
        <v>0</v>
      </c>
      <c r="F34" s="2">
        <f t="shared" si="9"/>
        <v>0</v>
      </c>
      <c r="G34" s="3">
        <v>1500</v>
      </c>
      <c r="H34" s="2">
        <f t="shared" si="10"/>
        <v>1500</v>
      </c>
      <c r="I34" s="6">
        <f t="shared" si="11"/>
        <v>1500</v>
      </c>
    </row>
    <row r="35" spans="1:9">
      <c r="A35" s="10">
        <v>672</v>
      </c>
      <c r="B35" s="10">
        <v>20</v>
      </c>
      <c r="C35" s="59" t="s">
        <v>4</v>
      </c>
      <c r="D35" s="3">
        <v>1</v>
      </c>
      <c r="E35" s="14">
        <v>0</v>
      </c>
      <c r="F35" s="2">
        <f>D35*E35</f>
        <v>0</v>
      </c>
      <c r="G35" s="3">
        <v>14000</v>
      </c>
      <c r="H35" s="2">
        <f>D35*G35</f>
        <v>14000</v>
      </c>
      <c r="I35" s="6">
        <f>F35+H35</f>
        <v>14000</v>
      </c>
    </row>
    <row r="36" spans="1:9" s="43" customFormat="1">
      <c r="A36" s="10">
        <v>672</v>
      </c>
      <c r="B36" s="10">
        <v>20</v>
      </c>
      <c r="C36" s="59" t="s">
        <v>8</v>
      </c>
      <c r="D36" s="3">
        <v>1</v>
      </c>
      <c r="E36" s="14">
        <v>0</v>
      </c>
      <c r="F36" s="2">
        <f>D36*E36</f>
        <v>0</v>
      </c>
      <c r="G36" s="3">
        <v>1000</v>
      </c>
      <c r="H36" s="2">
        <f>D36*G36</f>
        <v>1000</v>
      </c>
      <c r="I36" s="6">
        <f>F36+H36</f>
        <v>1000</v>
      </c>
    </row>
    <row r="37" spans="1:9" ht="13.5" thickBot="1">
      <c r="A37" s="10">
        <v>672</v>
      </c>
      <c r="B37" s="10">
        <v>20</v>
      </c>
      <c r="C37" s="59" t="s">
        <v>13</v>
      </c>
      <c r="D37" s="3">
        <v>1</v>
      </c>
      <c r="E37" s="14">
        <v>0</v>
      </c>
      <c r="F37" s="2">
        <f>D37*E37</f>
        <v>0</v>
      </c>
      <c r="G37" s="3">
        <v>21600</v>
      </c>
      <c r="H37" s="2">
        <f>D37*G37</f>
        <v>21600</v>
      </c>
      <c r="I37" s="6">
        <f>F37+H37</f>
        <v>21600</v>
      </c>
    </row>
    <row r="38" spans="1:9" ht="13.5" thickBot="1">
      <c r="A38" s="13"/>
      <c r="B38" s="11"/>
      <c r="C38" s="1" t="s">
        <v>10</v>
      </c>
      <c r="D38" s="4"/>
      <c r="E38" s="5"/>
      <c r="F38" s="5">
        <f>SUM(F14:F37)</f>
        <v>78428</v>
      </c>
      <c r="G38" s="4"/>
      <c r="H38" s="4">
        <f>SUM(H14:H37)</f>
        <v>56516</v>
      </c>
      <c r="I38" s="7">
        <f>SUM(I14:I37)</f>
        <v>134944</v>
      </c>
    </row>
    <row r="39" spans="1:9" ht="13.5" thickBot="1">
      <c r="A39" s="60"/>
      <c r="B39" s="60"/>
      <c r="C39" s="66" t="s">
        <v>36</v>
      </c>
      <c r="D39" s="60"/>
      <c r="E39" s="61"/>
      <c r="F39" s="60"/>
      <c r="G39" s="62"/>
      <c r="H39" s="63"/>
      <c r="I39" s="67">
        <f>PRODUCT(I38,0.2)</f>
        <v>26988.800000000003</v>
      </c>
    </row>
    <row r="40" spans="1:9" ht="13.5" thickBot="1">
      <c r="A40" s="60"/>
      <c r="B40" s="60"/>
      <c r="C40" s="68" t="s">
        <v>37</v>
      </c>
      <c r="D40" s="60"/>
      <c r="E40" s="61"/>
      <c r="F40" s="60"/>
      <c r="G40" s="62"/>
      <c r="H40" s="63"/>
      <c r="I40" s="69">
        <f>SUM(I38:I39)</f>
        <v>161932.79999999999</v>
      </c>
    </row>
    <row r="41" spans="1:9">
      <c r="A41" s="60"/>
      <c r="B41" s="60"/>
      <c r="C41" s="70"/>
      <c r="D41" s="60"/>
      <c r="E41" s="61"/>
      <c r="F41" s="60"/>
      <c r="G41" s="62"/>
      <c r="H41" s="63"/>
      <c r="I41" s="71"/>
    </row>
    <row r="42" spans="1:9">
      <c r="A42" s="12"/>
      <c r="B42" s="12">
        <v>672</v>
      </c>
      <c r="C42" s="12" t="s">
        <v>19</v>
      </c>
      <c r="D42" s="12"/>
      <c r="E42" s="20"/>
      <c r="F42" s="12"/>
      <c r="G42" s="12"/>
      <c r="H42" s="12"/>
      <c r="I42" s="64">
        <f>SUMIF(A14:A37,"=672",I14:I37)</f>
        <v>42950</v>
      </c>
    </row>
    <row r="43" spans="1:9">
      <c r="A43" s="12"/>
      <c r="B43" s="12">
        <v>804</v>
      </c>
      <c r="C43" s="12" t="s">
        <v>17</v>
      </c>
      <c r="D43" s="12"/>
      <c r="E43" s="20"/>
      <c r="F43" s="12"/>
      <c r="G43" s="12"/>
      <c r="H43" s="12"/>
      <c r="I43" s="64">
        <f>SUMIF(A14:A37,"=804",I14:I37)</f>
        <v>0</v>
      </c>
    </row>
    <row r="44" spans="1:9">
      <c r="A44" s="12"/>
      <c r="B44" s="12">
        <v>832</v>
      </c>
      <c r="C44" s="12" t="s">
        <v>18</v>
      </c>
      <c r="D44" s="12"/>
      <c r="E44" s="20"/>
      <c r="F44" s="12"/>
      <c r="G44" s="12"/>
      <c r="H44" s="12"/>
      <c r="I44" s="64">
        <f>SUMIF(A14:A37,"=832",I14:I37)</f>
        <v>91994</v>
      </c>
    </row>
    <row r="45" spans="1:9">
      <c r="A45" s="12"/>
      <c r="B45" s="12">
        <v>873</v>
      </c>
      <c r="C45" s="12" t="s">
        <v>33</v>
      </c>
      <c r="D45" s="12"/>
      <c r="E45" s="12"/>
      <c r="F45" s="12"/>
      <c r="G45" s="12"/>
      <c r="H45" s="12"/>
      <c r="I45" s="64">
        <f>SUMIF(A14:A37,"=873",I14:I37)</f>
        <v>0</v>
      </c>
    </row>
    <row r="46" spans="1:9">
      <c r="A46" s="12"/>
      <c r="B46" s="12">
        <v>816</v>
      </c>
      <c r="C46" t="s">
        <v>35</v>
      </c>
      <c r="D46" s="12"/>
      <c r="E46" s="12"/>
      <c r="F46" s="12"/>
      <c r="G46" s="12"/>
      <c r="H46" s="12"/>
      <c r="I46" s="64">
        <f>SUMIF(A14:A38,"=816",I14:I38)</f>
        <v>0</v>
      </c>
    </row>
    <row r="47" spans="1:9">
      <c r="A47" s="12"/>
      <c r="B47" s="12"/>
      <c r="C47" s="12"/>
      <c r="D47" s="12"/>
      <c r="E47" s="20"/>
      <c r="F47" s="12"/>
      <c r="G47" s="12"/>
      <c r="H47" s="12"/>
      <c r="I47" s="21">
        <f>SUM(I42:I46)</f>
        <v>134944</v>
      </c>
    </row>
    <row r="48" spans="1:9">
      <c r="A48" s="12"/>
      <c r="B48" s="12"/>
      <c r="C48" s="12"/>
      <c r="D48" s="12"/>
      <c r="E48" s="20"/>
      <c r="F48" s="12"/>
      <c r="G48" s="12"/>
      <c r="H48" s="12"/>
      <c r="I48" s="21"/>
    </row>
    <row r="49" spans="1:9">
      <c r="A49"/>
      <c r="B49" s="12"/>
      <c r="C49" s="12"/>
      <c r="D49" s="12"/>
      <c r="E49" s="20"/>
      <c r="F49" s="12"/>
      <c r="G49" s="12"/>
      <c r="H49" s="12"/>
      <c r="I49" s="12"/>
    </row>
    <row r="50" spans="1:9">
      <c r="A50"/>
      <c r="B50"/>
      <c r="C50"/>
      <c r="D50"/>
      <c r="E50" s="15"/>
      <c r="F50"/>
      <c r="G50"/>
      <c r="H50"/>
      <c r="I50"/>
    </row>
    <row r="51" spans="1:9">
      <c r="A51"/>
      <c r="B51"/>
      <c r="C51"/>
      <c r="D51"/>
      <c r="E51" s="15"/>
      <c r="F51"/>
      <c r="G51"/>
      <c r="H51"/>
      <c r="I51"/>
    </row>
  </sheetData>
  <mergeCells count="2">
    <mergeCell ref="D10:I10"/>
    <mergeCell ref="D11:I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M3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Dytrt Miroslav</dc:creator>
  <cp:lastModifiedBy>marekprochazka</cp:lastModifiedBy>
  <cp:lastPrinted>2011-06-30T12:14:45Z</cp:lastPrinted>
  <dcterms:created xsi:type="dcterms:W3CDTF">1998-09-19T10:10:18Z</dcterms:created>
  <dcterms:modified xsi:type="dcterms:W3CDTF">2011-09-26T09:48:51Z</dcterms:modified>
</cp:coreProperties>
</file>