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3820"/>
  <bookViews>
    <workbookView xWindow="480" yWindow="15" windowWidth="15120" windowHeight="9285" firstSheet="8" activeTab="12"/>
  </bookViews>
  <sheets>
    <sheet name="Rozbor hospodaření" sheetId="1" r:id="rId1"/>
    <sheet name="Náklady a výnosy" sheetId="2" r:id="rId2"/>
    <sheet name="Přehled o čerpání nákladů" sheetId="4" r:id="rId3"/>
    <sheet name="Vývojová řada výnosů" sheetId="9" r:id="rId4"/>
    <sheet name="Vývojová řada nákladů" sheetId="8" r:id="rId5"/>
    <sheet name="Srovnání měsíčních přím nákladů" sheetId="6" r:id="rId6"/>
    <sheet name="Přehled o výnosech " sheetId="5" r:id="rId7"/>
    <sheet name="Celková finanční situace FN" sheetId="11" r:id="rId8"/>
    <sheet name="Rozbor investic FRM" sheetId="10" r:id="rId9"/>
    <sheet name="Lůžkový fond měsíc" sheetId="14" r:id="rId10"/>
    <sheet name="Lůžkový fond načítaně" sheetId="13" r:id="rId11"/>
    <sheet name="Náklady na lůžkoden" sheetId="12" r:id="rId12"/>
    <sheet name="Vývojová řada HV" sheetId="7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14210"/>
  <webPublishing codePage="1252"/>
</workbook>
</file>

<file path=xl/calcChain.xml><?xml version="1.0" encoding="utf-8"?>
<calcChain xmlns="http://schemas.openxmlformats.org/spreadsheetml/2006/main">
  <c r="D21" i="10"/>
  <c r="D25"/>
  <c r="D29"/>
  <c r="D34"/>
  <c r="D42"/>
  <c r="C42"/>
  <c r="B42"/>
  <c r="C15"/>
  <c r="D15"/>
  <c r="D41"/>
  <c r="C41"/>
  <c r="B41"/>
  <c r="D38"/>
  <c r="C38"/>
  <c r="D40" i="11"/>
  <c r="D31"/>
  <c r="D16"/>
  <c r="D17"/>
  <c r="D18"/>
  <c r="D19"/>
  <c r="D20"/>
  <c r="D21"/>
  <c r="D22"/>
  <c r="C22"/>
  <c r="B22"/>
</calcChain>
</file>

<file path=xl/sharedStrings.xml><?xml version="1.0" encoding="utf-8"?>
<sst xmlns="http://schemas.openxmlformats.org/spreadsheetml/2006/main" count="463" uniqueCount="353">
  <si>
    <t>ROZBOR HOSPODAŘENÍ  FN OLOMOUC 2011</t>
  </si>
  <si>
    <t>Celkem rok</t>
  </si>
  <si>
    <r>
      <rPr>
        <sz val="10"/>
        <color theme="1"/>
        <rFont val="Tahoma"/>
        <family val="2"/>
      </rPr>
      <t xml:space="preserve">Za období : </t>
    </r>
    <r>
      <rPr>
        <sz val="10"/>
        <color theme="1"/>
        <rFont val="Tahoma"/>
        <family val="2"/>
      </rPr>
      <t>02</t>
    </r>
  </si>
  <si>
    <t>Celkem rok</t>
  </si>
  <si>
    <t>Rozpočet 2011 v tis Kč</t>
  </si>
  <si>
    <t>Skutečnost 2011 v tis Kč</t>
  </si>
  <si>
    <t>Rozdíl (Skut. - Rozp.)</t>
  </si>
  <si>
    <t>Náklady bez VPN</t>
  </si>
  <si>
    <t>Náklady celkem vč. VPN</t>
  </si>
  <si>
    <t>Výnosy bez VPV</t>
  </si>
  <si>
    <t>Výnosy celkem vč. VPV</t>
  </si>
  <si>
    <t>Hospodářský  výsledek</t>
  </si>
  <si>
    <t>Poměr plánu</t>
  </si>
  <si>
    <t>Poměr skutočnosti</t>
  </si>
  <si>
    <t>Poměr za období</t>
  </si>
  <si>
    <r>
      <rPr>
        <sz val="10"/>
        <color theme="1"/>
        <rFont val="Tahoma"/>
        <family val="2"/>
      </rPr>
      <t xml:space="preserve">Za období :  </t>
    </r>
    <r>
      <rPr>
        <sz val="10"/>
        <color theme="1"/>
        <rFont val="Tahoma"/>
        <family val="2"/>
      </rPr>
      <t>02</t>
    </r>
  </si>
  <si>
    <t>50113     Léky a léčiva</t>
  </si>
  <si>
    <t>50114     Krevní přípravky</t>
  </si>
  <si>
    <t>50115     Zdravotnické prostředky</t>
  </si>
  <si>
    <t>50117     Všeobecný materiál</t>
  </si>
  <si>
    <t>511     Opravy a udržování</t>
  </si>
  <si>
    <t>50118     Náhradní díly</t>
  </si>
  <si>
    <t>50119     DDHM a textil</t>
  </si>
  <si>
    <t>52     Osobní náklady</t>
  </si>
  <si>
    <t>Celkem rok</t>
  </si>
  <si>
    <r>
      <rPr>
        <sz val="10"/>
        <color theme="1"/>
        <rFont val="Tahoma"/>
        <family val="2"/>
      </rPr>
      <t xml:space="preserve">Za období : </t>
    </r>
    <r>
      <rPr>
        <sz val="10"/>
        <color theme="1"/>
        <rFont val="Tahoma"/>
        <family val="2"/>
      </rPr>
      <t>02</t>
    </r>
  </si>
  <si>
    <t>Výnosy celkem</t>
  </si>
  <si>
    <t>Výkony pro zdravotní pojišťovny</t>
  </si>
  <si>
    <t>671 vybrané činnosti MZ</t>
  </si>
  <si>
    <t>671 VaV</t>
  </si>
  <si>
    <t>671 dotace - rezidenční místa</t>
  </si>
  <si>
    <t>671 dotace na DDM ISPROFIN</t>
  </si>
  <si>
    <t>672 dotace na provoz z ÚSC</t>
  </si>
  <si>
    <t>899     Vnitropodnikové výnosy</t>
  </si>
  <si>
    <t>604 tržby LS</t>
  </si>
  <si>
    <t>Rodíl (Sku. - Rozp.)</t>
  </si>
  <si>
    <t>Náklady a výnosy FN Olomouc v tis. Kč 2011</t>
  </si>
  <si>
    <t>Léky</t>
  </si>
  <si>
    <t>Krev</t>
  </si>
  <si>
    <t>SZM</t>
  </si>
  <si>
    <t>Potraviny</t>
  </si>
  <si>
    <t>Energie</t>
  </si>
  <si>
    <t>Osobní náklady</t>
  </si>
  <si>
    <t>Odpisy</t>
  </si>
  <si>
    <t>Prodané zboží LS</t>
  </si>
  <si>
    <t>Ostatní</t>
  </si>
  <si>
    <t>Celkem přímé</t>
  </si>
  <si>
    <t>Provozní dotace</t>
  </si>
  <si>
    <t>Vykon pro zdr.poj</t>
  </si>
  <si>
    <t>Aktivace</t>
  </si>
  <si>
    <t>Tržby za léčiva</t>
  </si>
  <si>
    <t>Ostatní výnosy</t>
  </si>
  <si>
    <r>
      <rPr>
        <b/>
        <sz val="10"/>
        <color indexed="8"/>
        <rFont val="Tahoma"/>
        <family val="2"/>
      </rPr>
      <t xml:space="preserve">Středisko : </t>
    </r>
    <r>
      <rPr>
        <b/>
        <sz val="10"/>
        <color indexed="8"/>
        <rFont val="Tahoma"/>
        <family val="2"/>
      </rPr>
      <t>FNOL</t>
    </r>
  </si>
  <si>
    <r>
      <rPr>
        <b/>
        <u/>
        <sz val="14"/>
        <color indexed="8"/>
        <rFont val="Tahoma"/>
        <family val="2"/>
      </rPr>
      <t xml:space="preserve">Přehled o čerpání nákladů roku 2011 do období : </t>
    </r>
    <r>
      <rPr>
        <b/>
        <sz val="14"/>
        <color indexed="8"/>
        <rFont val="Tahoma"/>
        <family val="2"/>
      </rPr>
      <t>02</t>
    </r>
  </si>
  <si>
    <t>FNOL</t>
  </si>
  <si>
    <t>Rozpočet rok</t>
  </si>
  <si>
    <t>Rozpočet do data</t>
  </si>
  <si>
    <t>Skutečnost do data</t>
  </si>
  <si>
    <t>Skut.do data/Rozp.rok</t>
  </si>
  <si>
    <t>501 10 Biologické implantáty</t>
  </si>
  <si>
    <t>/0</t>
  </si>
  <si>
    <t>501 12 PHM</t>
  </si>
  <si>
    <t>501 13 Léky</t>
  </si>
  <si>
    <t>501 14 Krev</t>
  </si>
  <si>
    <t>501 15 SZM</t>
  </si>
  <si>
    <t>501 16 Potraviny</t>
  </si>
  <si>
    <t>501 17 Všeobecný materiál + 50109</t>
  </si>
  <si>
    <t>501 18 Náhradní díly</t>
  </si>
  <si>
    <t>501 19 DHM a textil</t>
  </si>
  <si>
    <t>501 60 Knihy a časopisy</t>
  </si>
  <si>
    <t>501 80 Spotř.nák.-z darů, kl.stud.</t>
  </si>
  <si>
    <t>502     Spotřeba energie</t>
  </si>
  <si>
    <t>504 01 Prodané zboží</t>
  </si>
  <si>
    <t>504 95 Prodané LS</t>
  </si>
  <si>
    <t>Spotřebné nákupy</t>
  </si>
  <si>
    <t>512     Cestovné</t>
  </si>
  <si>
    <t>513     Náklady na reprezentaci</t>
  </si>
  <si>
    <t>518 01 Přepravné</t>
  </si>
  <si>
    <t>518 02 Spoje</t>
  </si>
  <si>
    <t>518 04 Nájemné</t>
  </si>
  <si>
    <t>518      Ostatní služby</t>
  </si>
  <si>
    <t>521 Osobní náklady</t>
  </si>
  <si>
    <t>524     Zákonné sociální pojištění</t>
  </si>
  <si>
    <t>525 Ostatní sociální pojištění</t>
  </si>
  <si>
    <t>527     Zákonné sociální náklady</t>
  </si>
  <si>
    <t>528 Náhrady-prac.nesch.</t>
  </si>
  <si>
    <t>53     Daně a poplatky</t>
  </si>
  <si>
    <t>54x,55x  Ostatní fin.náklady</t>
  </si>
  <si>
    <t>551     Odpisy DM</t>
  </si>
  <si>
    <t>552,553  ZC prod.DNM, DHM</t>
  </si>
  <si>
    <t>544,554  Prodaný mat. a pozemky</t>
  </si>
  <si>
    <t>556     Tvorba a zúčtování opravných položek</t>
  </si>
  <si>
    <t>59     Daně z příjmu a převodové účty a rezerva na</t>
  </si>
  <si>
    <t>Přímé náklady celkem</t>
  </si>
  <si>
    <r>
      <rPr>
        <b/>
        <u/>
        <sz val="14"/>
        <color indexed="8"/>
        <rFont val="Tahoma"/>
        <family val="2"/>
      </rPr>
      <t xml:space="preserve">Přehled o výnosech roku 2011 do období : </t>
    </r>
    <r>
      <rPr>
        <b/>
        <sz val="14"/>
        <color indexed="8"/>
        <rFont val="Tahoma"/>
        <family val="2"/>
      </rPr>
      <t>02</t>
    </r>
  </si>
  <si>
    <t>601     Výnosy z prodeje vlastních výrobků</t>
  </si>
  <si>
    <t>602  Zdrav. sl. za  úhr.</t>
  </si>
  <si>
    <t>602 27,28, 29 Zdrav.  výk. - běžný rok</t>
  </si>
  <si>
    <t>602 40,42,43,46 Zdrav.vyk.-min.let</t>
  </si>
  <si>
    <t>602 45 Fakturace ZP - běžný rok</t>
  </si>
  <si>
    <t>604 Prodej zboží</t>
  </si>
  <si>
    <t>604 Prodané léky a léčiva</t>
  </si>
  <si>
    <t>62 Aktivace - krev a KV</t>
  </si>
  <si>
    <t>648 01,02,03 Použití RF</t>
  </si>
  <si>
    <t>648 04 Použití FRM</t>
  </si>
  <si>
    <t>603     Výnosy z pronájmu</t>
  </si>
  <si>
    <t>64x,66x,   Ostatní výnosy</t>
  </si>
  <si>
    <t>644,645,646 Tržby z prod. mat. a majetku</t>
  </si>
  <si>
    <t>67     Zúčtování rezerva opravných položek finančn</t>
  </si>
  <si>
    <t>Přímé výnosy celkem</t>
  </si>
  <si>
    <t>Skutečnost 2010 v tis Kč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</si>
  <si>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</si>
  <si>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</si>
  <si>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</si>
  <si>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</si>
  <si>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</si>
  <si>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</si>
  <si>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</si>
  <si>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</si>
  <si>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</si>
  <si>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</si>
  <si>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</si>
  <si>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</si>
  <si>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2006</t>
  </si>
  <si>
    <t>2007</t>
  </si>
  <si>
    <t>2008</t>
  </si>
  <si>
    <t>2009</t>
  </si>
  <si>
    <t>2010</t>
  </si>
  <si>
    <t>2011</t>
  </si>
  <si>
    <t>leden</t>
  </si>
  <si>
    <t>255 684</t>
  </si>
  <si>
    <t>281 893</t>
  </si>
  <si>
    <t>314 446</t>
  </si>
  <si>
    <t>323 329</t>
  </si>
  <si>
    <t>únor</t>
  </si>
  <si>
    <t>262 571</t>
  </si>
  <si>
    <t>256 650</t>
  </si>
  <si>
    <t>291 124</t>
  </si>
  <si>
    <t>301 656</t>
  </si>
  <si>
    <t>březen</t>
  </si>
  <si>
    <t>257 767</t>
  </si>
  <si>
    <t>290 042</t>
  </si>
  <si>
    <t>307 756</t>
  </si>
  <si>
    <t>333 821</t>
  </si>
  <si>
    <t>duben</t>
  </si>
  <si>
    <t>249 745</t>
  </si>
  <si>
    <t>272 114</t>
  </si>
  <si>
    <t>310 025</t>
  </si>
  <si>
    <t>334 925</t>
  </si>
  <si>
    <t>květen</t>
  </si>
  <si>
    <t>271 526</t>
  </si>
  <si>
    <t>281 236</t>
  </si>
  <si>
    <t>299 979</t>
  </si>
  <si>
    <t>323 913</t>
  </si>
  <si>
    <t>červen</t>
  </si>
  <si>
    <t>239 574</t>
  </si>
  <si>
    <t>308 643</t>
  </si>
  <si>
    <t>241 350</t>
  </si>
  <si>
    <t>327 130</t>
  </si>
  <si>
    <t>červenec</t>
  </si>
  <si>
    <t>262 393</t>
  </si>
  <si>
    <t>288 462</t>
  </si>
  <si>
    <t>323 227</t>
  </si>
  <si>
    <t>340 500</t>
  </si>
  <si>
    <t>srpen</t>
  </si>
  <si>
    <t>258 188</t>
  </si>
  <si>
    <t>282 016</t>
  </si>
  <si>
    <t>295 521</t>
  </si>
  <si>
    <t>322 292</t>
  </si>
  <si>
    <t>září</t>
  </si>
  <si>
    <t>257 499</t>
  </si>
  <si>
    <t>268 948</t>
  </si>
  <si>
    <t>314 214</t>
  </si>
  <si>
    <t>368 941</t>
  </si>
  <si>
    <t>říjen</t>
  </si>
  <si>
    <t>266 105</t>
  </si>
  <si>
    <t>304 485</t>
  </si>
  <si>
    <t>325 578</t>
  </si>
  <si>
    <t>381 151</t>
  </si>
  <si>
    <t>listopad</t>
  </si>
  <si>
    <t>282 890</t>
  </si>
  <si>
    <t>317 797</t>
  </si>
  <si>
    <t>330 337</t>
  </si>
  <si>
    <t>396 024</t>
  </si>
  <si>
    <t>prosinec</t>
  </si>
  <si>
    <t>245 341</t>
  </si>
  <si>
    <t>374 472</t>
  </si>
  <si>
    <t>198 450</t>
  </si>
  <si>
    <t>475 105</t>
  </si>
  <si>
    <t>* v tis. Kč</t>
  </si>
  <si>
    <r>
      <rPr>
        <b/>
        <u/>
        <sz val="14"/>
        <color indexed="8"/>
        <rFont val="Tahoma"/>
        <family val="2"/>
      </rPr>
      <t xml:space="preserve">Srovnání měsíčních přímých nákladů za kliniku : </t>
    </r>
    <r>
      <rPr>
        <b/>
        <sz val="14"/>
        <color indexed="8"/>
        <rFont val="Tahoma"/>
        <family val="2"/>
      </rPr>
      <t>FNOL</t>
    </r>
  </si>
  <si>
    <t>Vývojová řada hospodářský výsledek 2010 - 2011</t>
  </si>
  <si>
    <t>HV 2010</t>
  </si>
  <si>
    <t>HV 2011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</si>
  <si>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</si>
  <si>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</si>
  <si>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</si>
  <si>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</si>
  <si>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</si>
  <si>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</si>
  <si>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</si>
  <si>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</si>
  <si>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</si>
  <si>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HV 2010  (601 až 698 + 899) - (501 až 598 + 799)</t>
  </si>
  <si>
    <t>50113016     léky - spotřeba v centrech (LEK)</t>
  </si>
  <si>
    <t>50495     Prodané zb. LEK</t>
  </si>
  <si>
    <t>5     Účtová třída 5 - Náklady</t>
  </si>
  <si>
    <t>Průměr 2010</t>
  </si>
  <si>
    <r>
      <rPr>
        <b/>
        <u/>
        <sz val="14"/>
        <color indexed="8"/>
        <rFont val="Tahoma"/>
        <family val="2"/>
      </rPr>
      <t xml:space="preserve">Vývojová řada nákladů 2011 za středisko : </t>
    </r>
    <r>
      <rPr>
        <b/>
        <sz val="14"/>
        <color indexed="8"/>
        <rFont val="Tahoma"/>
        <family val="2"/>
      </rPr>
      <t>FNOL</t>
    </r>
  </si>
  <si>
    <t>Vývojová řada výnosů rok 2011</t>
  </si>
  <si>
    <t>Fakt ZP běžný rok</t>
  </si>
  <si>
    <t>Dorov.ZP min.let</t>
  </si>
  <si>
    <t>Prodej LS</t>
  </si>
  <si>
    <t>Příme výnosy</t>
  </si>
  <si>
    <t>Průměr 2011</t>
  </si>
  <si>
    <t>Fakt. ZP běžný rok - 602 27,28,29,602 40 002,102,602 41,602 45  Dorov.ZP min.let 602 40 001,101,602 42,43,46  Prodej LS 604 50 Příme výnos 601 až 698</t>
  </si>
  <si>
    <t>Celková finanční situace:</t>
  </si>
  <si>
    <t xml:space="preserve">Rozbor platební neschopnosti FN k </t>
  </si>
  <si>
    <t xml:space="preserve">Zůstatek na BÚ  (bez FKSP) </t>
  </si>
  <si>
    <t>tis. Kč</t>
  </si>
  <si>
    <t xml:space="preserve">Potřeba finančních prostředků na mzdy za měsíc </t>
  </si>
  <si>
    <t>celkem</t>
  </si>
  <si>
    <t xml:space="preserve">1. Stav závazků vůči dodavatelům k </t>
  </si>
  <si>
    <t>Závazky</t>
  </si>
  <si>
    <t>LS</t>
  </si>
  <si>
    <t>FN</t>
  </si>
  <si>
    <t>Celkem</t>
  </si>
  <si>
    <t>do splatnosti</t>
  </si>
  <si>
    <t>po splat. do 30 dnů</t>
  </si>
  <si>
    <t>31 - 90 dnů</t>
  </si>
  <si>
    <t>91 - 180 dnů</t>
  </si>
  <si>
    <t>181 - 360 dnů</t>
  </si>
  <si>
    <t>nad 360 dnů</t>
  </si>
  <si>
    <t xml:space="preserve">C e l k e m </t>
  </si>
  <si>
    <t>Pohledávky</t>
  </si>
  <si>
    <t>FN - pouze ve vztahu k odběratel.  (úč. 311+324+970)</t>
  </si>
  <si>
    <t>LS - pouze ve vztahu k odběratelům</t>
  </si>
  <si>
    <t>z toho po lhůtě splatnosti celkem</t>
  </si>
  <si>
    <t>FN - pouze ve vztahu k dodavatel. (úč.321+314+970)</t>
  </si>
  <si>
    <t>LS - pouze ve vztahu k dodavatelům</t>
  </si>
  <si>
    <r>
      <t xml:space="preserve">                             </t>
    </r>
    <r>
      <rPr>
        <b/>
        <u/>
        <sz val="11"/>
        <rFont val="Arial"/>
        <family val="2"/>
      </rPr>
      <t>Rozbor investic - FRM k</t>
    </r>
  </si>
  <si>
    <t>Plán odpisů roku 2011</t>
  </si>
  <si>
    <t xml:space="preserve">       Alikvotní část odpisů</t>
  </si>
  <si>
    <t xml:space="preserve">       Skutečně zúčtované odpisy</t>
  </si>
  <si>
    <t xml:space="preserve">       Limit vlastních zdrojů pro nákup inv. 2011</t>
  </si>
  <si>
    <t>F R M  -  čerpání</t>
  </si>
  <si>
    <t>v Kč</t>
  </si>
  <si>
    <t>DRUH  INVESTICE</t>
  </si>
  <si>
    <t>ČERPÁNÍ  CELKEM</t>
  </si>
  <si>
    <t>TVORBA-VLAST.+CIZÍ ZDR.</t>
  </si>
  <si>
    <t>NEDOČERPÁNO</t>
  </si>
  <si>
    <t>vlastní zdroje</t>
  </si>
  <si>
    <t>stavby</t>
  </si>
  <si>
    <t>projekty</t>
  </si>
  <si>
    <t>Přístrojová technika</t>
  </si>
  <si>
    <t>technické zhodnocení</t>
  </si>
  <si>
    <t>oprava a udržování</t>
  </si>
  <si>
    <t>DARY</t>
  </si>
  <si>
    <t>OSTATNÍ DOTACE</t>
  </si>
  <si>
    <t>SYSTÉM.DOTACE 916</t>
  </si>
  <si>
    <t>Přístrojová technika - granty</t>
  </si>
  <si>
    <t>SYSTÉM.DOTACE 916-IOP</t>
  </si>
  <si>
    <t xml:space="preserve">C E L K E M </t>
  </si>
  <si>
    <t>Z toho:</t>
  </si>
  <si>
    <t>čerpání z odpisů</t>
  </si>
  <si>
    <t>čerpání z dotací</t>
  </si>
  <si>
    <t>Fakultní nemocnice Olomouc</t>
  </si>
  <si>
    <t xml:space="preserve">   Ú N O R  2 0 1 1</t>
  </si>
  <si>
    <t xml:space="preserve">            LŮŽKOVÝ FOND A JEHO VYUŽITÍ VČETNĚ SVLS</t>
  </si>
  <si>
    <t xml:space="preserve">           Počet dnů: 28</t>
  </si>
  <si>
    <t>Klinika  |Poč.|      Počet ošetřovanců      |Prům|Skut. |Uzav.|Počet  |Využ.lůžek |Prům.|Počet</t>
  </si>
  <si>
    <t xml:space="preserve">         |lůž.|-----------------------------|den.|lůžko.|lůžka|ošetř. |-----------|ošetř|hosp.</t>
  </si>
  <si>
    <t xml:space="preserve">         |    |PŘIJ |exTR+|PROP |exTR-|Úmrtí|p.ho|kapac.|     |dnů    | dny |   % |doba |     </t>
  </si>
  <si>
    <t>==============================================================================================</t>
  </si>
  <si>
    <t>1.IK     |  62|  305|   11|  292|   19|    7|  49|  1736|    0|  1371 | 22,1| 79,0|  4,3|  317</t>
  </si>
  <si>
    <t>2.IK     |  62|  151|    6|  145|   12|    5|  34|  1064|  672|   939 | 15,1| 88,3|  5,9|  160</t>
  </si>
  <si>
    <t>3.IK     |  70|  165|   20|  150|   23|   14|  46|  1792|  168|  1276 | 18,2| 71,2|  6,9|  186</t>
  </si>
  <si>
    <t>GER      |  90|   15|   48|   57|    6|    4|  36|  1120| 1400|  1014 | 11,3| 90,5| 15,6|   65</t>
  </si>
  <si>
    <t>PLIC     |  61|  194|   23|  187|   14|    9|  50|  1708|    0|  1400 | 23,0| 82,0|  6,6|  214</t>
  </si>
  <si>
    <t>NEUR     |  72|  194|   11|  172|   21|    7|  56|  2016|    0|  1573 | 21,8| 78,0|  7,8|  203</t>
  </si>
  <si>
    <t>PSY      |  90|   81|    4|   87|    2|    0|  54|  1792|  728|  1516 | 16,8| 84,6| 17,4|   87</t>
  </si>
  <si>
    <t>DK       | 100|  506|    0|  513|    0|    2|  82|  2800|    0|  2302 | 23,0| 82,2|  4,5|  511</t>
  </si>
  <si>
    <t>PORGYN   |  87|  307|    2|  318|    6|    0|  61|  2240|  196|  1711 | 19,7| 76,4|  5,4|  317</t>
  </si>
  <si>
    <t>NOVO     |  50|  186|    0|  187|    0|    1|  47|  1400|    0|  1317 | 26,3| 94,1|  7,0|  187</t>
  </si>
  <si>
    <t>1CHIR    |  86|  181|   55|  188|   56|    3|  66|  2408|    0|  1836 | 21,3| 76,2|  7,6|  242</t>
  </si>
  <si>
    <t>2CHIR    |  33|  108|    7|  103|   11|    1|  26|   924|    0|   738 | 22,4| 79,9|  6,4|  115</t>
  </si>
  <si>
    <t>NCHIR    |  44|   98|   13|   98|   20|    0|  25|   854|  378|   694 | 15,8| 81,3|  6,1|  115</t>
  </si>
  <si>
    <t>PCHIR    |  18|   79|    2|   74|    3|    0|  10|   504|    0|   284 | 15,8| 56,3|  3,6|   79</t>
  </si>
  <si>
    <t>KCHIR    |  41|   42|   16|   51|    5|    3|  21|   896|  252|   580 | 14,1| 64,7|  9,9|   59</t>
  </si>
  <si>
    <t>TRAUM    |  33|  166|    9|  157|   27|    0|  24|   924|    0|   683 | 20,7| 73,9|  3,8|  180</t>
  </si>
  <si>
    <t>KAR      |  10|   14|   25|   11|   24|   13|   8|   270|   10|   236 | 23,6| 87,4|  5,4|   44</t>
  </si>
  <si>
    <t>ORT      |  72|  213|    3|  221|   11|    0|  42|  1400|  616|  1174 | 16,3| 83,9|  5,2|  224</t>
  </si>
  <si>
    <t>URO      |  32|  111|   42|  121|   40|    0|  26|   896|    0|   727 | 22,7| 81,1|  4,6|  157</t>
  </si>
  <si>
    <t>ORL      |  40|  109|    2|  105|    3|    0|  18|   924|  196|   499 | 12,5| 54,0|  4,6|  110</t>
  </si>
  <si>
    <t>OCNI     |  26|   60|    1|   63|    0|    0|  13|   448|  280|   350 | 13,5| 78,1|  5,6|   62</t>
  </si>
  <si>
    <t>KOZNI    |  26|   50|    0|   50|    1|    0|  15|   420|  308|   426 | 16,4|101,4|  8,4|   51</t>
  </si>
  <si>
    <t>ONK      |  64|  171|    1|  151|    5|   11|  43|  1732|   60|  1216 | 19,0| 70,2|  7,2|  170</t>
  </si>
  <si>
    <t>HOK      |  34|   69|    1|   68|    2|    3|  33|   952|    0|   919 | 27,0| 96,5| 12,9|   72</t>
  </si>
  <si>
    <t>REH      |  28|   30|   13|   46|    3|    0|  24|   784|    0|   661 | 23,6| 84,3| 14,4|   46</t>
  </si>
  <si>
    <t>KNM      |  10|   24|    1|   23|    0|    0|   7|   280|    0|   191 | 19,1| 68,2|  8,0|   24</t>
  </si>
  <si>
    <t>PRAC     |  18|   39|    0|   39|    0|    0|  10|   280|  224|   280 | 15,6|100,0|  7,2|   39</t>
  </si>
  <si>
    <t>IPCHO    |  13|    3|  102|    3|  104|    3|  10|   364|    0|   275 | 21,2| 75,5|  2,6|  108</t>
  </si>
  <si>
    <t>UCOCH    |  20|   73|    4|   74|    4|    0|  10|   560|    0|   281 | 14,1| 50,2|  3,6|   78</t>
  </si>
  <si>
    <t>Celkem   |1392| 3744|  422| 3754|  422|   86| 945| 33488| 5488| 26469 | 19,0| 79,0|  7,0| 3792</t>
  </si>
  <si>
    <t xml:space="preserve">V Olomouci dne 10.3. 2011 </t>
  </si>
  <si>
    <t>Zpracovala: Čapková M.,OZDS FNOL</t>
  </si>
  <si>
    <t xml:space="preserve">      L E D E N  -  Ú N O R   2 0 1 1</t>
  </si>
  <si>
    <t>LŮŽKOVÝ FOND A JEHO VYUŽITÍ VČETNĚ SVLS</t>
  </si>
  <si>
    <t xml:space="preserve">  Počet dnů: 59</t>
  </si>
  <si>
    <t>Klinika  |Prům|      Počet ošetřovanců      |Prům|Skut. |Uzav.|Počet  |Využ.lůžek |Prům.|Počet</t>
  </si>
  <si>
    <t xml:space="preserve">         |poč.|-----------------------------|den.|lůžko.|lůžka|ošetř. |-----------|ošetř|hosp.</t>
  </si>
  <si>
    <t xml:space="preserve">         |lůž.|PŘIJ |exTR+|PROP |exTR-|Úmrtí|p.ho|kapac.|     |dnů    | dny |  %  |doba |     </t>
  </si>
  <si>
    <t>===============================================================================================</t>
  </si>
  <si>
    <t>1.IK     |  62|  637|   18|  574|   46|   13|  48|  3658|    0|  2848 | 45,9| 77,9|  4,4|  644</t>
  </si>
  <si>
    <t>2.IK     |  62|  318|   17|  275|   40|    8|  33|  2242| 1416|  1938 | 31,3| 86,4|  5,9|  329</t>
  </si>
  <si>
    <t>3.IK     |  70|  400|   30|  334|   51|   24|  48|  3710|  420|  2817 | 40,2| 75,9|  6,7|  420</t>
  </si>
  <si>
    <t>GER      |  90|   28|  106|  103|   11|    5|  36|  2378| 2932|  2136 | 23,7| 89,8| 16,9|  127</t>
  </si>
  <si>
    <t>PLIC     |  61|  407|   49|  364|   35|   14|  46|  3335|  264|  2719 | 44,6| 81,5|  6,3|  435</t>
  </si>
  <si>
    <t>NEUR     |  72|  401|   20|  329|   44|    8|  54|  4188|   60|  3190 | 44,3| 76,2|  8,0|  401</t>
  </si>
  <si>
    <t>PSY      |  90|  156|   12|  138|    4|    0|  53|  3524| 1786|  3133 | 34,8| 88,9| 20,2|  155</t>
  </si>
  <si>
    <t>DK       | 100| 1061|    1| 1016|    1|    2|  80|  5900|    0|  4696 | 47,0| 79,6|  4,5| 1041</t>
  </si>
  <si>
    <t>PORGYN   |  87|  677|    9|  665|   13|    0|  61|  4676|  457|  3581 | 41,2| 76,6|  5,3|  682</t>
  </si>
  <si>
    <t>NOVO     |  50|  400|    0|  408|    1|    1|  47|  2950|    0|  2756 | 55,1| 93,4|  6,8|  405</t>
  </si>
  <si>
    <t>1CHIR    |  86|  425|  114|  385|  112|    3|  63|  4810|  264|  3742 | 43,5| 77,8|  7,2|  520</t>
  </si>
  <si>
    <t>2CHIR    |  33|  254|   14|  224|   25|    1|  27|  1901|   46|  1565 | 47,4| 82,3|  6,0|  259</t>
  </si>
  <si>
    <t>NCHIR    |  44|  222|   23|  211|   30|    4|  26|  1846|  750|  1518 | 34,5| 82,2|  6,2|  245</t>
  </si>
  <si>
    <t>PCHIR    |  18|  150|    7|  142|    4|    0|   9|  1026|   36|   554 | 30,8| 54,0|  3,7|  152</t>
  </si>
  <si>
    <t>KCHIR    |  41|   87|   35|   92|   14|    7|  19|  1851|  568|  1141 | 27,8| 61,6|  9,7|  118</t>
  </si>
  <si>
    <t>TRAUM    |  33|  365|   17|  332|   48|    1|  23|  1947|    0|  1377 | 41,7| 70,7|  3,6|  382</t>
  </si>
  <si>
    <t>KAR      |  10|   26|   45|   14|   41|   22|   8|   580|   10|   452 | 45,2| 77,9|  6,1|   74</t>
  </si>
  <si>
    <t>ORT      |  72|  462|    9|  426|   25|    0|  41|  2892| 1356|  2442 | 33,9| 84,4|  5,3|  461</t>
  </si>
  <si>
    <t>URO      |  32|  256|   83|  239|   85|    0|  25|  1872|   16|  1464 | 45,8| 78,2|  4,4|  332</t>
  </si>
  <si>
    <t>ORL      |  40|  258|   11|  253|    9|    0|  18|  1925|  435|  1049 | 26,2| 54,5|  4,0|  266</t>
  </si>
  <si>
    <t>OCNI     |  26|  124|    1|  120|    0|    0|  12|   944|  590|   718 | 27,6| 76,1|  5,9|  123</t>
  </si>
  <si>
    <t>KOZNI    |  26|  104|    0|   98|    3|    0|  15|   885|  649|   891 | 34,3|100,7|  8,7|  103</t>
  </si>
  <si>
    <t>ONK      |  64|  377|    3|  317|    9|   15|  43|  3602|  174|  2522 | 39,4| 70,0|  7,0|  361</t>
  </si>
  <si>
    <t>HOK      |  34|  153|    5|  129|    5|    4|  30|  2006|    0|  1797 | 52,9| 89,6| 12,1|  148</t>
  </si>
  <si>
    <t>REH      |  28|   73|   28|   73|    5|    0|  23|  1596|   56|  1381 | 49,3| 86,5| 15,4|   90</t>
  </si>
  <si>
    <t>KNM      |  10|   53|    1|   48|    0|    0|   6|   560|   30|   361 | 36,1| 64,5|  7,1|   51</t>
  </si>
  <si>
    <t>PRAC     |  18|   82|    0|   72|    0|    0|   9|   590|  472|   547 | 30,4| 92,7|  7,1|   77</t>
  </si>
  <si>
    <t>IPCHO    |  13|    7|  212|    6|  206|    6|  10|   757|   10|   569 | 43,8| 75,2|  2,6|  219</t>
  </si>
  <si>
    <t>UCOCH    |  20|  130|    7|  121|   10|    0|   8|  1180|    0|   465 | 23,3| 39,4|  3,5|  134</t>
  </si>
  <si>
    <t>Celkem   |1392| 8093|  877| 7508|  877|  138| 922| 69331|12797| 54369 | 39,1| 78,4|  6,9| 7870</t>
  </si>
  <si>
    <t xml:space="preserve">V Olomouci dne 10.3. 2011  </t>
  </si>
  <si>
    <r>
      <rPr>
        <sz val="10"/>
        <color theme="1"/>
        <rFont val="Tahoma"/>
        <family val="2"/>
      </rPr>
      <t xml:space="preserve">Náklady na lůžkoden ve FN Olomouc v roce 2011. Počet ošetř. dnů : </t>
    </r>
    <r>
      <rPr>
        <sz val="10"/>
        <color theme="1"/>
        <rFont val="Tahoma"/>
        <family val="2"/>
      </rPr>
      <t>54369</t>
    </r>
  </si>
  <si>
    <t>Kč/den</t>
  </si>
  <si>
    <t>Léky a léčiva</t>
  </si>
  <si>
    <t>Krev a KV</t>
  </si>
  <si>
    <t>ZPr</t>
  </si>
  <si>
    <t>Prádlo</t>
  </si>
  <si>
    <t>Ost.nákl. v lůžkové č.</t>
  </si>
  <si>
    <t>Náklady celkem</t>
  </si>
  <si>
    <r>
      <rPr>
        <sz val="10"/>
        <color theme="1"/>
        <rFont val="Tahoma"/>
        <family val="2"/>
      </rPr>
      <t xml:space="preserve">Náklady na lůžkoden ve FN Olomouc v roce 2011 za měsíc : </t>
    </r>
    <r>
      <rPr>
        <sz val="10"/>
        <color theme="1"/>
        <rFont val="Tahoma"/>
        <family val="2"/>
      </rPr>
      <t>02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Počet ošetř.dnů : </t>
    </r>
    <r>
      <rPr>
        <sz val="10"/>
        <color theme="1"/>
        <rFont val="Tahoma"/>
        <family val="2"/>
      </rPr>
      <t>26469</t>
    </r>
  </si>
</sst>
</file>

<file path=xl/styles.xml><?xml version="1.0" encoding="utf-8"?>
<styleSheet xmlns="http://schemas.openxmlformats.org/spreadsheetml/2006/main">
  <numFmts count="2">
    <numFmt numFmtId="165" formatCode="#,##0%"/>
    <numFmt numFmtId="166" formatCode="mmmm\ yyyy"/>
  </numFmts>
  <fonts count="19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i/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14"/>
      <color indexed="8"/>
      <name val="Tahoma"/>
      <family val="2"/>
    </font>
    <font>
      <sz val="8"/>
      <name val="Tahoma"/>
      <family val="2"/>
    </font>
    <font>
      <b/>
      <u/>
      <sz val="11"/>
      <name val="Arial"/>
      <family val="2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</font>
    <font>
      <b/>
      <u/>
      <sz val="11"/>
      <name val="Arial CE"/>
      <family val="2"/>
      <charset val="238"/>
    </font>
    <font>
      <sz val="10"/>
      <name val="Arial CE"/>
      <charset val="238"/>
    </font>
    <font>
      <sz val="11"/>
      <color indexed="8"/>
      <name val="Courier New"/>
      <family val="3"/>
      <charset val="238"/>
    </font>
    <font>
      <sz val="12"/>
      <color indexed="8"/>
      <name val="Courier New"/>
      <family val="3"/>
      <charset val="238"/>
    </font>
    <font>
      <sz val="10"/>
      <color indexed="8"/>
      <name val="Courier New"/>
      <family val="3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</patternFill>
    </fill>
  </fills>
  <borders count="36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0" fontId="5" fillId="3" borderId="1" xfId="0" applyFont="1" applyFill="1" applyBorder="1" applyAlignment="1">
      <alignment vertical="top"/>
    </xf>
    <xf numFmtId="3" fontId="5" fillId="0" borderId="2" xfId="0" applyNumberFormat="1" applyFont="1" applyBorder="1" applyAlignment="1">
      <alignment horizontal="right" vertical="top"/>
    </xf>
    <xf numFmtId="0" fontId="0" fillId="0" borderId="2" xfId="0" applyBorder="1"/>
    <xf numFmtId="3" fontId="3" fillId="2" borderId="2" xfId="0" applyNumberFormat="1" applyFont="1" applyFill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165" fontId="3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165" fontId="5" fillId="0" borderId="2" xfId="0" applyNumberFormat="1" applyFont="1" applyBorder="1" applyAlignment="1">
      <alignment horizontal="right" vertical="top"/>
    </xf>
    <xf numFmtId="0" fontId="9" fillId="0" borderId="0" xfId="0" applyFont="1"/>
    <xf numFmtId="0" fontId="10" fillId="0" borderId="0" xfId="0" applyFont="1"/>
    <xf numFmtId="14" fontId="10" fillId="0" borderId="0" xfId="0" applyNumberFormat="1" applyFont="1" applyAlignment="1">
      <alignment horizontal="left"/>
    </xf>
    <xf numFmtId="3" fontId="10" fillId="0" borderId="0" xfId="0" applyNumberFormat="1" applyFont="1"/>
    <xf numFmtId="0" fontId="11" fillId="0" borderId="0" xfId="0" applyFont="1"/>
    <xf numFmtId="166" fontId="10" fillId="0" borderId="0" xfId="0" applyNumberFormat="1" applyFont="1" applyAlignment="1">
      <alignment horizontal="left"/>
    </xf>
    <xf numFmtId="0" fontId="12" fillId="0" borderId="0" xfId="0" applyFont="1"/>
    <xf numFmtId="14" fontId="12" fillId="0" borderId="0" xfId="0" applyNumberFormat="1" applyFont="1" applyAlignment="1">
      <alignment horizontal="left"/>
    </xf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/>
    <xf numFmtId="4" fontId="10" fillId="0" borderId="7" xfId="0" applyNumberFormat="1" applyFont="1" applyBorder="1"/>
    <xf numFmtId="4" fontId="10" fillId="0" borderId="8" xfId="0" applyNumberFormat="1" applyFont="1" applyBorder="1"/>
    <xf numFmtId="0" fontId="10" fillId="0" borderId="9" xfId="0" applyFont="1" applyBorder="1"/>
    <xf numFmtId="4" fontId="10" fillId="0" borderId="10" xfId="0" applyNumberFormat="1" applyFont="1" applyBorder="1"/>
    <xf numFmtId="4" fontId="10" fillId="0" borderId="11" xfId="0" applyNumberFormat="1" applyFont="1" applyBorder="1"/>
    <xf numFmtId="0" fontId="10" fillId="0" borderId="9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4" fontId="10" fillId="0" borderId="13" xfId="0" applyNumberFormat="1" applyFont="1" applyBorder="1"/>
    <xf numFmtId="4" fontId="10" fillId="0" borderId="14" xfId="0" applyNumberFormat="1" applyFont="1" applyBorder="1"/>
    <xf numFmtId="0" fontId="10" fillId="0" borderId="15" xfId="0" applyFont="1" applyBorder="1"/>
    <xf numFmtId="4" fontId="10" fillId="0" borderId="16" xfId="0" applyNumberFormat="1" applyFont="1" applyBorder="1"/>
    <xf numFmtId="4" fontId="11" fillId="0" borderId="0" xfId="0" applyNumberFormat="1" applyFont="1"/>
    <xf numFmtId="0" fontId="13" fillId="0" borderId="0" xfId="0" applyFont="1" applyBorder="1" applyAlignment="1">
      <alignment horizontal="left"/>
    </xf>
    <xf numFmtId="14" fontId="14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" fontId="0" fillId="0" borderId="19" xfId="0" applyNumberFormat="1" applyBorder="1"/>
    <xf numFmtId="4" fontId="0" fillId="0" borderId="20" xfId="0" applyNumberFormat="1" applyBorder="1"/>
    <xf numFmtId="0" fontId="0" fillId="0" borderId="6" xfId="0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9" xfId="0" applyBorder="1"/>
    <xf numFmtId="4" fontId="0" fillId="0" borderId="10" xfId="0" applyNumberFormat="1" applyBorder="1"/>
    <xf numFmtId="4" fontId="0" fillId="0" borderId="11" xfId="0" applyNumberFormat="1" applyBorder="1"/>
    <xf numFmtId="0" fontId="0" fillId="0" borderId="21" xfId="0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4" fontId="0" fillId="0" borderId="16" xfId="0" applyNumberFormat="1" applyBorder="1"/>
    <xf numFmtId="0" fontId="0" fillId="0" borderId="26" xfId="0" applyBorder="1"/>
    <xf numFmtId="49" fontId="0" fillId="0" borderId="18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0" fillId="0" borderId="29" xfId="0" applyBorder="1"/>
    <xf numFmtId="0" fontId="0" fillId="0" borderId="30" xfId="0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0" xfId="0" applyNumberFormat="1" applyBorder="1"/>
    <xf numFmtId="0" fontId="16" fillId="0" borderId="0" xfId="0" applyFont="1"/>
    <xf numFmtId="0" fontId="0" fillId="0" borderId="0" xfId="0" applyAlignment="1">
      <alignment horizontal="left" indent="11"/>
    </xf>
    <xf numFmtId="0" fontId="16" fillId="0" borderId="0" xfId="0" applyFont="1" applyAlignment="1">
      <alignment horizontal="left" indent="1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 indent="15"/>
    </xf>
    <xf numFmtId="0" fontId="18" fillId="0" borderId="0" xfId="0" applyFont="1"/>
    <xf numFmtId="4" fontId="3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0" fillId="0" borderId="0" xfId="0" applyFill="1"/>
    <xf numFmtId="0" fontId="0" fillId="0" borderId="0" xfId="0"/>
    <xf numFmtId="0" fontId="2" fillId="4" borderId="0" xfId="0" applyFont="1" applyFill="1" applyAlignment="1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0" fillId="0" borderId="33" xfId="0" applyBorder="1"/>
    <xf numFmtId="0" fontId="0" fillId="0" borderId="34" xfId="0" applyBorder="1"/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vertical="center"/>
    </xf>
    <xf numFmtId="0" fontId="0" fillId="0" borderId="17" xfId="0" applyBorder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top"/>
    </xf>
    <xf numFmtId="0" fontId="0" fillId="3" borderId="35" xfId="0" applyFill="1" applyBorder="1"/>
    <xf numFmtId="0" fontId="5" fillId="0" borderId="2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ukazetelů z celkových nákladů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[1]data_Stránka1_1_1!$B$1</c:f>
              <c:strCache>
                <c:ptCount val="1"/>
                <c:pt idx="0">
                  <c:v>Leky %, Krev %, SZM %, Potraviny %, Energie %, Osobni naklady %, Odpisy %, Ostatní %, Prodane zbozi LS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[1]data_Stránka1_1_1!$A$2:$A$10</c:f>
              <c:strCache>
                <c:ptCount val="9"/>
                <c:pt idx="0">
                  <c:v>Leky %</c:v>
                </c:pt>
                <c:pt idx="1">
                  <c:v>Krev %</c:v>
                </c:pt>
                <c:pt idx="2">
                  <c:v>SZM %</c:v>
                </c:pt>
                <c:pt idx="3">
                  <c:v>Potraviny %</c:v>
                </c:pt>
                <c:pt idx="4">
                  <c:v>Energie %</c:v>
                </c:pt>
                <c:pt idx="5">
                  <c:v>Osobni naklady %</c:v>
                </c:pt>
                <c:pt idx="6">
                  <c:v>Odpisy %</c:v>
                </c:pt>
                <c:pt idx="7">
                  <c:v>Ostatní %</c:v>
                </c:pt>
                <c:pt idx="8">
                  <c:v>Prodane zbozi LS %</c:v>
                </c:pt>
              </c:strCache>
            </c:strRef>
          </c:cat>
          <c:val>
            <c:numRef>
              <c:f>[1]data_Stránka1_1_1!$B$2:$B$10</c:f>
              <c:numCache>
                <c:formatCode>General</c:formatCode>
                <c:ptCount val="9"/>
                <c:pt idx="0">
                  <c:v>0.190747</c:v>
                </c:pt>
                <c:pt idx="1">
                  <c:v>1.2841999999999999E-2</c:v>
                </c:pt>
                <c:pt idx="2">
                  <c:v>0.15818099999999999</c:v>
                </c:pt>
                <c:pt idx="3">
                  <c:v>9.4230000000000008E-3</c:v>
                </c:pt>
                <c:pt idx="4">
                  <c:v>3.4937999999999997E-2</c:v>
                </c:pt>
                <c:pt idx="5">
                  <c:v>0.378886</c:v>
                </c:pt>
                <c:pt idx="6">
                  <c:v>6.9882E-2</c:v>
                </c:pt>
                <c:pt idx="7">
                  <c:v>7.5622999999999996E-2</c:v>
                </c:pt>
                <c:pt idx="8">
                  <c:v>6.9477999999999998E-2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92963208366077"/>
          <c:y val="0.27247191011235955"/>
          <c:w val="0.98043155564458551"/>
          <c:h val="0.7949438202247191"/>
        </c:manualLayout>
      </c:layout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 alignWithMargins="0"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ukazatelů z celkových výnosů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24473807173644"/>
          <c:y val="0.17134831460674169"/>
          <c:w val="0.50489285035168752"/>
          <c:h val="0.72471910112359605"/>
        </c:manualLayout>
      </c:layout>
      <c:pieChart>
        <c:varyColors val="1"/>
        <c:ser>
          <c:idx val="0"/>
          <c:order val="0"/>
          <c:tx>
            <c:strRef>
              <c:f>[1]data_Stránka1_1_2!$B$1</c:f>
              <c:strCache>
                <c:ptCount val="1"/>
                <c:pt idx="0">
                  <c:v>Provozni dotace %, Vykon pro zdr.poj %, Ostatní výnosy %, Aktivace %, Tržby z léčiva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[1]data_Stránka1_1_2!$A$2:$A$6</c:f>
              <c:strCache>
                <c:ptCount val="5"/>
                <c:pt idx="0">
                  <c:v>Provozni dotace %</c:v>
                </c:pt>
                <c:pt idx="1">
                  <c:v>Vykon pro zdr.poj %</c:v>
                </c:pt>
                <c:pt idx="2">
                  <c:v>Ostatní výnosy %</c:v>
                </c:pt>
                <c:pt idx="3">
                  <c:v>Aktivace %</c:v>
                </c:pt>
                <c:pt idx="4">
                  <c:v>Tržby z léčiva %</c:v>
                </c:pt>
              </c:strCache>
            </c:strRef>
          </c:cat>
          <c:val>
            <c:numRef>
              <c:f>[1]data_Stránka1_1_2!$B$2:$B$6</c:f>
              <c:numCache>
                <c:formatCode>General</c:formatCode>
                <c:ptCount val="5"/>
                <c:pt idx="0">
                  <c:v>0</c:v>
                </c:pt>
                <c:pt idx="1">
                  <c:v>0.803149</c:v>
                </c:pt>
                <c:pt idx="2">
                  <c:v>0.10070999999999999</c:v>
                </c:pt>
                <c:pt idx="3">
                  <c:v>2.1898999999999998E-2</c:v>
                </c:pt>
                <c:pt idx="4">
                  <c:v>7.4242000000000002E-2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38242651175447"/>
          <c:y val="0.3848314606741573"/>
          <c:w val="0.98238850280701207"/>
          <c:h val="0.6769662921348315"/>
        </c:manualLayout>
      </c:layout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 alignWithMargins="0"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[2]data_Stránka1_1_1!$B$1</c:f>
              <c:strCache>
                <c:ptCount val="1"/>
                <c:pt idx="0">
                  <c:v>Fakt ZP běžný rok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[2]data_Stránka1_1_1!$A$2:$A$13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[2]data_Stránka1_1_1!$B$2:$B$13</c:f>
              <c:numCache>
                <c:formatCode>General</c:formatCode>
                <c:ptCount val="12"/>
                <c:pt idx="0">
                  <c:v>285416.20250000001</c:v>
                </c:pt>
                <c:pt idx="1">
                  <c:v>283035.03545999998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880064"/>
        <c:axId val="47886720"/>
      </c:lineChart>
      <c:lineChart>
        <c:grouping val="standard"/>
        <c:ser>
          <c:idx val="1"/>
          <c:order val="1"/>
          <c:tx>
            <c:strRef>
              <c:f>[2]data_Stránka1_1_1!$C$1</c:f>
              <c:strCache>
                <c:ptCount val="1"/>
                <c:pt idx="0">
                  <c:v>Dorov.ZP min.let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[2]data_Stránka1_1_1!$A$2:$A$13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[2]data_Stránka1_1_1!$C$2:$C$13</c:f>
              <c:numCache>
                <c:formatCode>General</c:formatCode>
                <c:ptCount val="12"/>
                <c:pt idx="0">
                  <c:v>21341.693050000002</c:v>
                </c:pt>
                <c:pt idx="1">
                  <c:v>1425.84528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880064"/>
        <c:axId val="47886720"/>
      </c:lineChart>
      <c:lineChart>
        <c:grouping val="standard"/>
        <c:ser>
          <c:idx val="2"/>
          <c:order val="2"/>
          <c:tx>
            <c:strRef>
              <c:f>[2]data_Stránka1_1_1!$D$1</c:f>
              <c:strCache>
                <c:ptCount val="1"/>
                <c:pt idx="0">
                  <c:v>Prodej LS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[2]data_Stránka1_1_1!$A$2:$A$13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[2]data_Stránka1_1_1!$D$2:$D$13</c:f>
              <c:numCache>
                <c:formatCode>General</c:formatCode>
                <c:ptCount val="12"/>
                <c:pt idx="0">
                  <c:v>30812.20508</c:v>
                </c:pt>
                <c:pt idx="1">
                  <c:v>23838.9247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880064"/>
        <c:axId val="47886720"/>
      </c:lineChart>
      <c:lineChart>
        <c:grouping val="standard"/>
        <c:ser>
          <c:idx val="3"/>
          <c:order val="3"/>
          <c:tx>
            <c:strRef>
              <c:f>[2]data_Stránka1_1_1!$E$1</c:f>
              <c:strCache>
                <c:ptCount val="1"/>
                <c:pt idx="0">
                  <c:v>Příme výnosy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[2]data_Stránka1_1_1!$A$2:$A$13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[2]data_Stránka1_1_1!$E$2:$E$13</c:f>
              <c:numCache>
                <c:formatCode>General</c:formatCode>
                <c:ptCount val="12"/>
                <c:pt idx="0">
                  <c:v>374161.25789000001</c:v>
                </c:pt>
                <c:pt idx="1">
                  <c:v>361964.25396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880064"/>
        <c:axId val="47886720"/>
      </c:lineChart>
      <c:catAx>
        <c:axId val="47880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Mesic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886720"/>
        <c:crosses val="autoZero"/>
        <c:lblAlgn val="ctr"/>
        <c:lblOffset val="100"/>
      </c:catAx>
      <c:valAx>
        <c:axId val="4788672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Fakt ZP běžný rok, Dorov.ZP min.let, Prodej LS , Příme výnosy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880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[3]data_Stránka1_1_1!$B$1</c:f>
              <c:strCache>
                <c:ptCount val="1"/>
                <c:pt idx="0">
                  <c:v>50113     Léky a léčiva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[3]data_Stránka1_1_1!$B$2:$B$14</c:f>
              <c:numCache>
                <c:formatCode>General</c:formatCode>
                <c:ptCount val="13"/>
                <c:pt idx="0">
                  <c:v>11142.020887999999</c:v>
                </c:pt>
                <c:pt idx="1">
                  <c:v>66725.360279999994</c:v>
                </c:pt>
                <c:pt idx="2">
                  <c:v>66978.890369999994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170304"/>
        <c:axId val="47172224"/>
      </c:lineChart>
      <c:lineChart>
        <c:grouping val="standard"/>
        <c:ser>
          <c:idx val="1"/>
          <c:order val="1"/>
          <c:tx>
            <c:strRef>
              <c:f>[3]data_Stránka1_1_1!$C$1</c:f>
              <c:strCache>
                <c:ptCount val="1"/>
                <c:pt idx="0">
                  <c:v>50113014     léky - vliv lék. vyhl. (LEK)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170304"/>
        <c:axId val="47172224"/>
      </c:lineChart>
      <c:lineChart>
        <c:grouping val="standard"/>
        <c:ser>
          <c:idx val="2"/>
          <c:order val="2"/>
          <c:tx>
            <c:strRef>
              <c:f>[3]data_Stránka1_1_1!$D$1</c:f>
              <c:strCache>
                <c:ptCount val="1"/>
                <c:pt idx="0">
                  <c:v>50113016     léky - spotřeba v centrech (LEK)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[3]data_Stránka1_1_1!$D$2:$D$14</c:f>
              <c:numCache>
                <c:formatCode>General</c:formatCode>
                <c:ptCount val="13"/>
                <c:pt idx="0">
                  <c:v>5960.7383129999998</c:v>
                </c:pt>
                <c:pt idx="1">
                  <c:v>37586.961909999998</c:v>
                </c:pt>
                <c:pt idx="2">
                  <c:v>33941.897839999998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170304"/>
        <c:axId val="47172224"/>
      </c:lineChart>
      <c:lineChart>
        <c:grouping val="standard"/>
        <c:ser>
          <c:idx val="3"/>
          <c:order val="3"/>
          <c:tx>
            <c:strRef>
              <c:f>[3]data_Stránka1_1_1!$E$1</c:f>
              <c:strCache>
                <c:ptCount val="1"/>
                <c:pt idx="0">
                  <c:v>50114     Krevní přípravky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[3]data_Stránka1_1_1!$E$2:$E$14</c:f>
              <c:numCache>
                <c:formatCode>General</c:formatCode>
                <c:ptCount val="13"/>
                <c:pt idx="0">
                  <c:v>750.150082</c:v>
                </c:pt>
                <c:pt idx="1">
                  <c:v>4318.1734699999997</c:v>
                </c:pt>
                <c:pt idx="2">
                  <c:v>4683.62752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170304"/>
        <c:axId val="47172224"/>
      </c:lineChart>
      <c:lineChart>
        <c:grouping val="standard"/>
        <c:ser>
          <c:idx val="4"/>
          <c:order val="4"/>
          <c:tx>
            <c:strRef>
              <c:f>[3]data_Stránka1_1_1!$F$1</c:f>
              <c:strCache>
                <c:ptCount val="1"/>
                <c:pt idx="0">
                  <c:v>50115     Zdravotnické prostředky</c:v>
                </c:pt>
              </c:strCache>
            </c:strRef>
          </c:tx>
          <c:spPr>
            <a:ln w="0">
              <a:solidFill>
                <a:srgbClr val="33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6633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[3]data_Stránka1_1_1!$F$2:$F$14</c:f>
              <c:numCache>
                <c:formatCode>General</c:formatCode>
                <c:ptCount val="13"/>
                <c:pt idx="0">
                  <c:v>9239.7570520000008</c:v>
                </c:pt>
                <c:pt idx="1">
                  <c:v>53276.450120000001</c:v>
                </c:pt>
                <c:pt idx="2">
                  <c:v>57600.634510000004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170304"/>
        <c:axId val="47172224"/>
      </c:lineChart>
      <c:lineChart>
        <c:grouping val="standard"/>
        <c:ser>
          <c:idx val="5"/>
          <c:order val="5"/>
          <c:tx>
            <c:strRef>
              <c:f>[3]data_Stránka1_1_1!$G$1</c:f>
              <c:strCache>
                <c:ptCount val="1"/>
                <c:pt idx="0">
                  <c:v>50495     Prodané zb. LEK</c:v>
                </c:pt>
              </c:strCache>
            </c:strRef>
          </c:tx>
          <c:spPr>
            <a:ln w="0">
              <a:solidFill>
                <a:srgbClr val="6699CC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6699CC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[3]data_Stránka1_1_1!$G$2:$G$14</c:f>
              <c:numCache>
                <c:formatCode>General</c:formatCode>
                <c:ptCount val="13"/>
                <c:pt idx="0">
                  <c:v>4058.385014</c:v>
                </c:pt>
                <c:pt idx="1">
                  <c:v>27717.746940000001</c:v>
                </c:pt>
                <c:pt idx="2">
                  <c:v>20982.873230000001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170304"/>
        <c:axId val="47172224"/>
      </c:lineChart>
      <c:lineChart>
        <c:grouping val="standard"/>
        <c:ser>
          <c:idx val="6"/>
          <c:order val="6"/>
          <c:tx>
            <c:strRef>
              <c:f>[3]data_Stránka1_1_1!$H$1</c:f>
              <c:strCache>
                <c:ptCount val="1"/>
                <c:pt idx="0">
                  <c:v>52     Osobní náklady</c:v>
                </c:pt>
              </c:strCache>
            </c:strRef>
          </c:tx>
          <c:spPr>
            <a:ln w="0">
              <a:solidFill>
                <a:srgbClr val="FF00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33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[3]data_Stránka1_1_1!$H$2:$H$14</c:f>
              <c:numCache>
                <c:formatCode>General</c:formatCode>
                <c:ptCount val="13"/>
                <c:pt idx="0">
                  <c:v>22131.731501999999</c:v>
                </c:pt>
                <c:pt idx="1">
                  <c:v>133339.11123000001</c:v>
                </c:pt>
                <c:pt idx="2">
                  <c:v>132241.66678999999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170304"/>
        <c:axId val="47172224"/>
      </c:lineChart>
      <c:lineChart>
        <c:grouping val="standard"/>
        <c:ser>
          <c:idx val="7"/>
          <c:order val="7"/>
          <c:tx>
            <c:strRef>
              <c:f>[3]data_Stránka1_1_1!$I$1</c:f>
              <c:strCache>
                <c:ptCount val="1"/>
                <c:pt idx="0">
                  <c:v>551     Odpisy DM</c:v>
                </c:pt>
              </c:strCache>
            </c:strRef>
          </c:tx>
          <c:spPr>
            <a:ln w="0">
              <a:solidFill>
                <a:srgbClr val="FF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6633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[3]data_Stránka1_1_1!$I$2:$I$14</c:f>
              <c:numCache>
                <c:formatCode>General</c:formatCode>
                <c:ptCount val="13"/>
                <c:pt idx="0">
                  <c:v>4081.9698330000001</c:v>
                </c:pt>
                <c:pt idx="1">
                  <c:v>23700.272000000001</c:v>
                </c:pt>
                <c:pt idx="2">
                  <c:v>25283.366000000002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170304"/>
        <c:axId val="47172224"/>
      </c:lineChart>
      <c:lineChart>
        <c:grouping val="standard"/>
        <c:ser>
          <c:idx val="8"/>
          <c:order val="8"/>
          <c:tx>
            <c:strRef>
              <c:f>[3]data_Stránka1_1_1!$J$1</c:f>
              <c:strCache>
                <c:ptCount val="1"/>
                <c:pt idx="0">
                  <c:v>5     Účtová třída 5 - Náklady</c:v>
                </c:pt>
              </c:strCache>
            </c:strRef>
          </c:tx>
          <c:spPr>
            <a:ln w="0">
              <a:solidFill>
                <a:srgbClr val="CC00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0099"/>
              </a:solidFill>
              <a:ln>
                <a:noFill/>
              </a:ln>
            </c:spPr>
          </c:marker>
          <c:cat>
            <c:strRef>
              <c:f>[3]data_Stránka1_1_1!$A$2:$A$14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[3]data_Stránka1_1_1!$J$2:$J$14</c:f>
              <c:numCache>
                <c:formatCode>General</c:formatCode>
                <c:ptCount val="13"/>
                <c:pt idx="0">
                  <c:v>58412.608623</c:v>
                </c:pt>
                <c:pt idx="1">
                  <c:v>350978.99969000003</c:v>
                </c:pt>
                <c:pt idx="2">
                  <c:v>349972.30378000002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170304"/>
        <c:axId val="47172224"/>
      </c:lineChart>
      <c:catAx>
        <c:axId val="47170304"/>
        <c:scaling>
          <c:orientation val="minMax"/>
        </c:scaling>
        <c:axPos val="b"/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172224"/>
        <c:crosses val="autoZero"/>
        <c:lblAlgn val="ctr"/>
        <c:lblOffset val="100"/>
      </c:catAx>
      <c:valAx>
        <c:axId val="4717222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Skutečnost 2011 v tis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170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586303387679755"/>
          <c:y val="0.27027027027027029"/>
          <c:w val="0.99374525905441446"/>
          <c:h val="0.72727272727272729"/>
        </c:manualLayout>
      </c:layout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[4]data_Stránka1_1_1!$B$1</c:f>
              <c:strCache>
                <c:ptCount val="1"/>
                <c:pt idx="0">
                  <c:v>Skutečnost 2010 v tis Kč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[4]data_Stránka1_1_1!$A$2:$A$13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[4]data_Stránka1_1_1!$B$2:$B$13</c:f>
              <c:numCache>
                <c:formatCode>General</c:formatCode>
                <c:ptCount val="12"/>
                <c:pt idx="0">
                  <c:v>368454.98642999999</c:v>
                </c:pt>
                <c:pt idx="1">
                  <c:v>371761.27980999998</c:v>
                </c:pt>
                <c:pt idx="2">
                  <c:v>398939.40518</c:v>
                </c:pt>
                <c:pt idx="3">
                  <c:v>368650.44575999997</c:v>
                </c:pt>
                <c:pt idx="4">
                  <c:v>346620.25576999999</c:v>
                </c:pt>
                <c:pt idx="5">
                  <c:v>353560.89963</c:v>
                </c:pt>
                <c:pt idx="6">
                  <c:v>351831.27708999999</c:v>
                </c:pt>
                <c:pt idx="7">
                  <c:v>340335.18605999998</c:v>
                </c:pt>
                <c:pt idx="8">
                  <c:v>379862.48798999999</c:v>
                </c:pt>
                <c:pt idx="9">
                  <c:v>380428.32955999998</c:v>
                </c:pt>
                <c:pt idx="10">
                  <c:v>393490.18540999998</c:v>
                </c:pt>
                <c:pt idx="11">
                  <c:v>219623.2948</c:v>
                </c:pt>
              </c:numCache>
            </c:numRef>
          </c:val>
        </c:ser>
        <c:marker val="1"/>
        <c:axId val="47048960"/>
        <c:axId val="47051136"/>
      </c:lineChart>
      <c:lineChart>
        <c:grouping val="standard"/>
        <c:ser>
          <c:idx val="1"/>
          <c:order val="1"/>
          <c:tx>
            <c:strRef>
              <c:f>[4]data_Stránka1_1_1!$C$1</c:f>
              <c:strCache>
                <c:ptCount val="1"/>
                <c:pt idx="0">
                  <c:v>Skutečnost 2011 v tis Kč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[4]data_Stránka1_1_1!$A$2:$A$13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[4]data_Stránka1_1_1!$C$2:$C$13</c:f>
              <c:numCache>
                <c:formatCode>General</c:formatCode>
                <c:ptCount val="12"/>
                <c:pt idx="0">
                  <c:v>350978.99969000003</c:v>
                </c:pt>
                <c:pt idx="1">
                  <c:v>349972.30378000002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048960"/>
        <c:axId val="47051136"/>
      </c:lineChart>
      <c:catAx>
        <c:axId val="47048960"/>
        <c:scaling>
          <c:orientation val="minMax"/>
        </c:scaling>
        <c:axPos val="b"/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051136"/>
        <c:crosses val="autoZero"/>
        <c:lblAlgn val="ctr"/>
        <c:lblOffset val="100"/>
      </c:catAx>
      <c:valAx>
        <c:axId val="47051136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Skutečnost 2010 v tis Kč, Skutečnost 2011 v tis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########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048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196819085487081"/>
          <c:y val="0.45047219333432376"/>
          <c:w val="0.98011928429423467"/>
          <c:h val="0.54717030654187093"/>
        </c:manualLayout>
      </c:layout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[5]data_Stránka1_1_1!$B$1</c:f>
              <c:strCache>
                <c:ptCount val="1"/>
                <c:pt idx="0">
                  <c:v>HV 2010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[5]data_Stránka1_1_1!$A$2:$A$13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[5]data_Stránka1_1_1!$B$2:$B$13</c:f>
              <c:numCache>
                <c:formatCode>General</c:formatCode>
                <c:ptCount val="12"/>
                <c:pt idx="0">
                  <c:v>-21357.03585</c:v>
                </c:pt>
                <c:pt idx="1">
                  <c:v>-13950.534540000001</c:v>
                </c:pt>
                <c:pt idx="2">
                  <c:v>37805.251270000001</c:v>
                </c:pt>
                <c:pt idx="3">
                  <c:v>864.72969999999998</c:v>
                </c:pt>
                <c:pt idx="4">
                  <c:v>18680.010999999999</c:v>
                </c:pt>
                <c:pt idx="5">
                  <c:v>23135.38723</c:v>
                </c:pt>
                <c:pt idx="6">
                  <c:v>14003.5355</c:v>
                </c:pt>
                <c:pt idx="7">
                  <c:v>3687.7559200000001</c:v>
                </c:pt>
                <c:pt idx="8">
                  <c:v>-10134.05855</c:v>
                </c:pt>
                <c:pt idx="9">
                  <c:v>-20413.413499999999</c:v>
                </c:pt>
                <c:pt idx="10">
                  <c:v>3033.2795099999998</c:v>
                </c:pt>
                <c:pt idx="11">
                  <c:v>104798.08159</c:v>
                </c:pt>
              </c:numCache>
            </c:numRef>
          </c:val>
        </c:ser>
        <c:marker val="1"/>
        <c:axId val="47092864"/>
        <c:axId val="47095168"/>
      </c:lineChart>
      <c:lineChart>
        <c:grouping val="standard"/>
        <c:ser>
          <c:idx val="1"/>
          <c:order val="1"/>
          <c:tx>
            <c:strRef>
              <c:f>[5]data_Stránka1_1_1!$C$1</c:f>
              <c:strCache>
                <c:ptCount val="1"/>
                <c:pt idx="0">
                  <c:v>HV 2011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[5]data_Stránka1_1_1!$A$2:$A$13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[5]data_Stránka1_1_1!$C$2:$C$13</c:f>
              <c:numCache>
                <c:formatCode>General</c:formatCode>
                <c:ptCount val="12"/>
                <c:pt idx="0">
                  <c:v>23182.2582</c:v>
                </c:pt>
                <c:pt idx="1">
                  <c:v>11991.95018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092864"/>
        <c:axId val="47095168"/>
      </c:lineChart>
      <c:catAx>
        <c:axId val="47092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Mesic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095168"/>
        <c:crosses val="autoZero"/>
        <c:lblAlgn val="ctr"/>
        <c:lblOffset val="100"/>
      </c:catAx>
      <c:valAx>
        <c:axId val="4709516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HV 2010, HV 2011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########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092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044477821775164"/>
          <c:y val="0.45047219333432376"/>
          <c:w val="0.98458756239285117"/>
          <c:h val="0.54717030654187093"/>
        </c:manualLayout>
      </c:layout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10</xdr:col>
      <xdr:colOff>0</xdr:colOff>
      <xdr:row>22</xdr:row>
      <xdr:rowOff>57150</xdr:rowOff>
    </xdr:to>
    <xdr:graphicFrame macro="">
      <xdr:nvGraphicFramePr>
        <xdr:cNvPr id="2049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23</xdr:row>
      <xdr:rowOff>9525</xdr:rowOff>
    </xdr:from>
    <xdr:to>
      <xdr:col>10</xdr:col>
      <xdr:colOff>0</xdr:colOff>
      <xdr:row>43</xdr:row>
      <xdr:rowOff>95250</xdr:rowOff>
    </xdr:to>
    <xdr:graphicFrame macro="">
      <xdr:nvGraphicFramePr>
        <xdr:cNvPr id="2050" name="chart2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9525</xdr:rowOff>
    </xdr:from>
    <xdr:to>
      <xdr:col>8</xdr:col>
      <xdr:colOff>76200</xdr:colOff>
      <xdr:row>27</xdr:row>
      <xdr:rowOff>0</xdr:rowOff>
    </xdr:to>
    <xdr:graphicFrame macro="">
      <xdr:nvGraphicFramePr>
        <xdr:cNvPr id="5121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11</xdr:col>
      <xdr:colOff>476250</xdr:colOff>
      <xdr:row>25</xdr:row>
      <xdr:rowOff>0</xdr:rowOff>
    </xdr:to>
    <xdr:graphicFrame macro="">
      <xdr:nvGraphicFramePr>
        <xdr:cNvPr id="7169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5</xdr:col>
      <xdr:colOff>276225</xdr:colOff>
      <xdr:row>26</xdr:row>
      <xdr:rowOff>0</xdr:rowOff>
    </xdr:to>
    <xdr:graphicFrame macro="">
      <xdr:nvGraphicFramePr>
        <xdr:cNvPr id="9217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9525</xdr:rowOff>
    </xdr:from>
    <xdr:to>
      <xdr:col>11</xdr:col>
      <xdr:colOff>304800</xdr:colOff>
      <xdr:row>27</xdr:row>
      <xdr:rowOff>0</xdr:rowOff>
    </xdr:to>
    <xdr:graphicFrame macro="">
      <xdr:nvGraphicFramePr>
        <xdr:cNvPr id="11265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zbor%20hospoda&#345;en&#237;%2002%202011/N&#225;klady%20a%20v&#253;nosy%20FN%20Olomouc%202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ozbor%20hospoda&#345;en&#237;%2002%202011/V&#253;vojov&#225;%20&#345;ada%20v&#253;nos&#367;%202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ozbor%20hospoda&#345;en&#237;%2002%202011/V&#253;vojov&#225;%20&#345;ada%20n&#225;klad&#367;%202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ozbor%20hospoda&#345;en&#237;%2002%202011/Srovn&#225;n&#237;%20m&#283;s&#237;&#269;n&#237;ch%20n&#225;klad&#367;%202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ozbor%20hospoda&#345;en&#237;%2002%202011/V&#253;vojov&#225;%20&#345;ada%20HV%202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  <sheetName val="data_Stránka1_1_2"/>
    </sheetNames>
    <sheetDataSet>
      <sheetData sheetId="0" refreshError="1"/>
      <sheetData sheetId="1">
        <row r="1">
          <cell r="B1" t="str">
            <v>Leky %, Krev %, SZM %, Potraviny %, Energie %, Osobni naklady %, Odpisy %, Ostatní %, Prodane zbozi LS %</v>
          </cell>
        </row>
        <row r="2">
          <cell r="A2" t="str">
            <v>Leky %</v>
          </cell>
          <cell r="B2">
            <v>0.190747</v>
          </cell>
        </row>
        <row r="3">
          <cell r="A3" t="str">
            <v>Krev %</v>
          </cell>
          <cell r="B3">
            <v>1.2841999999999999E-2</v>
          </cell>
        </row>
        <row r="4">
          <cell r="A4" t="str">
            <v>SZM %</v>
          </cell>
          <cell r="B4">
            <v>0.15818099999999999</v>
          </cell>
        </row>
        <row r="5">
          <cell r="A5" t="str">
            <v>Potraviny %</v>
          </cell>
          <cell r="B5">
            <v>9.4230000000000008E-3</v>
          </cell>
        </row>
        <row r="6">
          <cell r="A6" t="str">
            <v>Energie %</v>
          </cell>
          <cell r="B6">
            <v>3.4937999999999997E-2</v>
          </cell>
        </row>
        <row r="7">
          <cell r="A7" t="str">
            <v>Osobni naklady %</v>
          </cell>
          <cell r="B7">
            <v>0.378886</v>
          </cell>
        </row>
        <row r="8">
          <cell r="A8" t="str">
            <v>Odpisy %</v>
          </cell>
          <cell r="B8">
            <v>6.9882E-2</v>
          </cell>
        </row>
        <row r="9">
          <cell r="A9" t="str">
            <v>Ostatní %</v>
          </cell>
          <cell r="B9">
            <v>7.5622999999999996E-2</v>
          </cell>
        </row>
        <row r="10">
          <cell r="A10" t="str">
            <v>Prodane zbozi LS %</v>
          </cell>
          <cell r="B10">
            <v>6.9477999999999998E-2</v>
          </cell>
        </row>
      </sheetData>
      <sheetData sheetId="2">
        <row r="1">
          <cell r="B1" t="str">
            <v>Provozni dotace %, Vykon pro zdr.poj %, Ostatní výnosy %, Aktivace %, Tržby z léčiva %</v>
          </cell>
        </row>
        <row r="2">
          <cell r="A2" t="str">
            <v>Provozni dotace %</v>
          </cell>
          <cell r="B2">
            <v>0</v>
          </cell>
        </row>
        <row r="3">
          <cell r="A3" t="str">
            <v>Vykon pro zdr.poj %</v>
          </cell>
          <cell r="B3">
            <v>0.803149</v>
          </cell>
        </row>
        <row r="4">
          <cell r="A4" t="str">
            <v>Ostatní výnosy %</v>
          </cell>
          <cell r="B4">
            <v>0.10070999999999999</v>
          </cell>
        </row>
        <row r="5">
          <cell r="A5" t="str">
            <v>Aktivace %</v>
          </cell>
          <cell r="B5">
            <v>2.1898999999999998E-2</v>
          </cell>
        </row>
        <row r="6">
          <cell r="A6" t="str">
            <v>Tržby z léčiva %</v>
          </cell>
          <cell r="B6">
            <v>7.4242000000000002E-2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Fakt ZP běžný rok</v>
          </cell>
          <cell r="C1" t="str">
            <v>Dorov.ZP min.let</v>
          </cell>
          <cell r="D1" t="str">
            <v>Prodej LS</v>
          </cell>
          <cell r="E1" t="str">
            <v>Příme výnosy</v>
          </cell>
        </row>
        <row r="2">
          <cell r="A2" t="str">
            <v>1</v>
          </cell>
          <cell r="B2">
            <v>285416.20250000001</v>
          </cell>
          <cell r="C2">
            <v>21341.693050000002</v>
          </cell>
          <cell r="D2">
            <v>30812.20508</v>
          </cell>
          <cell r="E2">
            <v>374161.25789000001</v>
          </cell>
        </row>
        <row r="3">
          <cell r="A3" t="str">
            <v>2</v>
          </cell>
          <cell r="B3">
            <v>283035.03545999998</v>
          </cell>
          <cell r="C3">
            <v>1425.84528</v>
          </cell>
          <cell r="D3">
            <v>23838.9247</v>
          </cell>
          <cell r="E3">
            <v>361964.25396</v>
          </cell>
        </row>
        <row r="4">
          <cell r="A4" t="str">
            <v>3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>4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5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>6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7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8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>9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A11" t="str">
            <v>10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11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12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50113     Léky a léčiva</v>
          </cell>
          <cell r="C1" t="str">
            <v>50113014     léky - vliv lék. vyhl. (LEK)</v>
          </cell>
          <cell r="D1" t="str">
            <v>50113016     léky - spotřeba v centrech (LEK)</v>
          </cell>
          <cell r="E1" t="str">
            <v>50114     Krevní přípravky</v>
          </cell>
          <cell r="F1" t="str">
            <v>50115     Zdravotnické prostředky</v>
          </cell>
          <cell r="G1" t="str">
            <v>50495     Prodané zb. LEK</v>
          </cell>
          <cell r="H1" t="str">
            <v>52     Osobní náklady</v>
          </cell>
          <cell r="I1" t="str">
            <v>551     Odpisy DM</v>
          </cell>
          <cell r="J1" t="str">
            <v>5     Účtová třída 5 - Náklady</v>
          </cell>
        </row>
        <row r="2">
          <cell r="A2" t="str">
            <v>Průměr 2010</v>
          </cell>
          <cell r="B2">
            <v>11142.020887999999</v>
          </cell>
          <cell r="C2">
            <v>0</v>
          </cell>
          <cell r="D2">
            <v>5960.7383129999998</v>
          </cell>
          <cell r="E2">
            <v>750.150082</v>
          </cell>
          <cell r="F2">
            <v>9239.7570520000008</v>
          </cell>
          <cell r="G2">
            <v>4058.385014</v>
          </cell>
          <cell r="H2">
            <v>22131.731501999999</v>
          </cell>
          <cell r="I2">
            <v>4081.9698330000001</v>
          </cell>
          <cell r="J2">
            <v>58412.608623</v>
          </cell>
        </row>
        <row r="3">
          <cell r="A3" t="str">
            <v>01</v>
          </cell>
          <cell r="B3">
            <v>66725.360279999994</v>
          </cell>
          <cell r="C3">
            <v>0</v>
          </cell>
          <cell r="D3">
            <v>37586.961909999998</v>
          </cell>
          <cell r="E3">
            <v>4318.1734699999997</v>
          </cell>
          <cell r="F3">
            <v>53276.450120000001</v>
          </cell>
          <cell r="G3">
            <v>27717.746940000001</v>
          </cell>
          <cell r="H3">
            <v>133339.11123000001</v>
          </cell>
          <cell r="I3">
            <v>23700.272000000001</v>
          </cell>
          <cell r="J3">
            <v>350978.99969000003</v>
          </cell>
        </row>
        <row r="4">
          <cell r="A4" t="str">
            <v>02</v>
          </cell>
          <cell r="B4">
            <v>66978.890369999994</v>
          </cell>
          <cell r="C4">
            <v>0</v>
          </cell>
          <cell r="D4">
            <v>33941.897839999998</v>
          </cell>
          <cell r="E4">
            <v>4683.62752</v>
          </cell>
          <cell r="F4">
            <v>57600.634510000004</v>
          </cell>
          <cell r="G4">
            <v>20982.873230000001</v>
          </cell>
          <cell r="H4">
            <v>132241.66678999999</v>
          </cell>
          <cell r="I4">
            <v>25283.366000000002</v>
          </cell>
          <cell r="J4">
            <v>349972.30378000002</v>
          </cell>
        </row>
        <row r="5">
          <cell r="A5" t="str">
            <v>03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 t="str">
            <v>04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05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06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 t="str">
            <v>07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 t="str">
            <v>08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 t="str">
            <v>09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 t="str">
            <v>10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 t="str">
            <v>11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 t="str">
            <v>12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Skutečnost 2010 v tis Kč</v>
          </cell>
          <cell r="C1" t="str">
            <v>Skutečnost 2011 v tis Kč</v>
          </cell>
        </row>
        <row r="2">
          <cell r="A2" t="str">
            <v>01</v>
          </cell>
          <cell r="B2">
            <v>368454.98642999999</v>
          </cell>
          <cell r="C2">
            <v>350978.99969000003</v>
          </cell>
        </row>
        <row r="3">
          <cell r="A3" t="str">
            <v>02</v>
          </cell>
          <cell r="B3">
            <v>371761.27980999998</v>
          </cell>
          <cell r="C3">
            <v>349972.30378000002</v>
          </cell>
        </row>
        <row r="4">
          <cell r="A4" t="str">
            <v>03</v>
          </cell>
          <cell r="B4">
            <v>398939.40518</v>
          </cell>
          <cell r="C4">
            <v>0</v>
          </cell>
        </row>
        <row r="5">
          <cell r="A5" t="str">
            <v>04</v>
          </cell>
          <cell r="B5">
            <v>368650.44575999997</v>
          </cell>
          <cell r="C5">
            <v>0</v>
          </cell>
        </row>
        <row r="6">
          <cell r="A6" t="str">
            <v>05</v>
          </cell>
          <cell r="B6">
            <v>346620.25576999999</v>
          </cell>
          <cell r="C6">
            <v>0</v>
          </cell>
        </row>
        <row r="7">
          <cell r="A7" t="str">
            <v>06</v>
          </cell>
          <cell r="B7">
            <v>353560.89963</v>
          </cell>
          <cell r="C7">
            <v>0</v>
          </cell>
        </row>
        <row r="8">
          <cell r="A8" t="str">
            <v>07</v>
          </cell>
          <cell r="B8">
            <v>351831.27708999999</v>
          </cell>
          <cell r="C8">
            <v>0</v>
          </cell>
        </row>
        <row r="9">
          <cell r="A9" t="str">
            <v>08</v>
          </cell>
          <cell r="B9">
            <v>340335.18605999998</v>
          </cell>
          <cell r="C9">
            <v>0</v>
          </cell>
        </row>
        <row r="10">
          <cell r="A10" t="str">
            <v>09</v>
          </cell>
          <cell r="B10">
            <v>379862.48798999999</v>
          </cell>
          <cell r="C10">
            <v>0</v>
          </cell>
        </row>
        <row r="11">
          <cell r="A11" t="str">
            <v>10</v>
          </cell>
          <cell r="B11">
            <v>380428.32955999998</v>
          </cell>
          <cell r="C11">
            <v>0</v>
          </cell>
        </row>
        <row r="12">
          <cell r="A12" t="str">
            <v>11</v>
          </cell>
          <cell r="B12">
            <v>393490.18540999998</v>
          </cell>
          <cell r="C12">
            <v>0</v>
          </cell>
        </row>
        <row r="13">
          <cell r="A13" t="str">
            <v>12</v>
          </cell>
          <cell r="B13">
            <v>219623.2948</v>
          </cell>
          <cell r="C13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HV 2010</v>
          </cell>
          <cell r="C1" t="str">
            <v>HV 2011</v>
          </cell>
        </row>
        <row r="2">
          <cell r="A2" t="str">
            <v>1</v>
          </cell>
          <cell r="B2">
            <v>-21357.03585</v>
          </cell>
          <cell r="C2">
            <v>23182.2582</v>
          </cell>
        </row>
        <row r="3">
          <cell r="A3" t="str">
            <v>2</v>
          </cell>
          <cell r="B3">
            <v>-13950.534540000001</v>
          </cell>
          <cell r="C3">
            <v>11991.95018</v>
          </cell>
        </row>
        <row r="4">
          <cell r="A4" t="str">
            <v>3</v>
          </cell>
          <cell r="B4">
            <v>37805.251270000001</v>
          </cell>
          <cell r="C4">
            <v>0</v>
          </cell>
        </row>
        <row r="5">
          <cell r="A5" t="str">
            <v>4</v>
          </cell>
          <cell r="B5">
            <v>864.72969999999998</v>
          </cell>
          <cell r="C5">
            <v>0</v>
          </cell>
        </row>
        <row r="6">
          <cell r="A6" t="str">
            <v>5</v>
          </cell>
          <cell r="B6">
            <v>18680.010999999999</v>
          </cell>
          <cell r="C6">
            <v>0</v>
          </cell>
        </row>
        <row r="7">
          <cell r="A7" t="str">
            <v>6</v>
          </cell>
          <cell r="B7">
            <v>23135.38723</v>
          </cell>
          <cell r="C7">
            <v>0</v>
          </cell>
        </row>
        <row r="8">
          <cell r="A8" t="str">
            <v>7</v>
          </cell>
          <cell r="B8">
            <v>14003.5355</v>
          </cell>
          <cell r="C8">
            <v>0</v>
          </cell>
        </row>
        <row r="9">
          <cell r="A9" t="str">
            <v>8</v>
          </cell>
          <cell r="B9">
            <v>3687.7559200000001</v>
          </cell>
          <cell r="C9">
            <v>0</v>
          </cell>
        </row>
        <row r="10">
          <cell r="A10" t="str">
            <v>9</v>
          </cell>
          <cell r="B10">
            <v>-10134.05855</v>
          </cell>
          <cell r="C10">
            <v>0</v>
          </cell>
        </row>
        <row r="11">
          <cell r="A11" t="str">
            <v>10</v>
          </cell>
          <cell r="B11">
            <v>-20413.413499999999</v>
          </cell>
          <cell r="C11">
            <v>0</v>
          </cell>
        </row>
        <row r="12">
          <cell r="A12" t="str">
            <v>11</v>
          </cell>
          <cell r="B12">
            <v>3033.2795099999998</v>
          </cell>
          <cell r="C12">
            <v>0</v>
          </cell>
        </row>
        <row r="13">
          <cell r="A13" t="str">
            <v>12</v>
          </cell>
          <cell r="B13">
            <v>104798.08159</v>
          </cell>
          <cell r="C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G33"/>
  <sheetViews>
    <sheetView topLeftCell="A10" workbookViewId="0">
      <selection activeCell="A34" sqref="A34:IV34"/>
    </sheetView>
  </sheetViews>
  <sheetFormatPr defaultRowHeight="12.75" customHeight="1"/>
  <cols>
    <col min="1" max="1" width="23.85546875" bestFit="1" customWidth="1"/>
    <col min="2" max="2" width="17" bestFit="1" customWidth="1"/>
    <col min="3" max="3" width="18.140625" bestFit="1" customWidth="1"/>
    <col min="4" max="4" width="15.85546875" bestFit="1" customWidth="1"/>
    <col min="5" max="5" width="17" bestFit="1" customWidth="1"/>
    <col min="6" max="6" width="18.140625" bestFit="1" customWidth="1"/>
    <col min="7" max="7" width="15.85546875" bestFit="1" customWidth="1"/>
  </cols>
  <sheetData>
    <row r="1" spans="1:7" ht="21.75" customHeight="1">
      <c r="A1" s="86" t="s">
        <v>0</v>
      </c>
      <c r="B1" s="84"/>
      <c r="C1" s="84"/>
      <c r="D1" s="84"/>
      <c r="E1" s="84"/>
      <c r="F1" s="84"/>
      <c r="G1" s="84"/>
    </row>
    <row r="2" spans="1:7">
      <c r="A2" s="85" t="s">
        <v>1</v>
      </c>
      <c r="B2" s="84"/>
      <c r="C2" s="84"/>
      <c r="D2" s="84"/>
      <c r="E2" s="87" t="s">
        <v>2</v>
      </c>
      <c r="F2" s="84"/>
      <c r="G2" s="84"/>
    </row>
    <row r="3" spans="1:7">
      <c r="A3" s="88"/>
      <c r="B3" s="1" t="s">
        <v>1</v>
      </c>
      <c r="C3" s="1" t="s">
        <v>3</v>
      </c>
      <c r="D3" s="1" t="s">
        <v>3</v>
      </c>
      <c r="E3" s="1" t="s">
        <v>12</v>
      </c>
      <c r="F3" s="1" t="s">
        <v>13</v>
      </c>
      <c r="G3" s="1" t="s">
        <v>14</v>
      </c>
    </row>
    <row r="4" spans="1:7">
      <c r="A4" s="89"/>
      <c r="B4" s="1" t="s">
        <v>4</v>
      </c>
      <c r="C4" s="1" t="s">
        <v>5</v>
      </c>
      <c r="D4" s="2" t="s">
        <v>6</v>
      </c>
      <c r="E4" s="1" t="s">
        <v>4</v>
      </c>
      <c r="F4" s="1" t="s">
        <v>5</v>
      </c>
      <c r="G4" s="1" t="s">
        <v>6</v>
      </c>
    </row>
    <row r="5" spans="1:7">
      <c r="A5" s="1" t="s">
        <v>7</v>
      </c>
      <c r="B5" s="3">
        <v>4285881.2064321004</v>
      </c>
      <c r="C5" s="3">
        <v>700951.30347000004</v>
      </c>
      <c r="D5" s="3">
        <v>-3584929.9029621002</v>
      </c>
      <c r="E5" s="3">
        <v>357171.48526569997</v>
      </c>
      <c r="F5" s="3">
        <v>349972.30378000002</v>
      </c>
      <c r="G5" s="3">
        <v>-7199.1814856999599</v>
      </c>
    </row>
    <row r="6" spans="1:7">
      <c r="A6" s="1" t="s">
        <v>8</v>
      </c>
      <c r="B6" s="3">
        <v>4285881.2064321004</v>
      </c>
      <c r="C6" s="3">
        <v>700951.30347000004</v>
      </c>
      <c r="D6" s="3">
        <v>-3584929.9029621002</v>
      </c>
      <c r="E6" s="3">
        <v>357171.48526569997</v>
      </c>
      <c r="F6" s="3">
        <v>349972.30378000002</v>
      </c>
      <c r="G6" s="3">
        <v>-7199.1814856999599</v>
      </c>
    </row>
    <row r="7" spans="1:7">
      <c r="A7" s="1" t="s">
        <v>9</v>
      </c>
      <c r="B7" s="3">
        <v>4317135.9693548996</v>
      </c>
      <c r="C7" s="3">
        <v>736125.51185000001</v>
      </c>
      <c r="D7" s="3">
        <v>-3581010.4575049002</v>
      </c>
      <c r="E7" s="3">
        <v>359736.10944769997</v>
      </c>
      <c r="F7" s="3">
        <v>361964.25396</v>
      </c>
      <c r="G7" s="3">
        <v>2228.1445123000299</v>
      </c>
    </row>
    <row r="8" spans="1:7">
      <c r="A8" s="1" t="s">
        <v>10</v>
      </c>
      <c r="B8" s="3">
        <v>4317135.9693548996</v>
      </c>
      <c r="C8" s="3">
        <v>736125.51185000001</v>
      </c>
      <c r="D8" s="3">
        <v>-3581010.4575049002</v>
      </c>
      <c r="E8" s="3">
        <v>359736.10944769997</v>
      </c>
      <c r="F8" s="3">
        <v>361964.25396</v>
      </c>
      <c r="G8" s="3">
        <v>2228.1445123000299</v>
      </c>
    </row>
    <row r="9" spans="1:7">
      <c r="A9" s="4" t="s">
        <v>11</v>
      </c>
      <c r="B9" s="5">
        <v>31254.7629227992</v>
      </c>
      <c r="C9" s="5">
        <v>35174.208379999996</v>
      </c>
      <c r="D9" s="5">
        <v>3919.4454572005202</v>
      </c>
      <c r="E9" s="5">
        <v>2564.624182</v>
      </c>
      <c r="F9" s="5">
        <v>11991.95018</v>
      </c>
      <c r="G9" s="5">
        <v>9427.3259979999893</v>
      </c>
    </row>
    <row r="10" spans="1:7">
      <c r="A10" s="85" t="s">
        <v>15</v>
      </c>
      <c r="B10" s="84"/>
      <c r="C10" s="84"/>
      <c r="D10" s="84"/>
      <c r="E10" s="84"/>
      <c r="F10" s="84"/>
      <c r="G10" s="84"/>
    </row>
    <row r="11" spans="1:7">
      <c r="A11" s="6"/>
      <c r="B11" s="1" t="s">
        <v>4</v>
      </c>
      <c r="C11" s="1" t="s">
        <v>5</v>
      </c>
      <c r="D11" s="1" t="s">
        <v>6</v>
      </c>
      <c r="E11" s="84"/>
      <c r="F11" s="84"/>
      <c r="G11" s="84"/>
    </row>
    <row r="12" spans="1:7">
      <c r="A12" s="1" t="s">
        <v>16</v>
      </c>
      <c r="B12" s="3">
        <v>67341.700653000007</v>
      </c>
      <c r="C12" s="3">
        <v>66978.890369999994</v>
      </c>
      <c r="D12" s="3">
        <v>-362.81028300001299</v>
      </c>
      <c r="E12" s="84"/>
      <c r="F12" s="84"/>
      <c r="G12" s="84"/>
    </row>
    <row r="13" spans="1:7">
      <c r="A13" s="1" t="s">
        <v>17</v>
      </c>
      <c r="B13" s="3">
        <v>4249.9916666999998</v>
      </c>
      <c r="C13" s="3">
        <v>4683.62752</v>
      </c>
      <c r="D13" s="3">
        <v>433.63585330000001</v>
      </c>
      <c r="E13" s="84"/>
      <c r="F13" s="84"/>
      <c r="G13" s="84"/>
    </row>
    <row r="14" spans="1:7">
      <c r="A14" s="1" t="s">
        <v>18</v>
      </c>
      <c r="B14" s="3">
        <v>55508.3258088</v>
      </c>
      <c r="C14" s="3">
        <v>57600.634510000004</v>
      </c>
      <c r="D14" s="3">
        <v>2092.3087012000001</v>
      </c>
      <c r="E14" s="84"/>
      <c r="F14" s="84"/>
      <c r="G14" s="84"/>
    </row>
    <row r="15" spans="1:7">
      <c r="A15" s="1" t="s">
        <v>19</v>
      </c>
      <c r="B15" s="3">
        <v>2983.5769344999999</v>
      </c>
      <c r="C15" s="3">
        <v>2798.3864899999999</v>
      </c>
      <c r="D15" s="3">
        <v>-185.19044450000001</v>
      </c>
      <c r="E15" s="84"/>
      <c r="F15" s="84"/>
      <c r="G15" s="84"/>
    </row>
    <row r="16" spans="1:7">
      <c r="A16" s="1" t="s">
        <v>20</v>
      </c>
      <c r="B16" s="3">
        <v>3002.4112976000001</v>
      </c>
      <c r="C16" s="3">
        <v>3843.9953500000001</v>
      </c>
      <c r="D16" s="3">
        <v>841.58405240000002</v>
      </c>
      <c r="E16" s="84"/>
      <c r="F16" s="84"/>
      <c r="G16" s="84"/>
    </row>
    <row r="17" spans="1:7">
      <c r="A17" s="1" t="s">
        <v>21</v>
      </c>
      <c r="B17" s="3">
        <v>907.5</v>
      </c>
      <c r="C17" s="3">
        <v>690.45600999999999</v>
      </c>
      <c r="D17" s="3">
        <v>-217.04399000000001</v>
      </c>
      <c r="E17" s="84"/>
      <c r="F17" s="84"/>
      <c r="G17" s="84"/>
    </row>
    <row r="18" spans="1:7">
      <c r="A18" s="1" t="s">
        <v>22</v>
      </c>
      <c r="B18" s="3">
        <v>2608.1181007</v>
      </c>
      <c r="C18" s="3">
        <v>1501.8605</v>
      </c>
      <c r="D18" s="3">
        <v>-1106.2576007</v>
      </c>
      <c r="E18" s="84"/>
      <c r="F18" s="84"/>
      <c r="G18" s="84"/>
    </row>
    <row r="19" spans="1:7">
      <c r="A19" s="1" t="s">
        <v>23</v>
      </c>
      <c r="B19" s="3">
        <v>135124.41666670001</v>
      </c>
      <c r="C19" s="3">
        <v>132241.66678999999</v>
      </c>
      <c r="D19" s="3">
        <v>-2882.7498767000202</v>
      </c>
      <c r="E19" s="84"/>
      <c r="F19" s="84"/>
      <c r="G19" s="84"/>
    </row>
    <row r="20" spans="1:7">
      <c r="A20" s="85" t="s">
        <v>24</v>
      </c>
      <c r="B20" s="84"/>
      <c r="C20" s="84"/>
      <c r="D20" s="84"/>
      <c r="E20" s="85" t="s">
        <v>25</v>
      </c>
      <c r="F20" s="84"/>
      <c r="G20" s="84"/>
    </row>
    <row r="21" spans="1:7">
      <c r="A21" s="88"/>
      <c r="B21" s="1" t="s">
        <v>1</v>
      </c>
      <c r="C21" s="1" t="s">
        <v>3</v>
      </c>
      <c r="D21" s="1" t="s">
        <v>3</v>
      </c>
      <c r="E21" s="1" t="s">
        <v>12</v>
      </c>
      <c r="F21" s="1" t="s">
        <v>13</v>
      </c>
      <c r="G21" s="1" t="s">
        <v>14</v>
      </c>
    </row>
    <row r="22" spans="1:7">
      <c r="A22" s="89"/>
      <c r="B22" s="1" t="s">
        <v>4</v>
      </c>
      <c r="C22" s="1" t="s">
        <v>5</v>
      </c>
      <c r="D22" s="1" t="s">
        <v>6</v>
      </c>
      <c r="E22" s="1" t="s">
        <v>4</v>
      </c>
      <c r="F22" s="1" t="s">
        <v>5</v>
      </c>
      <c r="G22" s="1" t="s">
        <v>35</v>
      </c>
    </row>
    <row r="23" spans="1:7">
      <c r="A23" s="1" t="s">
        <v>26</v>
      </c>
      <c r="B23" s="3">
        <v>4317135.9693548996</v>
      </c>
      <c r="C23" s="3">
        <v>736125.51185000001</v>
      </c>
      <c r="D23" s="3">
        <v>-3581010.4575049002</v>
      </c>
      <c r="E23" s="7">
        <v>359736.10944769997</v>
      </c>
      <c r="F23" s="7">
        <v>361964.25396</v>
      </c>
      <c r="G23" s="7">
        <v>2228.1445123000299</v>
      </c>
    </row>
    <row r="24" spans="1:7">
      <c r="A24" s="1" t="s">
        <v>27</v>
      </c>
      <c r="B24" s="3">
        <v>3449106</v>
      </c>
      <c r="C24" s="3">
        <v>591162.26433000003</v>
      </c>
      <c r="D24" s="3">
        <v>-2857944</v>
      </c>
      <c r="E24" s="7">
        <v>287425.5000003</v>
      </c>
      <c r="F24" s="7">
        <v>284452</v>
      </c>
      <c r="G24" s="7">
        <v>-2974</v>
      </c>
    </row>
    <row r="25" spans="1:7">
      <c r="A25" s="1" t="s">
        <v>28</v>
      </c>
      <c r="B25" s="3">
        <v>0</v>
      </c>
      <c r="C25" s="3">
        <v>0</v>
      </c>
      <c r="D25" s="3">
        <v>0</v>
      </c>
      <c r="E25" s="7">
        <v>0</v>
      </c>
      <c r="F25" s="7">
        <v>0</v>
      </c>
      <c r="G25" s="7">
        <v>0</v>
      </c>
    </row>
    <row r="26" spans="1:7">
      <c r="A26" s="1" t="s">
        <v>29</v>
      </c>
      <c r="B26" s="3">
        <v>12097</v>
      </c>
      <c r="C26" s="3">
        <v>0</v>
      </c>
      <c r="D26" s="3">
        <v>-12097</v>
      </c>
      <c r="E26" s="7">
        <v>1008.0833333</v>
      </c>
      <c r="F26" s="7">
        <v>0</v>
      </c>
      <c r="G26" s="7">
        <v>-1008.0833333</v>
      </c>
    </row>
    <row r="27" spans="1:7">
      <c r="A27" s="1" t="s">
        <v>30</v>
      </c>
      <c r="B27" s="3">
        <v>0</v>
      </c>
      <c r="C27" s="3">
        <v>0</v>
      </c>
      <c r="D27" s="3">
        <v>0</v>
      </c>
      <c r="E27" s="7">
        <v>0</v>
      </c>
      <c r="F27" s="7">
        <v>0</v>
      </c>
      <c r="G27" s="7">
        <v>0</v>
      </c>
    </row>
    <row r="28" spans="1:7">
      <c r="A28" s="1" t="s">
        <v>31</v>
      </c>
      <c r="B28" s="3">
        <v>0</v>
      </c>
      <c r="C28" s="3">
        <v>0</v>
      </c>
      <c r="D28" s="3">
        <v>0</v>
      </c>
      <c r="E28" s="7">
        <v>0</v>
      </c>
      <c r="F28" s="7">
        <v>0</v>
      </c>
      <c r="G28" s="7">
        <v>0</v>
      </c>
    </row>
    <row r="29" spans="1:7">
      <c r="A29" s="1" t="s">
        <v>32</v>
      </c>
      <c r="B29" s="3">
        <v>5055</v>
      </c>
      <c r="C29" s="3">
        <v>0</v>
      </c>
      <c r="D29" s="3">
        <v>-5055</v>
      </c>
      <c r="E29" s="7">
        <v>421.25</v>
      </c>
      <c r="F29" s="7">
        <v>0</v>
      </c>
      <c r="G29" s="7">
        <v>-421.25</v>
      </c>
    </row>
    <row r="30" spans="1:7">
      <c r="A30" s="1" t="s">
        <v>33</v>
      </c>
      <c r="B30" s="3">
        <v>0</v>
      </c>
      <c r="C30" s="3">
        <v>0</v>
      </c>
      <c r="D30" s="3">
        <v>0</v>
      </c>
      <c r="E30" s="7">
        <v>0</v>
      </c>
      <c r="F30" s="7">
        <v>0</v>
      </c>
      <c r="G30" s="7">
        <v>0</v>
      </c>
    </row>
    <row r="31" spans="1:7">
      <c r="A31" s="1" t="s">
        <v>34</v>
      </c>
      <c r="B31" s="3">
        <v>349120</v>
      </c>
      <c r="C31" s="3">
        <v>54651.129780000003</v>
      </c>
      <c r="D31" s="3">
        <v>-294468.87021999998</v>
      </c>
      <c r="E31" s="7">
        <v>29093.333333499999</v>
      </c>
      <c r="F31" s="7">
        <v>23838.9247</v>
      </c>
      <c r="G31" s="7">
        <v>-5254.4086335000002</v>
      </c>
    </row>
    <row r="32" spans="1:7" ht="12.75" customHeight="1">
      <c r="A32" s="84"/>
      <c r="B32" s="84"/>
      <c r="C32" s="84"/>
      <c r="D32" s="84"/>
      <c r="E32" s="84"/>
      <c r="F32" s="84"/>
      <c r="G32" s="84"/>
    </row>
    <row r="33" spans="1:7" ht="12.75" customHeight="1">
      <c r="A33" s="84"/>
      <c r="B33" s="84"/>
      <c r="C33" s="84"/>
      <c r="D33" s="84"/>
      <c r="E33" s="84"/>
      <c r="F33" s="84"/>
      <c r="G33" s="84"/>
    </row>
  </sheetData>
  <mergeCells count="14">
    <mergeCell ref="A21:A22"/>
    <mergeCell ref="A33:D33"/>
    <mergeCell ref="E33:G33"/>
    <mergeCell ref="A32:D32"/>
    <mergeCell ref="E32:G32"/>
    <mergeCell ref="E11:G19"/>
    <mergeCell ref="A20:D20"/>
    <mergeCell ref="A1:G1"/>
    <mergeCell ref="A2:D2"/>
    <mergeCell ref="E2:G2"/>
    <mergeCell ref="A3:A4"/>
    <mergeCell ref="A10:D10"/>
    <mergeCell ref="E10:G10"/>
    <mergeCell ref="E20:G20"/>
  </mergeCells>
  <phoneticPr fontId="0" type="noConversion"/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2"/>
  <sheetViews>
    <sheetView topLeftCell="A2" zoomScaleNormal="100" workbookViewId="0">
      <selection activeCell="B47" sqref="B47"/>
    </sheetView>
  </sheetViews>
  <sheetFormatPr defaultRowHeight="12.75"/>
  <sheetData>
    <row r="1" spans="1:11" ht="15">
      <c r="A1" s="74" t="s">
        <v>266</v>
      </c>
      <c r="K1" s="74" t="s">
        <v>267</v>
      </c>
    </row>
    <row r="2" spans="1:11">
      <c r="A2" s="75"/>
    </row>
    <row r="3" spans="1:11" ht="15">
      <c r="A3" s="76" t="s">
        <v>268</v>
      </c>
    </row>
    <row r="4" spans="1:11" ht="15">
      <c r="F4" s="76" t="s">
        <v>269</v>
      </c>
    </row>
    <row r="5" spans="1:11" ht="15">
      <c r="A5" s="76"/>
    </row>
    <row r="6" spans="1:11" ht="15">
      <c r="A6" s="74" t="s">
        <v>270</v>
      </c>
    </row>
    <row r="7" spans="1:11" ht="15">
      <c r="A7" s="74" t="s">
        <v>271</v>
      </c>
    </row>
    <row r="8" spans="1:11" ht="15">
      <c r="A8" s="74" t="s">
        <v>272</v>
      </c>
    </row>
    <row r="9" spans="1:11" ht="15">
      <c r="A9" s="74" t="s">
        <v>273</v>
      </c>
    </row>
    <row r="10" spans="1:11" ht="15">
      <c r="A10" s="74" t="s">
        <v>274</v>
      </c>
    </row>
    <row r="11" spans="1:11" ht="15">
      <c r="A11" s="74" t="s">
        <v>275</v>
      </c>
    </row>
    <row r="12" spans="1:11" ht="15">
      <c r="A12" s="74" t="s">
        <v>276</v>
      </c>
    </row>
    <row r="13" spans="1:11" ht="15">
      <c r="A13" s="74" t="s">
        <v>277</v>
      </c>
    </row>
    <row r="14" spans="1:11" ht="15">
      <c r="A14" s="74" t="s">
        <v>278</v>
      </c>
    </row>
    <row r="15" spans="1:11" ht="15">
      <c r="A15" s="74" t="s">
        <v>279</v>
      </c>
    </row>
    <row r="16" spans="1:11" ht="15">
      <c r="A16" s="74" t="s">
        <v>280</v>
      </c>
    </row>
    <row r="17" spans="1:1" ht="15">
      <c r="A17" s="74" t="s">
        <v>281</v>
      </c>
    </row>
    <row r="18" spans="1:1" ht="15">
      <c r="A18" s="74" t="s">
        <v>282</v>
      </c>
    </row>
    <row r="19" spans="1:1" ht="15">
      <c r="A19" s="74" t="s">
        <v>283</v>
      </c>
    </row>
    <row r="20" spans="1:1" ht="15">
      <c r="A20" s="74" t="s">
        <v>284</v>
      </c>
    </row>
    <row r="21" spans="1:1" ht="15">
      <c r="A21" s="74" t="s">
        <v>285</v>
      </c>
    </row>
    <row r="22" spans="1:1" ht="15">
      <c r="A22" s="74" t="s">
        <v>286</v>
      </c>
    </row>
    <row r="23" spans="1:1" ht="15">
      <c r="A23" s="74" t="s">
        <v>287</v>
      </c>
    </row>
    <row r="24" spans="1:1" ht="15">
      <c r="A24" s="74" t="s">
        <v>288</v>
      </c>
    </row>
    <row r="25" spans="1:1" ht="15">
      <c r="A25" s="74" t="s">
        <v>289</v>
      </c>
    </row>
    <row r="26" spans="1:1" ht="15">
      <c r="A26" s="74" t="s">
        <v>290</v>
      </c>
    </row>
    <row r="27" spans="1:1" ht="15">
      <c r="A27" s="74" t="s">
        <v>291</v>
      </c>
    </row>
    <row r="28" spans="1:1" ht="15">
      <c r="A28" s="74" t="s">
        <v>292</v>
      </c>
    </row>
    <row r="29" spans="1:1" ht="15">
      <c r="A29" s="74" t="s">
        <v>293</v>
      </c>
    </row>
    <row r="30" spans="1:1" ht="15">
      <c r="A30" s="74" t="s">
        <v>294</v>
      </c>
    </row>
    <row r="31" spans="1:1" ht="15">
      <c r="A31" s="74" t="s">
        <v>295</v>
      </c>
    </row>
    <row r="32" spans="1:1" ht="15">
      <c r="A32" s="74" t="s">
        <v>296</v>
      </c>
    </row>
    <row r="33" spans="1:1" ht="15">
      <c r="A33" s="74" t="s">
        <v>297</v>
      </c>
    </row>
    <row r="34" spans="1:1" ht="15">
      <c r="A34" s="74" t="s">
        <v>298</v>
      </c>
    </row>
    <row r="35" spans="1:1" ht="15">
      <c r="A35" s="74" t="s">
        <v>299</v>
      </c>
    </row>
    <row r="36" spans="1:1" ht="15">
      <c r="A36" s="74" t="s">
        <v>300</v>
      </c>
    </row>
    <row r="37" spans="1:1" ht="15">
      <c r="A37" s="74" t="s">
        <v>301</v>
      </c>
    </row>
    <row r="38" spans="1:1" ht="15">
      <c r="A38" s="74" t="s">
        <v>302</v>
      </c>
    </row>
    <row r="39" spans="1:1" ht="15">
      <c r="A39" s="74" t="s">
        <v>273</v>
      </c>
    </row>
    <row r="40" spans="1:1" ht="15">
      <c r="A40" s="74" t="s">
        <v>303</v>
      </c>
    </row>
    <row r="41" spans="1:1" ht="15">
      <c r="A41" s="74" t="s">
        <v>304</v>
      </c>
    </row>
    <row r="42" spans="1:1" ht="15">
      <c r="A42" s="74" t="s">
        <v>305</v>
      </c>
    </row>
  </sheetData>
  <phoneticPr fontId="8" type="noConversion"/>
  <pageMargins left="0.78740157499999996" right="0.78740157499999996" top="0.984251969" bottom="0.984251969" header="0.4921259845" footer="0.4921259845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3"/>
  <sheetViews>
    <sheetView zoomScaleNormal="100" workbookViewId="0">
      <selection activeCell="P27" sqref="P27"/>
    </sheetView>
  </sheetViews>
  <sheetFormatPr defaultRowHeight="12.75"/>
  <sheetData>
    <row r="1" spans="1:8" ht="15">
      <c r="A1" s="74" t="s">
        <v>266</v>
      </c>
      <c r="H1" s="74" t="s">
        <v>306</v>
      </c>
    </row>
    <row r="2" spans="1:8" ht="15">
      <c r="A2" s="77"/>
    </row>
    <row r="3" spans="1:8" ht="15.75">
      <c r="A3" s="78" t="s">
        <v>307</v>
      </c>
    </row>
    <row r="4" spans="1:8" ht="15">
      <c r="A4" s="79" t="s">
        <v>308</v>
      </c>
    </row>
    <row r="5" spans="1:8" ht="15">
      <c r="A5" s="79"/>
    </row>
    <row r="6" spans="1:8" ht="15">
      <c r="A6" s="74" t="s">
        <v>309</v>
      </c>
    </row>
    <row r="7" spans="1:8" ht="15">
      <c r="A7" s="74" t="s">
        <v>310</v>
      </c>
    </row>
    <row r="8" spans="1:8" ht="15">
      <c r="A8" s="74" t="s">
        <v>311</v>
      </c>
    </row>
    <row r="9" spans="1:8" ht="15">
      <c r="A9" s="74" t="s">
        <v>312</v>
      </c>
    </row>
    <row r="10" spans="1:8" ht="15">
      <c r="A10" s="74" t="s">
        <v>313</v>
      </c>
    </row>
    <row r="11" spans="1:8" ht="15">
      <c r="A11" s="74" t="s">
        <v>314</v>
      </c>
    </row>
    <row r="12" spans="1:8" ht="15">
      <c r="A12" s="74" t="s">
        <v>315</v>
      </c>
    </row>
    <row r="13" spans="1:8" ht="15">
      <c r="A13" s="74" t="s">
        <v>316</v>
      </c>
    </row>
    <row r="14" spans="1:8" ht="15">
      <c r="A14" s="74" t="s">
        <v>317</v>
      </c>
    </row>
    <row r="15" spans="1:8" ht="15">
      <c r="A15" s="74" t="s">
        <v>318</v>
      </c>
    </row>
    <row r="16" spans="1:8" ht="15">
      <c r="A16" s="74" t="s">
        <v>319</v>
      </c>
    </row>
    <row r="17" spans="1:1" ht="15">
      <c r="A17" s="74" t="s">
        <v>320</v>
      </c>
    </row>
    <row r="18" spans="1:1" ht="15">
      <c r="A18" s="74" t="s">
        <v>321</v>
      </c>
    </row>
    <row r="19" spans="1:1" ht="15">
      <c r="A19" s="74" t="s">
        <v>322</v>
      </c>
    </row>
    <row r="20" spans="1:1" ht="15">
      <c r="A20" s="74" t="s">
        <v>323</v>
      </c>
    </row>
    <row r="21" spans="1:1" ht="15">
      <c r="A21" s="74" t="s">
        <v>324</v>
      </c>
    </row>
    <row r="22" spans="1:1" ht="15">
      <c r="A22" s="74" t="s">
        <v>325</v>
      </c>
    </row>
    <row r="23" spans="1:1" ht="15">
      <c r="A23" s="74" t="s">
        <v>326</v>
      </c>
    </row>
    <row r="24" spans="1:1" ht="15">
      <c r="A24" s="74" t="s">
        <v>327</v>
      </c>
    </row>
    <row r="25" spans="1:1" ht="15">
      <c r="A25" s="74" t="s">
        <v>328</v>
      </c>
    </row>
    <row r="26" spans="1:1" ht="15">
      <c r="A26" s="74" t="s">
        <v>329</v>
      </c>
    </row>
    <row r="27" spans="1:1" ht="15">
      <c r="A27" s="74" t="s">
        <v>330</v>
      </c>
    </row>
    <row r="28" spans="1:1" ht="15">
      <c r="A28" s="74" t="s">
        <v>331</v>
      </c>
    </row>
    <row r="29" spans="1:1" ht="15">
      <c r="A29" s="74" t="s">
        <v>332</v>
      </c>
    </row>
    <row r="30" spans="1:1" ht="15">
      <c r="A30" s="74" t="s">
        <v>333</v>
      </c>
    </row>
    <row r="31" spans="1:1" ht="15">
      <c r="A31" s="74" t="s">
        <v>334</v>
      </c>
    </row>
    <row r="32" spans="1:1" ht="15">
      <c r="A32" s="74" t="s">
        <v>335</v>
      </c>
    </row>
    <row r="33" spans="1:1" ht="15">
      <c r="A33" s="74" t="s">
        <v>336</v>
      </c>
    </row>
    <row r="34" spans="1:1" ht="15">
      <c r="A34" s="74" t="s">
        <v>337</v>
      </c>
    </row>
    <row r="35" spans="1:1" ht="15">
      <c r="A35" s="74" t="s">
        <v>338</v>
      </c>
    </row>
    <row r="36" spans="1:1" ht="15">
      <c r="A36" s="74" t="s">
        <v>339</v>
      </c>
    </row>
    <row r="37" spans="1:1" ht="15">
      <c r="A37" s="74" t="s">
        <v>340</v>
      </c>
    </row>
    <row r="38" spans="1:1" ht="15">
      <c r="A38" s="74" t="s">
        <v>341</v>
      </c>
    </row>
    <row r="39" spans="1:1" ht="15">
      <c r="A39" s="74" t="s">
        <v>312</v>
      </c>
    </row>
    <row r="40" spans="1:1" ht="15">
      <c r="A40" s="74" t="s">
        <v>342</v>
      </c>
    </row>
    <row r="41" spans="1:1" ht="13.5">
      <c r="A41" s="80"/>
    </row>
    <row r="42" spans="1:1" ht="15">
      <c r="A42" s="74" t="s">
        <v>343</v>
      </c>
    </row>
    <row r="43" spans="1:1" ht="15">
      <c r="A43" s="74" t="s">
        <v>305</v>
      </c>
    </row>
  </sheetData>
  <phoneticPr fontId="8" type="noConversion"/>
  <pageMargins left="0.78740157499999996" right="0.78740157499999996" top="0.984251969" bottom="0.984251969" header="0.4921259845" footer="0.492125984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A22" sqref="A22:IV22"/>
    </sheetView>
  </sheetViews>
  <sheetFormatPr defaultRowHeight="12.75"/>
  <cols>
    <col min="1" max="1" width="42.140625" bestFit="1" customWidth="1"/>
    <col min="2" max="2" width="44.42578125" bestFit="1" customWidth="1"/>
    <col min="3" max="3" width="35.28515625" bestFit="1" customWidth="1"/>
  </cols>
  <sheetData>
    <row r="1" spans="1:3" ht="21.75" customHeight="1">
      <c r="A1" s="84"/>
      <c r="B1" s="84"/>
      <c r="C1" s="84"/>
    </row>
    <row r="2" spans="1:3" ht="13.5" thickBot="1">
      <c r="A2" s="87" t="s">
        <v>344</v>
      </c>
      <c r="B2" s="84"/>
      <c r="C2" s="84"/>
    </row>
    <row r="3" spans="1:3" ht="13.5" thickBot="1">
      <c r="A3" s="6"/>
      <c r="B3" s="1" t="s">
        <v>5</v>
      </c>
      <c r="C3" s="1" t="s">
        <v>345</v>
      </c>
    </row>
    <row r="4" spans="1:3" ht="13.5" thickBot="1">
      <c r="A4" s="1" t="s">
        <v>346</v>
      </c>
      <c r="B4" s="3">
        <v>31377.17873</v>
      </c>
      <c r="C4" s="81">
        <v>577.11524453273</v>
      </c>
    </row>
    <row r="5" spans="1:3" ht="13.5" thickBot="1">
      <c r="A5" s="1" t="s">
        <v>347</v>
      </c>
      <c r="B5" s="3">
        <v>8045.768</v>
      </c>
      <c r="C5" s="81">
        <v>147.98447644797599</v>
      </c>
    </row>
    <row r="6" spans="1:3" ht="13.5" thickBot="1">
      <c r="A6" s="1" t="s">
        <v>348</v>
      </c>
      <c r="B6" s="3">
        <v>7799.3139799999999</v>
      </c>
      <c r="C6" s="81">
        <v>143.451488532068</v>
      </c>
    </row>
    <row r="7" spans="1:3" ht="13.5" thickBot="1">
      <c r="A7" s="1" t="s">
        <v>40</v>
      </c>
      <c r="B7" s="3">
        <v>3488.9895799999999</v>
      </c>
      <c r="C7" s="81">
        <v>64.172406702347999</v>
      </c>
    </row>
    <row r="8" spans="1:3" ht="13.5" thickBot="1">
      <c r="A8" s="1" t="s">
        <v>349</v>
      </c>
      <c r="B8" s="3">
        <v>454.53705000000002</v>
      </c>
      <c r="C8" s="81">
        <v>8.3602245765040006</v>
      </c>
    </row>
    <row r="9" spans="1:3" ht="13.5" thickBot="1">
      <c r="A9" s="1" t="s">
        <v>42</v>
      </c>
      <c r="B9" s="3">
        <v>106166.64984</v>
      </c>
      <c r="C9" s="81">
        <v>1952.7055829608801</v>
      </c>
    </row>
    <row r="10" spans="1:3" ht="13.5" thickBot="1">
      <c r="A10" s="1" t="s">
        <v>350</v>
      </c>
      <c r="B10" s="3">
        <v>23253.352569999999</v>
      </c>
      <c r="C10" s="81">
        <v>427.69505729367802</v>
      </c>
    </row>
    <row r="11" spans="1:3" ht="13.5" thickBot="1">
      <c r="A11" s="4" t="s">
        <v>351</v>
      </c>
      <c r="B11" s="5">
        <v>180585.78975</v>
      </c>
      <c r="C11" s="82">
        <v>3321.48448104618</v>
      </c>
    </row>
    <row r="12" spans="1:3" ht="13.5" thickBot="1">
      <c r="A12" s="87" t="s">
        <v>352</v>
      </c>
      <c r="B12" s="84"/>
      <c r="C12" s="84"/>
    </row>
    <row r="13" spans="1:3" ht="13.5" thickBot="1">
      <c r="A13" s="6"/>
      <c r="B13" s="1" t="s">
        <v>5</v>
      </c>
      <c r="C13" s="1" t="s">
        <v>345</v>
      </c>
    </row>
    <row r="14" spans="1:3" ht="13.5" thickBot="1">
      <c r="A14" s="1" t="s">
        <v>346</v>
      </c>
      <c r="B14" s="3">
        <v>16406.145110000001</v>
      </c>
      <c r="C14" s="81">
        <v>619.82489364917501</v>
      </c>
    </row>
    <row r="15" spans="1:3" ht="13.5" thickBot="1">
      <c r="A15" s="1" t="s">
        <v>347</v>
      </c>
      <c r="B15" s="3">
        <v>4283.0129999999999</v>
      </c>
      <c r="C15" s="81">
        <v>161.81242207865799</v>
      </c>
    </row>
    <row r="16" spans="1:3" ht="13.5" thickBot="1">
      <c r="A16" s="1" t="s">
        <v>348</v>
      </c>
      <c r="B16" s="3">
        <v>3785.8681499999998</v>
      </c>
      <c r="C16" s="81">
        <v>143.030267482716</v>
      </c>
    </row>
    <row r="17" spans="1:3" ht="13.5" thickBot="1">
      <c r="A17" s="1" t="s">
        <v>40</v>
      </c>
      <c r="B17" s="3">
        <v>1713.62165</v>
      </c>
      <c r="C17" s="81">
        <v>64.740702331028004</v>
      </c>
    </row>
    <row r="18" spans="1:3" ht="13.5" thickBot="1">
      <c r="A18" s="1" t="s">
        <v>349</v>
      </c>
      <c r="B18" s="3">
        <v>223.06592000000001</v>
      </c>
      <c r="C18" s="81">
        <v>8.4274404019790001</v>
      </c>
    </row>
    <row r="19" spans="1:3" ht="13.5" thickBot="1">
      <c r="A19" s="1" t="s">
        <v>42</v>
      </c>
      <c r="B19" s="3">
        <v>52696.630819999998</v>
      </c>
      <c r="C19" s="81">
        <v>1990.88106161925</v>
      </c>
    </row>
    <row r="20" spans="1:3" ht="13.5" thickBot="1">
      <c r="A20" s="1" t="s">
        <v>350</v>
      </c>
      <c r="B20" s="3">
        <v>11143.834150000001</v>
      </c>
      <c r="C20" s="81">
        <v>421.01455098417</v>
      </c>
    </row>
    <row r="21" spans="1:3" ht="13.5" thickBot="1">
      <c r="A21" s="4" t="s">
        <v>351</v>
      </c>
      <c r="B21" s="5">
        <v>90252.178799999994</v>
      </c>
      <c r="C21" s="82">
        <v>3409.7313385469802</v>
      </c>
    </row>
    <row r="24" spans="1:3">
      <c r="A24" s="83"/>
    </row>
  </sheetData>
  <mergeCells count="3">
    <mergeCell ref="A1:C1"/>
    <mergeCell ref="A2:C2"/>
    <mergeCell ref="A12:C12"/>
  </mergeCells>
  <phoneticPr fontId="8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3"/>
  <dimension ref="A1:M31"/>
  <sheetViews>
    <sheetView tabSelected="1" zoomScaleNormal="100" workbookViewId="0">
      <selection activeCell="B35" sqref="B34:B35"/>
    </sheetView>
  </sheetViews>
  <sheetFormatPr defaultRowHeight="12.75"/>
  <cols>
    <col min="1" max="1" width="9" bestFit="1" customWidth="1"/>
    <col min="2" max="2" width="6.85546875" customWidth="1"/>
    <col min="3" max="3" width="6.5703125" customWidth="1"/>
    <col min="4" max="9" width="5.7109375" bestFit="1" customWidth="1"/>
    <col min="10" max="10" width="6.5703125" customWidth="1"/>
    <col min="11" max="11" width="6.42578125" customWidth="1"/>
    <col min="12" max="13" width="6.5703125" customWidth="1"/>
  </cols>
  <sheetData>
    <row r="1" spans="1:13" ht="21.75" customHeight="1">
      <c r="A1" s="86" t="s">
        <v>191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>
      <c r="A2" s="90" t="s">
        <v>52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2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2.7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12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ht="12.75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ht="12.75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3" ht="12.7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</row>
    <row r="9" spans="1:13" ht="12.75" customHeight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1:13" ht="12.75" customHeight="1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3" ht="12.75" customHeight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13" ht="12.75" customHeight="1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12.75" customHeight="1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13" ht="12.75" customHeight="1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2.75" customHeight="1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13" ht="12.75" customHeight="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12.75" customHeight="1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12.75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12.7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12.75" customHeight="1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2.75" customHeight="1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12.75" customHeight="1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12.75" customHeight="1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12.75" customHeight="1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12.75" customHeight="1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2.75" customHeight="1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12.75" customHeight="1" thickBo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13.5" thickBot="1">
      <c r="A28" s="6"/>
      <c r="B28" s="1" t="s">
        <v>194</v>
      </c>
      <c r="C28" s="1" t="s">
        <v>195</v>
      </c>
      <c r="D28" s="1" t="s">
        <v>196</v>
      </c>
      <c r="E28" s="1" t="s">
        <v>197</v>
      </c>
      <c r="F28" s="1" t="s">
        <v>198</v>
      </c>
      <c r="G28" s="1" t="s">
        <v>199</v>
      </c>
      <c r="H28" s="1" t="s">
        <v>200</v>
      </c>
      <c r="I28" s="1" t="s">
        <v>201</v>
      </c>
      <c r="J28" s="1" t="s">
        <v>202</v>
      </c>
      <c r="K28" s="1" t="s">
        <v>120</v>
      </c>
      <c r="L28" s="1" t="s">
        <v>121</v>
      </c>
      <c r="M28" s="1" t="s">
        <v>122</v>
      </c>
    </row>
    <row r="29" spans="1:13" ht="13.5" thickBot="1">
      <c r="A29" s="4" t="s">
        <v>192</v>
      </c>
      <c r="B29" s="3">
        <v>-21357.03585</v>
      </c>
      <c r="C29" s="3">
        <v>-13950.534540000001</v>
      </c>
      <c r="D29" s="3">
        <v>37805.251270000001</v>
      </c>
      <c r="E29" s="3">
        <v>864.72970000002499</v>
      </c>
      <c r="F29" s="3">
        <v>18680.010999999999</v>
      </c>
      <c r="G29" s="3">
        <v>23135.38723</v>
      </c>
      <c r="H29" s="3">
        <v>14003.5355</v>
      </c>
      <c r="I29" s="3">
        <v>3687.75591999997</v>
      </c>
      <c r="J29" s="3">
        <v>-10134.05855</v>
      </c>
      <c r="K29" s="3">
        <v>-20413.413499999999</v>
      </c>
      <c r="L29" s="3">
        <v>3033.2795100000199</v>
      </c>
      <c r="M29" s="3">
        <v>104798.08159</v>
      </c>
    </row>
    <row r="30" spans="1:13" ht="13.5" thickBot="1">
      <c r="A30" s="4" t="s">
        <v>193</v>
      </c>
      <c r="B30" s="3">
        <v>23182.2582</v>
      </c>
      <c r="C30" s="3">
        <v>11991.95018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3">
      <c r="A31" s="93" t="s">
        <v>203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</sheetData>
  <mergeCells count="4">
    <mergeCell ref="A1:M1"/>
    <mergeCell ref="A2:M2"/>
    <mergeCell ref="A3:M27"/>
    <mergeCell ref="A31:M31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J46"/>
  <sheetViews>
    <sheetView topLeftCell="A22" zoomScaleNormal="100" workbookViewId="0">
      <selection activeCell="A47" sqref="A47:IV47"/>
    </sheetView>
  </sheetViews>
  <sheetFormatPr defaultRowHeight="12.75"/>
  <cols>
    <col min="1" max="1" width="13.5703125" bestFit="1" customWidth="1"/>
    <col min="2" max="2" width="18.140625" bestFit="1" customWidth="1"/>
  </cols>
  <sheetData>
    <row r="1" spans="1:10" ht="21.75" customHeight="1">
      <c r="A1" s="86" t="s">
        <v>36</v>
      </c>
      <c r="B1" s="84"/>
      <c r="C1" s="84"/>
      <c r="D1" s="84"/>
      <c r="E1" s="84"/>
      <c r="F1" s="84"/>
      <c r="G1" s="84"/>
      <c r="H1" s="84"/>
      <c r="I1" s="84"/>
      <c r="J1" s="84"/>
    </row>
    <row r="2" spans="1:10">
      <c r="A2" s="90" t="s">
        <v>52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12.75" customHeight="1">
      <c r="C3" s="84"/>
      <c r="D3" s="84"/>
      <c r="E3" s="84"/>
      <c r="F3" s="84"/>
      <c r="G3" s="84"/>
      <c r="H3" s="84"/>
      <c r="I3" s="84"/>
      <c r="J3" s="84"/>
    </row>
    <row r="4" spans="1:10" ht="12.75" customHeight="1">
      <c r="C4" s="84"/>
      <c r="D4" s="84"/>
      <c r="E4" s="84"/>
      <c r="F4" s="84"/>
      <c r="G4" s="84"/>
      <c r="H4" s="84"/>
      <c r="I4" s="84"/>
      <c r="J4" s="84"/>
    </row>
    <row r="5" spans="1:10" ht="12.75" customHeight="1">
      <c r="C5" s="84"/>
      <c r="D5" s="84"/>
      <c r="E5" s="84"/>
      <c r="F5" s="84"/>
      <c r="G5" s="84"/>
      <c r="H5" s="84"/>
      <c r="I5" s="84"/>
      <c r="J5" s="84"/>
    </row>
    <row r="6" spans="1:10" ht="12.75" customHeight="1">
      <c r="C6" s="84"/>
      <c r="D6" s="84"/>
      <c r="E6" s="84"/>
      <c r="F6" s="84"/>
      <c r="G6" s="84"/>
      <c r="H6" s="84"/>
      <c r="I6" s="84"/>
      <c r="J6" s="84"/>
    </row>
    <row r="7" spans="1:10" ht="12.75" customHeight="1" thickBot="1">
      <c r="C7" s="84"/>
      <c r="D7" s="84"/>
      <c r="E7" s="84"/>
      <c r="F7" s="84"/>
      <c r="G7" s="84"/>
      <c r="H7" s="84"/>
      <c r="I7" s="84"/>
      <c r="J7" s="84"/>
    </row>
    <row r="8" spans="1:10" ht="13.5" thickBot="1">
      <c r="A8" s="6"/>
      <c r="B8" s="1" t="s">
        <v>5</v>
      </c>
      <c r="C8" s="84"/>
      <c r="D8" s="84"/>
      <c r="E8" s="84"/>
      <c r="F8" s="84"/>
      <c r="G8" s="84"/>
      <c r="H8" s="84"/>
      <c r="I8" s="84"/>
      <c r="J8" s="84"/>
    </row>
    <row r="9" spans="1:10" ht="13.5" thickBot="1">
      <c r="A9" s="1" t="s">
        <v>37</v>
      </c>
      <c r="B9" s="3">
        <v>133704.25065</v>
      </c>
      <c r="C9" s="84"/>
      <c r="D9" s="84"/>
      <c r="E9" s="84"/>
      <c r="F9" s="84"/>
      <c r="G9" s="84"/>
      <c r="H9" s="84"/>
      <c r="I9" s="84"/>
      <c r="J9" s="84"/>
    </row>
    <row r="10" spans="1:10" ht="13.5" thickBot="1">
      <c r="A10" s="1" t="s">
        <v>38</v>
      </c>
      <c r="B10" s="3">
        <v>9001.8009899999997</v>
      </c>
      <c r="C10" s="84"/>
      <c r="D10" s="84"/>
      <c r="E10" s="84"/>
      <c r="F10" s="84"/>
      <c r="G10" s="84"/>
      <c r="H10" s="84"/>
      <c r="I10" s="84"/>
      <c r="J10" s="84"/>
    </row>
    <row r="11" spans="1:10" ht="13.5" thickBot="1">
      <c r="A11" s="1" t="s">
        <v>39</v>
      </c>
      <c r="B11" s="3">
        <v>110877.08463</v>
      </c>
      <c r="C11" s="84"/>
      <c r="D11" s="84"/>
      <c r="E11" s="84"/>
      <c r="F11" s="84"/>
      <c r="G11" s="84"/>
      <c r="H11" s="84"/>
      <c r="I11" s="84"/>
      <c r="J11" s="84"/>
    </row>
    <row r="12" spans="1:10" ht="13.5" thickBot="1">
      <c r="A12" s="1" t="s">
        <v>40</v>
      </c>
      <c r="B12" s="3">
        <v>6605.2038000000002</v>
      </c>
      <c r="C12" s="84"/>
      <c r="D12" s="84"/>
      <c r="E12" s="84"/>
      <c r="F12" s="84"/>
      <c r="G12" s="84"/>
      <c r="H12" s="84"/>
      <c r="I12" s="84"/>
      <c r="J12" s="84"/>
    </row>
    <row r="13" spans="1:10" ht="13.5" thickBot="1">
      <c r="A13" s="1" t="s">
        <v>41</v>
      </c>
      <c r="B13" s="3">
        <v>24489.81969</v>
      </c>
      <c r="C13" s="84"/>
      <c r="D13" s="84"/>
      <c r="E13" s="84"/>
      <c r="F13" s="84"/>
      <c r="G13" s="84"/>
      <c r="H13" s="84"/>
      <c r="I13" s="84"/>
      <c r="J13" s="84"/>
    </row>
    <row r="14" spans="1:10" ht="13.5" thickBot="1">
      <c r="A14" s="1" t="s">
        <v>42</v>
      </c>
      <c r="B14" s="3">
        <v>265580.77802000003</v>
      </c>
      <c r="C14" s="84"/>
      <c r="D14" s="84"/>
      <c r="E14" s="84"/>
      <c r="F14" s="84"/>
      <c r="G14" s="84"/>
      <c r="H14" s="84"/>
      <c r="I14" s="84"/>
      <c r="J14" s="84"/>
    </row>
    <row r="15" spans="1:10" ht="13.5" thickBot="1">
      <c r="A15" s="1" t="s">
        <v>43</v>
      </c>
      <c r="B15" s="3">
        <v>48983.637999999999</v>
      </c>
      <c r="C15" s="84"/>
      <c r="D15" s="84"/>
      <c r="E15" s="84"/>
      <c r="F15" s="84"/>
      <c r="G15" s="84"/>
      <c r="H15" s="84"/>
      <c r="I15" s="84"/>
      <c r="J15" s="84"/>
    </row>
    <row r="16" spans="1:10" ht="13.5" thickBot="1">
      <c r="A16" s="1" t="s">
        <v>44</v>
      </c>
      <c r="B16" s="3">
        <v>48700.620170000002</v>
      </c>
      <c r="C16" s="84"/>
      <c r="D16" s="84"/>
      <c r="E16" s="84"/>
      <c r="F16" s="84"/>
      <c r="G16" s="84"/>
      <c r="H16" s="84"/>
      <c r="I16" s="84"/>
      <c r="J16" s="84"/>
    </row>
    <row r="17" spans="1:10" ht="13.5" thickBot="1">
      <c r="A17" s="1" t="s">
        <v>45</v>
      </c>
      <c r="B17" s="3">
        <v>53008.1075200001</v>
      </c>
      <c r="C17" s="84"/>
      <c r="D17" s="84"/>
      <c r="E17" s="84"/>
      <c r="F17" s="84"/>
      <c r="G17" s="84"/>
      <c r="H17" s="84"/>
      <c r="I17" s="84"/>
      <c r="J17" s="84"/>
    </row>
    <row r="18" spans="1:10" ht="13.5" thickBot="1">
      <c r="A18" s="1" t="s">
        <v>46</v>
      </c>
      <c r="B18" s="3">
        <v>700951.30347000004</v>
      </c>
      <c r="C18" s="84"/>
      <c r="D18" s="84"/>
      <c r="E18" s="84"/>
      <c r="F18" s="84"/>
      <c r="G18" s="84"/>
      <c r="H18" s="84"/>
      <c r="I18" s="84"/>
      <c r="J18" s="84"/>
    </row>
    <row r="19" spans="1:10" ht="12.75" customHeight="1">
      <c r="C19" s="84"/>
      <c r="D19" s="84"/>
      <c r="E19" s="84"/>
      <c r="F19" s="84"/>
      <c r="G19" s="84"/>
      <c r="H19" s="84"/>
      <c r="I19" s="84"/>
      <c r="J19" s="84"/>
    </row>
    <row r="20" spans="1:10" ht="12.75" customHeight="1">
      <c r="C20" s="84"/>
      <c r="D20" s="84"/>
      <c r="E20" s="84"/>
      <c r="F20" s="84"/>
      <c r="G20" s="84"/>
      <c r="H20" s="84"/>
      <c r="I20" s="84"/>
      <c r="J20" s="84"/>
    </row>
    <row r="21" spans="1:10" ht="12.75" customHeight="1">
      <c r="C21" s="84"/>
      <c r="D21" s="84"/>
      <c r="E21" s="84"/>
      <c r="F21" s="84"/>
      <c r="G21" s="84"/>
      <c r="H21" s="84"/>
      <c r="I21" s="84"/>
      <c r="J21" s="84"/>
    </row>
    <row r="22" spans="1:10" ht="12.75" customHeight="1">
      <c r="C22" s="84"/>
      <c r="D22" s="84"/>
      <c r="E22" s="84"/>
      <c r="F22" s="84"/>
      <c r="G22" s="84"/>
      <c r="H22" s="84"/>
      <c r="I22" s="84"/>
      <c r="J22" s="84"/>
    </row>
    <row r="23" spans="1:10" ht="12.75" customHeight="1">
      <c r="C23" s="84"/>
      <c r="D23" s="84"/>
      <c r="E23" s="84"/>
      <c r="F23" s="84"/>
      <c r="G23" s="84"/>
      <c r="H23" s="84"/>
      <c r="I23" s="84"/>
      <c r="J23" s="84"/>
    </row>
    <row r="24" spans="1:10" ht="12.75" customHeight="1">
      <c r="C24" s="84"/>
      <c r="D24" s="84"/>
      <c r="E24" s="84"/>
      <c r="F24" s="84"/>
      <c r="G24" s="84"/>
      <c r="H24" s="84"/>
      <c r="I24" s="84"/>
      <c r="J24" s="84"/>
    </row>
    <row r="25" spans="1:10" ht="12.75" customHeight="1">
      <c r="C25" s="84"/>
      <c r="D25" s="84"/>
      <c r="E25" s="84"/>
      <c r="F25" s="84"/>
      <c r="G25" s="84"/>
      <c r="H25" s="84"/>
      <c r="I25" s="84"/>
      <c r="J25" s="84"/>
    </row>
    <row r="26" spans="1:10" ht="12.75" customHeight="1">
      <c r="C26" s="84"/>
      <c r="D26" s="84"/>
      <c r="E26" s="84"/>
      <c r="F26" s="84"/>
      <c r="G26" s="84"/>
      <c r="H26" s="84"/>
      <c r="I26" s="84"/>
      <c r="J26" s="84"/>
    </row>
    <row r="27" spans="1:10" ht="12.75" customHeight="1">
      <c r="C27" s="84"/>
      <c r="D27" s="84"/>
      <c r="E27" s="84"/>
      <c r="F27" s="84"/>
      <c r="G27" s="84"/>
      <c r="H27" s="84"/>
      <c r="I27" s="84"/>
      <c r="J27" s="84"/>
    </row>
    <row r="28" spans="1:10" ht="12.75" customHeight="1">
      <c r="C28" s="84"/>
      <c r="D28" s="84"/>
      <c r="E28" s="84"/>
      <c r="F28" s="84"/>
      <c r="G28" s="84"/>
      <c r="H28" s="84"/>
      <c r="I28" s="84"/>
      <c r="J28" s="84"/>
    </row>
    <row r="29" spans="1:10" ht="12.75" customHeight="1">
      <c r="C29" s="84"/>
      <c r="D29" s="84"/>
      <c r="E29" s="84"/>
      <c r="F29" s="84"/>
      <c r="G29" s="84"/>
      <c r="H29" s="84"/>
      <c r="I29" s="84"/>
      <c r="J29" s="84"/>
    </row>
    <row r="30" spans="1:10" ht="12.75" customHeight="1" thickBot="1">
      <c r="C30" s="84"/>
      <c r="D30" s="84"/>
      <c r="E30" s="84"/>
      <c r="F30" s="84"/>
      <c r="G30" s="84"/>
      <c r="H30" s="84"/>
      <c r="I30" s="84"/>
      <c r="J30" s="84"/>
    </row>
    <row r="31" spans="1:10" ht="13.5" thickBot="1">
      <c r="A31" s="6"/>
      <c r="B31" s="1" t="s">
        <v>5</v>
      </c>
      <c r="C31" s="84"/>
      <c r="D31" s="84"/>
      <c r="E31" s="84"/>
      <c r="F31" s="84"/>
      <c r="G31" s="84"/>
      <c r="H31" s="84"/>
      <c r="I31" s="84"/>
      <c r="J31" s="84"/>
    </row>
    <row r="32" spans="1:10" ht="13.5" thickBot="1">
      <c r="A32" s="1" t="s">
        <v>47</v>
      </c>
      <c r="B32" s="3">
        <v>0</v>
      </c>
      <c r="C32" s="84"/>
      <c r="D32" s="84"/>
      <c r="E32" s="84"/>
      <c r="F32" s="84"/>
      <c r="G32" s="84"/>
      <c r="H32" s="84"/>
      <c r="I32" s="84"/>
      <c r="J32" s="84"/>
    </row>
    <row r="33" spans="1:10" ht="13.5" thickBot="1">
      <c r="A33" s="1" t="s">
        <v>48</v>
      </c>
      <c r="B33" s="3">
        <v>591162</v>
      </c>
      <c r="C33" s="84"/>
      <c r="D33" s="84"/>
      <c r="E33" s="84"/>
      <c r="F33" s="84"/>
      <c r="G33" s="84"/>
      <c r="H33" s="84"/>
      <c r="I33" s="84"/>
      <c r="J33" s="84"/>
    </row>
    <row r="34" spans="1:10" ht="13.5" thickBot="1">
      <c r="A34" s="1" t="s">
        <v>49</v>
      </c>
      <c r="B34" s="3">
        <v>16120.103419999999</v>
      </c>
      <c r="C34" s="84"/>
      <c r="D34" s="84"/>
      <c r="E34" s="84"/>
      <c r="F34" s="84"/>
      <c r="G34" s="84"/>
      <c r="H34" s="84"/>
      <c r="I34" s="84"/>
      <c r="J34" s="84"/>
    </row>
    <row r="35" spans="1:10" ht="13.5" thickBot="1">
      <c r="A35" s="1" t="s">
        <v>50</v>
      </c>
      <c r="B35" s="3">
        <v>54651.129780000003</v>
      </c>
      <c r="C35" s="84"/>
      <c r="D35" s="84"/>
      <c r="E35" s="84"/>
      <c r="F35" s="84"/>
      <c r="G35" s="84"/>
      <c r="H35" s="84"/>
      <c r="I35" s="84"/>
      <c r="J35" s="84"/>
    </row>
    <row r="36" spans="1:10" ht="13.5" thickBot="1">
      <c r="A36" s="1" t="s">
        <v>51</v>
      </c>
      <c r="B36" s="3">
        <v>74135.502359999999</v>
      </c>
      <c r="C36" s="84"/>
      <c r="D36" s="84"/>
      <c r="E36" s="84"/>
      <c r="F36" s="84"/>
      <c r="G36" s="84"/>
      <c r="H36" s="84"/>
      <c r="I36" s="84"/>
      <c r="J36" s="84"/>
    </row>
    <row r="37" spans="1:10" ht="13.5" thickBot="1">
      <c r="A37" s="1" t="s">
        <v>46</v>
      </c>
      <c r="B37" s="3">
        <v>736125.51185000001</v>
      </c>
      <c r="C37" s="84"/>
      <c r="D37" s="84"/>
      <c r="E37" s="84"/>
      <c r="F37" s="84"/>
      <c r="G37" s="84"/>
      <c r="H37" s="84"/>
      <c r="I37" s="84"/>
      <c r="J37" s="84"/>
    </row>
    <row r="38" spans="1:10" ht="12.75" customHeight="1">
      <c r="C38" s="84"/>
      <c r="D38" s="84"/>
      <c r="E38" s="84"/>
      <c r="F38" s="84"/>
      <c r="G38" s="84"/>
      <c r="H38" s="84"/>
      <c r="I38" s="84"/>
      <c r="J38" s="84"/>
    </row>
    <row r="39" spans="1:10" ht="12.75" customHeight="1">
      <c r="C39" s="84"/>
      <c r="D39" s="84"/>
      <c r="E39" s="84"/>
      <c r="F39" s="84"/>
      <c r="G39" s="84"/>
      <c r="H39" s="84"/>
      <c r="I39" s="84"/>
      <c r="J39" s="84"/>
    </row>
    <row r="40" spans="1:10" ht="12.75" customHeight="1">
      <c r="C40" s="84"/>
      <c r="D40" s="84"/>
      <c r="E40" s="84"/>
      <c r="F40" s="84"/>
      <c r="G40" s="84"/>
      <c r="H40" s="84"/>
      <c r="I40" s="84"/>
      <c r="J40" s="84"/>
    </row>
    <row r="41" spans="1:10" ht="12.75" customHeight="1">
      <c r="C41" s="84"/>
      <c r="D41" s="84"/>
      <c r="E41" s="84"/>
      <c r="F41" s="84"/>
      <c r="G41" s="84"/>
      <c r="H41" s="84"/>
      <c r="I41" s="84"/>
      <c r="J41" s="84"/>
    </row>
    <row r="42" spans="1:10" ht="12.75" customHeight="1">
      <c r="C42" s="84"/>
      <c r="D42" s="84"/>
      <c r="E42" s="84"/>
      <c r="F42" s="84"/>
      <c r="G42" s="84"/>
      <c r="H42" s="84"/>
      <c r="I42" s="84"/>
      <c r="J42" s="84"/>
    </row>
    <row r="43" spans="1:10" ht="12.75" customHeight="1">
      <c r="C43" s="84"/>
      <c r="D43" s="84"/>
      <c r="E43" s="84"/>
      <c r="F43" s="84"/>
      <c r="G43" s="84"/>
      <c r="H43" s="84"/>
      <c r="I43" s="84"/>
      <c r="J43" s="84"/>
    </row>
    <row r="44" spans="1:10" ht="12.75" customHeight="1">
      <c r="C44" s="84"/>
      <c r="D44" s="84"/>
      <c r="E44" s="84"/>
      <c r="F44" s="84"/>
      <c r="G44" s="84"/>
      <c r="H44" s="84"/>
      <c r="I44" s="84"/>
      <c r="J44" s="84"/>
    </row>
    <row r="45" spans="1:10" ht="12.75" customHeight="1">
      <c r="A45" s="84"/>
      <c r="B45" s="84"/>
      <c r="C45" s="84"/>
      <c r="D45" s="84"/>
      <c r="E45" s="84"/>
      <c r="F45" s="84"/>
      <c r="G45" s="84"/>
      <c r="H45" s="84"/>
      <c r="I45" s="84"/>
      <c r="J45" s="84"/>
    </row>
    <row r="46" spans="1:10" ht="12.75" customHeight="1">
      <c r="A46" s="84"/>
      <c r="B46" s="84"/>
      <c r="C46" s="84"/>
      <c r="D46" s="84"/>
      <c r="E46" s="84"/>
      <c r="F46" s="84"/>
      <c r="G46" s="84"/>
      <c r="H46" s="84"/>
      <c r="I46" s="84"/>
      <c r="J46" s="84"/>
    </row>
  </sheetData>
  <mergeCells count="9">
    <mergeCell ref="C24:J44"/>
    <mergeCell ref="A45:B45"/>
    <mergeCell ref="C45:J45"/>
    <mergeCell ref="A46:B46"/>
    <mergeCell ref="C46:J46"/>
    <mergeCell ref="A1:J1"/>
    <mergeCell ref="A2:B2"/>
    <mergeCell ref="C2:J2"/>
    <mergeCell ref="C3:J23"/>
  </mergeCells>
  <phoneticPr fontId="8" type="noConversion"/>
  <pageMargins left="0.78740157499999996" right="0.78740157499999996" top="0.984251969" bottom="0.984251969" header="0.4921259845" footer="0.4921259845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6"/>
  <dimension ref="A1:E38"/>
  <sheetViews>
    <sheetView topLeftCell="A10" zoomScaleNormal="100" workbookViewId="0">
      <selection activeCell="A39" sqref="A39:IV39"/>
    </sheetView>
  </sheetViews>
  <sheetFormatPr defaultRowHeight="12.75"/>
  <cols>
    <col min="1" max="1" width="38.42578125" customWidth="1"/>
    <col min="2" max="2" width="10" bestFit="1" customWidth="1"/>
    <col min="3" max="3" width="13.28515625" bestFit="1" customWidth="1"/>
    <col min="4" max="4" width="14.42578125" bestFit="1" customWidth="1"/>
    <col min="5" max="5" width="16.7109375" bestFit="1" customWidth="1"/>
  </cols>
  <sheetData>
    <row r="1" spans="1:5" ht="18">
      <c r="A1" s="86" t="s">
        <v>53</v>
      </c>
      <c r="B1" s="84"/>
      <c r="C1" s="84"/>
      <c r="D1" s="84"/>
      <c r="E1" s="84"/>
    </row>
    <row r="2" spans="1:5" ht="13.5" thickBot="1">
      <c r="A2" s="91" t="s">
        <v>54</v>
      </c>
      <c r="B2" s="92"/>
      <c r="C2" s="92"/>
      <c r="D2" s="92"/>
      <c r="E2" s="92"/>
    </row>
    <row r="3" spans="1:5" ht="13.5" thickBot="1">
      <c r="A3" s="6"/>
      <c r="B3" s="1" t="s">
        <v>55</v>
      </c>
      <c r="C3" s="1" t="s">
        <v>56</v>
      </c>
      <c r="D3" s="1" t="s">
        <v>57</v>
      </c>
      <c r="E3" s="1" t="s">
        <v>58</v>
      </c>
    </row>
    <row r="4" spans="1:5" ht="13.5" thickBot="1">
      <c r="A4" s="1" t="s">
        <v>59</v>
      </c>
      <c r="B4" s="3">
        <v>0</v>
      </c>
      <c r="C4" s="3">
        <v>0</v>
      </c>
      <c r="D4" s="3">
        <v>843.11699999999996</v>
      </c>
      <c r="E4" s="8" t="s">
        <v>60</v>
      </c>
    </row>
    <row r="5" spans="1:5" ht="13.5" thickBot="1">
      <c r="A5" s="1" t="s">
        <v>61</v>
      </c>
      <c r="B5" s="3">
        <v>3135</v>
      </c>
      <c r="C5" s="3">
        <v>522.5</v>
      </c>
      <c r="D5" s="3">
        <v>489.88407999999998</v>
      </c>
      <c r="E5" s="9">
        <v>0.156262864433</v>
      </c>
    </row>
    <row r="6" spans="1:5" ht="13.5" thickBot="1">
      <c r="A6" s="1" t="s">
        <v>62</v>
      </c>
      <c r="B6" s="3">
        <v>808099.71743389999</v>
      </c>
      <c r="C6" s="3">
        <v>134683.4329176</v>
      </c>
      <c r="D6" s="3">
        <v>133704.25065</v>
      </c>
      <c r="E6" s="9">
        <v>0.16545513847500001</v>
      </c>
    </row>
    <row r="7" spans="1:5" ht="13.5" thickBot="1">
      <c r="A7" s="1" t="s">
        <v>63</v>
      </c>
      <c r="B7" s="3">
        <v>50999.9</v>
      </c>
      <c r="C7" s="3">
        <v>8499.9833333999995</v>
      </c>
      <c r="D7" s="3">
        <v>9001.8009899999997</v>
      </c>
      <c r="E7" s="9">
        <v>0.17650624785499999</v>
      </c>
    </row>
    <row r="8" spans="1:5" ht="13.5" thickBot="1">
      <c r="A8" s="1" t="s">
        <v>64</v>
      </c>
      <c r="B8" s="3">
        <v>666100.31121359998</v>
      </c>
      <c r="C8" s="3">
        <v>111017.2771781</v>
      </c>
      <c r="D8" s="3">
        <v>110877.08463</v>
      </c>
      <c r="E8" s="9">
        <v>0.16645703772100001</v>
      </c>
    </row>
    <row r="9" spans="1:5" ht="13.5" thickBot="1">
      <c r="A9" s="1" t="s">
        <v>65</v>
      </c>
      <c r="B9" s="3">
        <v>41091.584479999998</v>
      </c>
      <c r="C9" s="3">
        <v>6848.5208333999999</v>
      </c>
      <c r="D9" s="3">
        <v>6605.2038000000002</v>
      </c>
      <c r="E9" s="9">
        <v>0.160743468123</v>
      </c>
    </row>
    <row r="10" spans="1:5" ht="13.5" thickBot="1">
      <c r="A10" s="1" t="s">
        <v>66</v>
      </c>
      <c r="B10" s="3">
        <v>42005.5168863</v>
      </c>
      <c r="C10" s="3">
        <v>7001.4963838000003</v>
      </c>
      <c r="D10" s="3">
        <v>5517.7114799999999</v>
      </c>
      <c r="E10" s="9">
        <v>0.15407313985400001</v>
      </c>
    </row>
    <row r="11" spans="1:5" ht="13.5" thickBot="1">
      <c r="A11" s="1" t="s">
        <v>67</v>
      </c>
      <c r="B11" s="3">
        <v>10890</v>
      </c>
      <c r="C11" s="3">
        <v>1815</v>
      </c>
      <c r="D11" s="3">
        <v>1450.3251</v>
      </c>
      <c r="E11" s="9">
        <v>0.13317953167999999</v>
      </c>
    </row>
    <row r="12" spans="1:5" ht="13.5" thickBot="1">
      <c r="A12" s="1" t="s">
        <v>68</v>
      </c>
      <c r="B12" s="3">
        <v>31300.4372329</v>
      </c>
      <c r="C12" s="3">
        <v>5216.2362014</v>
      </c>
      <c r="D12" s="3">
        <v>3388.21038</v>
      </c>
      <c r="E12" s="9">
        <v>0.108248020779</v>
      </c>
    </row>
    <row r="13" spans="1:5" ht="13.5" thickBot="1">
      <c r="A13" s="1" t="s">
        <v>69</v>
      </c>
      <c r="B13" s="3">
        <v>400</v>
      </c>
      <c r="C13" s="3">
        <v>66.666666599999999</v>
      </c>
      <c r="D13" s="3">
        <v>73.623000000000005</v>
      </c>
      <c r="E13" s="9">
        <v>0.18405750000000001</v>
      </c>
    </row>
    <row r="14" spans="1:5" ht="13.5" thickBot="1">
      <c r="A14" s="1" t="s">
        <v>70</v>
      </c>
      <c r="B14" s="3">
        <v>4000</v>
      </c>
      <c r="C14" s="3">
        <v>666.66666659999999</v>
      </c>
      <c r="D14" s="3">
        <v>815.43503999999996</v>
      </c>
      <c r="E14" s="9">
        <v>0.20385876</v>
      </c>
    </row>
    <row r="15" spans="1:5" ht="13.5" thickBot="1">
      <c r="A15" s="1" t="s">
        <v>71</v>
      </c>
      <c r="B15" s="3">
        <v>111899.9200328</v>
      </c>
      <c r="C15" s="3">
        <v>25370.5307636</v>
      </c>
      <c r="D15" s="3">
        <v>24489.81969</v>
      </c>
      <c r="E15" s="9">
        <v>0.21885466658700001</v>
      </c>
    </row>
    <row r="16" spans="1:5" ht="13.5" thickBot="1">
      <c r="A16" s="1" t="s">
        <v>72</v>
      </c>
      <c r="B16" s="3">
        <v>3617</v>
      </c>
      <c r="C16" s="3">
        <v>602.83333340000001</v>
      </c>
      <c r="D16" s="3">
        <v>498.70148</v>
      </c>
      <c r="E16" s="9">
        <v>0.137877102571</v>
      </c>
    </row>
    <row r="17" spans="1:5" ht="13.5" thickBot="1">
      <c r="A17" s="1" t="s">
        <v>73</v>
      </c>
      <c r="B17" s="3">
        <v>314667.56496260001</v>
      </c>
      <c r="C17" s="3">
        <v>52444.594160400004</v>
      </c>
      <c r="D17" s="3">
        <v>48700.620170000002</v>
      </c>
      <c r="E17" s="9">
        <v>0.154768478205</v>
      </c>
    </row>
    <row r="18" spans="1:5" ht="13.5" thickBot="1">
      <c r="A18" s="4" t="s">
        <v>74</v>
      </c>
      <c r="B18" s="5">
        <v>2088206.952242</v>
      </c>
      <c r="C18" s="5">
        <v>354755.73843819997</v>
      </c>
      <c r="D18" s="5">
        <v>346455.78749000002</v>
      </c>
      <c r="E18" s="10" t="s">
        <v>60</v>
      </c>
    </row>
    <row r="19" spans="1:5" ht="13.5" thickBot="1">
      <c r="A19" s="1" t="s">
        <v>20</v>
      </c>
      <c r="B19" s="3">
        <v>47417.332952600002</v>
      </c>
      <c r="C19" s="3">
        <v>5003.3709361000001</v>
      </c>
      <c r="D19" s="3">
        <v>8177.3196699999999</v>
      </c>
      <c r="E19" s="9">
        <v>0.172454230569</v>
      </c>
    </row>
    <row r="20" spans="1:5" ht="13.5" thickBot="1">
      <c r="A20" s="1" t="s">
        <v>75</v>
      </c>
      <c r="B20" s="3">
        <v>2950</v>
      </c>
      <c r="C20" s="3">
        <v>490.66666659999999</v>
      </c>
      <c r="D20" s="3">
        <v>624.64658999999995</v>
      </c>
      <c r="E20" s="9">
        <v>0.21174460677900001</v>
      </c>
    </row>
    <row r="21" spans="1:5" ht="13.5" thickBot="1">
      <c r="A21" s="1" t="s">
        <v>76</v>
      </c>
      <c r="B21" s="3">
        <v>300</v>
      </c>
      <c r="C21" s="3">
        <v>50</v>
      </c>
      <c r="D21" s="3">
        <v>30.628910000000001</v>
      </c>
      <c r="E21" s="9">
        <v>0.102096366666</v>
      </c>
    </row>
    <row r="22" spans="1:5" ht="13.5" thickBot="1">
      <c r="A22" s="1" t="s">
        <v>77</v>
      </c>
      <c r="B22" s="3">
        <v>450</v>
      </c>
      <c r="C22" s="3">
        <v>74.833333400000001</v>
      </c>
      <c r="D22" s="3">
        <v>89.712800000000001</v>
      </c>
      <c r="E22" s="9">
        <v>0.19936177777700001</v>
      </c>
    </row>
    <row r="23" spans="1:5" ht="13.5" thickBot="1">
      <c r="A23" s="1" t="s">
        <v>78</v>
      </c>
      <c r="B23" s="3">
        <v>5300.7921628000004</v>
      </c>
      <c r="C23" s="3">
        <v>883.35296219999998</v>
      </c>
      <c r="D23" s="3">
        <v>755.28261999999995</v>
      </c>
      <c r="E23" s="9">
        <v>0.142484858263</v>
      </c>
    </row>
    <row r="24" spans="1:5" ht="13.5" thickBot="1">
      <c r="A24" s="1" t="s">
        <v>79</v>
      </c>
      <c r="B24" s="3">
        <v>7949.7655524000002</v>
      </c>
      <c r="C24" s="3">
        <v>1324.9609254</v>
      </c>
      <c r="D24" s="3">
        <v>1698.6136899999999</v>
      </c>
      <c r="E24" s="9">
        <v>0.21366840050800001</v>
      </c>
    </row>
    <row r="25" spans="1:5" ht="13.5" thickBot="1">
      <c r="A25" s="1" t="s">
        <v>80</v>
      </c>
      <c r="B25" s="3">
        <v>131524.3635224</v>
      </c>
      <c r="C25" s="3">
        <v>21921.737349399998</v>
      </c>
      <c r="D25" s="3">
        <v>19041.576550000002</v>
      </c>
      <c r="E25" s="8" t="s">
        <v>60</v>
      </c>
    </row>
    <row r="26" spans="1:5" ht="13.5" thickBot="1">
      <c r="A26" s="1" t="s">
        <v>81</v>
      </c>
      <c r="B26" s="3">
        <v>1194740</v>
      </c>
      <c r="C26" s="3">
        <v>199123.33333339999</v>
      </c>
      <c r="D26" s="3">
        <v>196146.72399999999</v>
      </c>
      <c r="E26" s="9">
        <v>0.16417523812699999</v>
      </c>
    </row>
    <row r="27" spans="1:5" ht="13.5" thickBot="1">
      <c r="A27" s="1" t="s">
        <v>82</v>
      </c>
      <c r="B27" s="3">
        <v>406212</v>
      </c>
      <c r="C27" s="3">
        <v>67702</v>
      </c>
      <c r="D27" s="3">
        <v>66682.903760000001</v>
      </c>
      <c r="E27" s="9">
        <v>0.164157887408</v>
      </c>
    </row>
    <row r="28" spans="1:5" ht="13.5" thickBot="1">
      <c r="A28" s="1" t="s">
        <v>83</v>
      </c>
      <c r="B28" s="3">
        <v>5018</v>
      </c>
      <c r="C28" s="3">
        <v>836.33333340000001</v>
      </c>
      <c r="D28" s="3">
        <v>0</v>
      </c>
      <c r="E28" s="9">
        <v>0</v>
      </c>
    </row>
    <row r="29" spans="1:5" ht="13.5" thickBot="1">
      <c r="A29" s="1" t="s">
        <v>84</v>
      </c>
      <c r="B29" s="3">
        <v>11923</v>
      </c>
      <c r="C29" s="3">
        <v>1987.1666666000001</v>
      </c>
      <c r="D29" s="3">
        <v>1949.0052599999999</v>
      </c>
      <c r="E29" s="9">
        <v>0.16346601190900001</v>
      </c>
    </row>
    <row r="30" spans="1:5" ht="13.5" thickBot="1">
      <c r="A30" s="1" t="s">
        <v>85</v>
      </c>
      <c r="B30" s="3">
        <v>3600</v>
      </c>
      <c r="C30" s="3">
        <v>600</v>
      </c>
      <c r="D30" s="3">
        <v>802.14499999999998</v>
      </c>
      <c r="E30" s="9">
        <v>0.22281805555500001</v>
      </c>
    </row>
    <row r="31" spans="1:5" ht="13.5" thickBot="1">
      <c r="A31" s="1" t="s">
        <v>86</v>
      </c>
      <c r="B31" s="3">
        <v>732</v>
      </c>
      <c r="C31" s="3">
        <v>60.833333400000001</v>
      </c>
      <c r="D31" s="3">
        <v>110.142</v>
      </c>
      <c r="E31" s="9">
        <v>0.15046721311399999</v>
      </c>
    </row>
    <row r="32" spans="1:5" ht="13.5" thickBot="1">
      <c r="A32" s="1" t="s">
        <v>87</v>
      </c>
      <c r="B32" s="3">
        <v>9028</v>
      </c>
      <c r="C32" s="3">
        <v>752</v>
      </c>
      <c r="D32" s="3">
        <v>3892</v>
      </c>
      <c r="E32" s="8" t="s">
        <v>60</v>
      </c>
    </row>
    <row r="33" spans="1:5" ht="13.5" thickBot="1">
      <c r="A33" s="1" t="s">
        <v>88</v>
      </c>
      <c r="B33" s="3">
        <v>310729</v>
      </c>
      <c r="C33" s="3">
        <v>51788.166666600002</v>
      </c>
      <c r="D33" s="3">
        <v>48983.637999999999</v>
      </c>
      <c r="E33" s="9">
        <v>0.157641024815</v>
      </c>
    </row>
    <row r="34" spans="1:5" ht="13.5" thickBot="1">
      <c r="A34" s="1" t="s">
        <v>89</v>
      </c>
      <c r="B34" s="3">
        <v>0</v>
      </c>
      <c r="C34" s="3">
        <v>0</v>
      </c>
      <c r="D34" s="3">
        <v>0</v>
      </c>
      <c r="E34" s="8" t="s">
        <v>60</v>
      </c>
    </row>
    <row r="35" spans="1:5" ht="13.5" thickBot="1">
      <c r="A35" s="1" t="s">
        <v>90</v>
      </c>
      <c r="B35" s="3">
        <v>44100</v>
      </c>
      <c r="C35" s="3">
        <v>7350</v>
      </c>
      <c r="D35" s="3">
        <v>5309.4035400000002</v>
      </c>
      <c r="E35" s="8" t="s">
        <v>60</v>
      </c>
    </row>
    <row r="36" spans="1:5" ht="13.5" thickBot="1">
      <c r="A36" s="1" t="s">
        <v>91</v>
      </c>
      <c r="B36" s="3">
        <v>0</v>
      </c>
      <c r="C36" s="3">
        <v>0</v>
      </c>
      <c r="D36" s="3">
        <v>0</v>
      </c>
      <c r="E36" s="8" t="s">
        <v>60</v>
      </c>
    </row>
    <row r="37" spans="1:5" ht="13.5" thickBot="1">
      <c r="A37" s="1" t="s">
        <v>92</v>
      </c>
      <c r="B37" s="3">
        <v>15000</v>
      </c>
      <c r="C37" s="3">
        <v>0</v>
      </c>
      <c r="D37" s="3">
        <v>0</v>
      </c>
      <c r="E37" s="9">
        <v>0</v>
      </c>
    </row>
    <row r="38" spans="1:5" ht="13.5" thickBot="1">
      <c r="A38" s="4" t="s">
        <v>93</v>
      </c>
      <c r="B38" s="5">
        <v>4285881.2064321004</v>
      </c>
      <c r="C38" s="5">
        <v>715573.82727779995</v>
      </c>
      <c r="D38" s="5">
        <v>700951.30347000004</v>
      </c>
      <c r="E38" s="11">
        <v>0.163548934211</v>
      </c>
    </row>
  </sheetData>
  <mergeCells count="2">
    <mergeCell ref="A1:E1"/>
    <mergeCell ref="A2:E2"/>
  </mergeCells>
  <phoneticPr fontId="8" type="noConversion"/>
  <pageMargins left="0.78740157499999996" right="0.78740157499999996" top="0.984251969" bottom="0.984251969" header="0.4921259845" footer="0.492125984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"/>
  <dimension ref="A1:N33"/>
  <sheetViews>
    <sheetView topLeftCell="A10" zoomScaleNormal="100" workbookViewId="0">
      <selection activeCell="A34" sqref="A34:IV34"/>
    </sheetView>
  </sheetViews>
  <sheetFormatPr defaultRowHeight="12.75"/>
  <cols>
    <col min="1" max="1" width="18.140625" bestFit="1" customWidth="1"/>
    <col min="2" max="2" width="13.5703125" bestFit="1" customWidth="1"/>
    <col min="3" max="14" width="7.85546875" bestFit="1" customWidth="1"/>
  </cols>
  <sheetData>
    <row r="1" spans="1:14" ht="21.75" customHeight="1">
      <c r="A1" s="86" t="s">
        <v>209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>
      <c r="A2" s="90" t="s">
        <v>52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12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2.7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ht="12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ht="12.75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ht="12.75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 ht="12.7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4" ht="12.75" customHeight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ht="12.75" customHeight="1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4" ht="12.75" customHeight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1:14" ht="12.75" customHeight="1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12.75" customHeight="1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4" ht="12.75" customHeight="1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 ht="12.75" customHeight="1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1:14" ht="12.75" customHeight="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1:14" ht="12.75" customHeight="1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12.75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spans="1:14" ht="12.7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1:14" ht="12.75" customHeight="1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spans="1:14" ht="12.75" customHeight="1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4" ht="12.75" customHeight="1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1:14" ht="12.75" customHeight="1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spans="1:14" ht="12.75" customHeight="1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 ht="12.75" customHeight="1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4" ht="12.75" customHeight="1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spans="1:14" ht="12.75" customHeight="1" thickBo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</row>
    <row r="28" spans="1:14" ht="13.5" thickBot="1">
      <c r="A28" s="6"/>
      <c r="B28" s="4" t="s">
        <v>214</v>
      </c>
      <c r="C28" s="4" t="s">
        <v>194</v>
      </c>
      <c r="D28" s="4" t="s">
        <v>195</v>
      </c>
      <c r="E28" s="4" t="s">
        <v>196</v>
      </c>
      <c r="F28" s="4" t="s">
        <v>197</v>
      </c>
      <c r="G28" s="4" t="s">
        <v>198</v>
      </c>
      <c r="H28" s="4" t="s">
        <v>199</v>
      </c>
      <c r="I28" s="4" t="s">
        <v>200</v>
      </c>
      <c r="J28" s="4" t="s">
        <v>201</v>
      </c>
      <c r="K28" s="4" t="s">
        <v>202</v>
      </c>
      <c r="L28" s="4" t="s">
        <v>120</v>
      </c>
      <c r="M28" s="4" t="s">
        <v>121</v>
      </c>
      <c r="N28" s="4" t="s">
        <v>122</v>
      </c>
    </row>
    <row r="29" spans="1:14" ht="13.5" thickBot="1">
      <c r="A29" s="4" t="s">
        <v>210</v>
      </c>
      <c r="B29" s="3">
        <v>47370.936496666698</v>
      </c>
      <c r="C29" s="3">
        <v>285368</v>
      </c>
      <c r="D29" s="3">
        <v>283027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</row>
    <row r="30" spans="1:14" ht="13.5" thickBot="1">
      <c r="A30" s="4" t="s">
        <v>211</v>
      </c>
      <c r="B30" s="3">
        <v>1897.2948608333299</v>
      </c>
      <c r="C30" s="3">
        <v>21341.693050000002</v>
      </c>
      <c r="D30" s="3">
        <v>1425.84528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</row>
    <row r="31" spans="1:14" ht="13.5" thickBot="1">
      <c r="A31" s="4" t="s">
        <v>212</v>
      </c>
      <c r="B31" s="3">
        <v>4554.2608149999996</v>
      </c>
      <c r="C31" s="3">
        <v>30812.20508</v>
      </c>
      <c r="D31" s="3">
        <v>23838.9247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ht="13.5" thickBot="1">
      <c r="A32" s="4" t="s">
        <v>213</v>
      </c>
      <c r="B32" s="3">
        <v>61343.792654166697</v>
      </c>
      <c r="C32" s="3">
        <v>374161.25789000001</v>
      </c>
      <c r="D32" s="3">
        <v>361964.25396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</row>
    <row r="33" spans="1:14">
      <c r="A33" s="93" t="s">
        <v>215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</row>
  </sheetData>
  <mergeCells count="4">
    <mergeCell ref="A1:N1"/>
    <mergeCell ref="A2:N2"/>
    <mergeCell ref="A3:N27"/>
    <mergeCell ref="A33:N33"/>
  </mergeCells>
  <phoneticPr fontId="8" type="noConversion"/>
  <pageMargins left="0.78740157499999996" right="0.78740157499999996" top="0.984251969" bottom="0.984251969" header="0.4921259845" footer="0.4921259845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2"/>
  <dimension ref="A1:N35"/>
  <sheetViews>
    <sheetView topLeftCell="A13" zoomScaleNormal="100" workbookViewId="0">
      <selection activeCell="A36" sqref="A36:IV36"/>
    </sheetView>
  </sheetViews>
  <sheetFormatPr defaultRowHeight="12.75"/>
  <cols>
    <col min="1" max="1" width="31.85546875" bestFit="1" customWidth="1"/>
    <col min="2" max="2" width="18.140625" bestFit="1" customWidth="1"/>
    <col min="3" max="14" width="11.42578125" bestFit="1" customWidth="1"/>
  </cols>
  <sheetData>
    <row r="1" spans="1:14" ht="21.75" customHeight="1">
      <c r="A1" s="86" t="s">
        <v>208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12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12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2.7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ht="12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ht="12.75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ht="12.75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 ht="12.7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4" ht="12.75" customHeight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ht="12.75" customHeight="1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4" ht="12.75" customHeight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1:14" ht="12.75" customHeight="1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12.75" customHeight="1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4" ht="12.75" customHeight="1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 ht="12.75" customHeight="1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1:14" ht="12.75" customHeight="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1:14" ht="12.75" customHeight="1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12.75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spans="1:14" ht="12.7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1:14" ht="12.75" customHeight="1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spans="1:14" ht="12.75" customHeight="1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4" ht="12.75" customHeight="1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1:14" ht="12.75" customHeight="1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spans="1:14" ht="12.75" customHeight="1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 ht="12.75" customHeight="1" thickBot="1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4" ht="13.5" thickBot="1">
      <c r="A26" s="96" t="s">
        <v>5</v>
      </c>
      <c r="B26" s="1" t="s">
        <v>207</v>
      </c>
      <c r="C26" s="94" t="s">
        <v>111</v>
      </c>
      <c r="D26" s="94" t="s">
        <v>112</v>
      </c>
      <c r="E26" s="94" t="s">
        <v>113</v>
      </c>
      <c r="F26" s="94" t="s">
        <v>114</v>
      </c>
      <c r="G26" s="94" t="s">
        <v>115</v>
      </c>
      <c r="H26" s="94" t="s">
        <v>116</v>
      </c>
      <c r="I26" s="94" t="s">
        <v>117</v>
      </c>
      <c r="J26" s="94" t="s">
        <v>118</v>
      </c>
      <c r="K26" s="94" t="s">
        <v>119</v>
      </c>
      <c r="L26" s="94" t="s">
        <v>120</v>
      </c>
      <c r="M26" s="94" t="s">
        <v>121</v>
      </c>
      <c r="N26" s="94" t="s">
        <v>122</v>
      </c>
    </row>
    <row r="27" spans="1:14" ht="13.5" thickBot="1">
      <c r="A27" s="89"/>
      <c r="B27" s="1" t="s">
        <v>110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1:14" ht="13.5" thickBot="1">
      <c r="A28" s="1" t="s">
        <v>16</v>
      </c>
      <c r="B28" s="3">
        <v>70565.796317500004</v>
      </c>
      <c r="C28" s="3">
        <v>66725.360279999994</v>
      </c>
      <c r="D28" s="3">
        <v>66978.890369999994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</row>
    <row r="29" spans="1:14" ht="13.5" thickBot="1">
      <c r="A29" s="1" t="s">
        <v>204</v>
      </c>
      <c r="B29" s="3">
        <v>37301.439063333302</v>
      </c>
      <c r="C29" s="3">
        <v>37586.961909999998</v>
      </c>
      <c r="D29" s="3">
        <v>33941.897839999998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</row>
    <row r="30" spans="1:14" ht="13.5" thickBot="1">
      <c r="A30" s="1" t="s">
        <v>17</v>
      </c>
      <c r="B30" s="3">
        <v>4460.4667933333303</v>
      </c>
      <c r="C30" s="3">
        <v>4318.1734699999997</v>
      </c>
      <c r="D30" s="3">
        <v>4683.62752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</row>
    <row r="31" spans="1:14" ht="13.5" thickBot="1">
      <c r="A31" s="1" t="s">
        <v>18</v>
      </c>
      <c r="B31" s="3">
        <v>62486.554437500003</v>
      </c>
      <c r="C31" s="3">
        <v>53276.450120000001</v>
      </c>
      <c r="D31" s="3">
        <v>57600.634510000004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ht="13.5" thickBot="1">
      <c r="A32" s="1" t="s">
        <v>205</v>
      </c>
      <c r="B32" s="3">
        <v>27121.466273333299</v>
      </c>
      <c r="C32" s="3">
        <v>27717.746940000001</v>
      </c>
      <c r="D32" s="3">
        <v>20982.873230000001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</row>
    <row r="33" spans="1:14" ht="13.5" thickBot="1">
      <c r="A33" s="1" t="s">
        <v>23</v>
      </c>
      <c r="B33" s="3">
        <v>140509.75889500001</v>
      </c>
      <c r="C33" s="3">
        <v>133339.11123000001</v>
      </c>
      <c r="D33" s="3">
        <v>132241.66678999999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</row>
    <row r="34" spans="1:14" ht="13.5" thickBot="1">
      <c r="A34" s="1" t="s">
        <v>88</v>
      </c>
      <c r="B34" s="3">
        <v>4948.1087683333299</v>
      </c>
      <c r="C34" s="3">
        <v>23700.272000000001</v>
      </c>
      <c r="D34" s="3">
        <v>25283.366000000002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</row>
    <row r="35" spans="1:14" ht="13.5" thickBot="1">
      <c r="A35" s="1" t="s">
        <v>206</v>
      </c>
      <c r="B35" s="3">
        <v>356129.83612416702</v>
      </c>
      <c r="C35" s="3">
        <v>350978.99969000003</v>
      </c>
      <c r="D35" s="3">
        <v>349972.30378000002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</row>
  </sheetData>
  <mergeCells count="15"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A1:N1"/>
    <mergeCell ref="A2:N25"/>
    <mergeCell ref="A26:A27"/>
    <mergeCell ref="C26:C27"/>
    <mergeCell ref="D26:D27"/>
  </mergeCells>
  <phoneticPr fontId="8" type="noConversion"/>
  <pageMargins left="0.78740157499999996" right="0.78740157499999996" top="0.984251969" bottom="0.984251969" header="0.4921259845" footer="0.4921259845"/>
  <pageSetup paperSize="9" scale="6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"/>
  <dimension ref="A1:G41"/>
  <sheetViews>
    <sheetView topLeftCell="A19" zoomScaleNormal="100" workbookViewId="0">
      <selection activeCell="A42" sqref="A42:IV42"/>
    </sheetView>
  </sheetViews>
  <sheetFormatPr defaultRowHeight="12.75"/>
  <cols>
    <col min="1" max="7" width="13.5703125" bestFit="1" customWidth="1"/>
  </cols>
  <sheetData>
    <row r="1" spans="1:7" ht="21.75" customHeight="1">
      <c r="A1" s="86" t="s">
        <v>190</v>
      </c>
      <c r="B1" s="84"/>
      <c r="C1" s="84"/>
      <c r="D1" s="84"/>
      <c r="E1" s="84"/>
      <c r="F1" s="84"/>
      <c r="G1" s="84"/>
    </row>
    <row r="2" spans="1:7" ht="12.75" customHeight="1">
      <c r="A2" s="84"/>
      <c r="B2" s="84"/>
      <c r="C2" s="84"/>
      <c r="D2" s="84"/>
      <c r="E2" s="84"/>
      <c r="F2" s="84"/>
      <c r="G2" s="84"/>
    </row>
    <row r="3" spans="1:7" ht="12.75" customHeight="1">
      <c r="A3" s="84"/>
      <c r="B3" s="84"/>
      <c r="C3" s="84"/>
      <c r="D3" s="84"/>
      <c r="E3" s="84"/>
      <c r="F3" s="84"/>
      <c r="G3" s="84"/>
    </row>
    <row r="4" spans="1:7" ht="12.75" customHeight="1">
      <c r="A4" s="84"/>
      <c r="B4" s="84"/>
      <c r="C4" s="84"/>
      <c r="D4" s="84"/>
      <c r="E4" s="84"/>
      <c r="F4" s="84"/>
      <c r="G4" s="84"/>
    </row>
    <row r="5" spans="1:7" ht="12.75" customHeight="1">
      <c r="A5" s="84"/>
      <c r="B5" s="84"/>
      <c r="C5" s="84"/>
      <c r="D5" s="84"/>
      <c r="E5" s="84"/>
      <c r="F5" s="84"/>
      <c r="G5" s="84"/>
    </row>
    <row r="6" spans="1:7" ht="12.75" customHeight="1">
      <c r="A6" s="84"/>
      <c r="B6" s="84"/>
      <c r="C6" s="84"/>
      <c r="D6" s="84"/>
      <c r="E6" s="84"/>
      <c r="F6" s="84"/>
      <c r="G6" s="84"/>
    </row>
    <row r="7" spans="1:7" ht="12.75" customHeight="1">
      <c r="A7" s="84"/>
      <c r="B7" s="84"/>
      <c r="C7" s="84"/>
      <c r="D7" s="84"/>
      <c r="E7" s="84"/>
      <c r="F7" s="84"/>
      <c r="G7" s="84"/>
    </row>
    <row r="8" spans="1:7" ht="12.75" customHeight="1">
      <c r="A8" s="84"/>
      <c r="B8" s="84"/>
      <c r="C8" s="84"/>
      <c r="D8" s="84"/>
      <c r="E8" s="84"/>
      <c r="F8" s="84"/>
      <c r="G8" s="84"/>
    </row>
    <row r="9" spans="1:7" ht="12.75" customHeight="1">
      <c r="A9" s="84"/>
      <c r="B9" s="84"/>
      <c r="C9" s="84"/>
      <c r="D9" s="84"/>
      <c r="E9" s="84"/>
      <c r="F9" s="84"/>
      <c r="G9" s="84"/>
    </row>
    <row r="10" spans="1:7" ht="12.75" customHeight="1">
      <c r="A10" s="84"/>
      <c r="B10" s="84"/>
      <c r="C10" s="84"/>
      <c r="D10" s="84"/>
      <c r="E10" s="84"/>
      <c r="F10" s="84"/>
      <c r="G10" s="84"/>
    </row>
    <row r="11" spans="1:7" ht="12.75" customHeight="1">
      <c r="A11" s="84"/>
      <c r="B11" s="84"/>
      <c r="C11" s="84"/>
      <c r="D11" s="84"/>
      <c r="E11" s="84"/>
      <c r="F11" s="84"/>
      <c r="G11" s="84"/>
    </row>
    <row r="12" spans="1:7" ht="12.75" customHeight="1">
      <c r="A12" s="84"/>
      <c r="B12" s="84"/>
      <c r="C12" s="84"/>
      <c r="D12" s="84"/>
      <c r="E12" s="84"/>
      <c r="F12" s="84"/>
      <c r="G12" s="84"/>
    </row>
    <row r="13" spans="1:7" ht="12.75" customHeight="1">
      <c r="A13" s="84"/>
      <c r="B13" s="84"/>
      <c r="C13" s="84"/>
      <c r="D13" s="84"/>
      <c r="E13" s="84"/>
      <c r="F13" s="84"/>
      <c r="G13" s="84"/>
    </row>
    <row r="14" spans="1:7" ht="12.75" customHeight="1">
      <c r="A14" s="84"/>
      <c r="B14" s="84"/>
      <c r="C14" s="84"/>
      <c r="D14" s="84"/>
      <c r="E14" s="84"/>
      <c r="F14" s="84"/>
      <c r="G14" s="84"/>
    </row>
    <row r="15" spans="1:7" ht="12.75" customHeight="1">
      <c r="A15" s="84"/>
      <c r="B15" s="84"/>
      <c r="C15" s="84"/>
      <c r="D15" s="84"/>
      <c r="E15" s="84"/>
      <c r="F15" s="84"/>
      <c r="G15" s="84"/>
    </row>
    <row r="16" spans="1:7" ht="12.75" customHeight="1">
      <c r="A16" s="84"/>
      <c r="B16" s="84"/>
      <c r="C16" s="84"/>
      <c r="D16" s="84"/>
      <c r="E16" s="84"/>
      <c r="F16" s="84"/>
      <c r="G16" s="84"/>
    </row>
    <row r="17" spans="1:7" ht="12.75" customHeight="1">
      <c r="A17" s="84"/>
      <c r="B17" s="84"/>
      <c r="C17" s="84"/>
      <c r="D17" s="84"/>
      <c r="E17" s="84"/>
      <c r="F17" s="84"/>
      <c r="G17" s="84"/>
    </row>
    <row r="18" spans="1:7" ht="12.75" customHeight="1">
      <c r="A18" s="84"/>
      <c r="B18" s="84"/>
      <c r="C18" s="84"/>
      <c r="D18" s="84"/>
      <c r="E18" s="84"/>
      <c r="F18" s="84"/>
      <c r="G18" s="84"/>
    </row>
    <row r="19" spans="1:7" ht="12.75" customHeight="1">
      <c r="A19" s="84"/>
      <c r="B19" s="84"/>
      <c r="C19" s="84"/>
      <c r="D19" s="84"/>
      <c r="E19" s="84"/>
      <c r="F19" s="84"/>
      <c r="G19" s="84"/>
    </row>
    <row r="20" spans="1:7" ht="12.75" customHeight="1">
      <c r="A20" s="84"/>
      <c r="B20" s="84"/>
      <c r="C20" s="84"/>
      <c r="D20" s="84"/>
      <c r="E20" s="84"/>
      <c r="F20" s="84"/>
      <c r="G20" s="84"/>
    </row>
    <row r="21" spans="1:7" ht="12.75" customHeight="1">
      <c r="A21" s="84"/>
      <c r="B21" s="84"/>
      <c r="C21" s="84"/>
      <c r="D21" s="84"/>
      <c r="E21" s="84"/>
      <c r="F21" s="84"/>
      <c r="G21" s="84"/>
    </row>
    <row r="22" spans="1:7" ht="12.75" customHeight="1">
      <c r="A22" s="84"/>
      <c r="B22" s="84"/>
      <c r="C22" s="84"/>
      <c r="D22" s="84"/>
      <c r="E22" s="84"/>
      <c r="F22" s="84"/>
      <c r="G22" s="84"/>
    </row>
    <row r="23" spans="1:7" ht="12.75" customHeight="1">
      <c r="A23" s="84"/>
      <c r="B23" s="84"/>
      <c r="C23" s="84"/>
      <c r="D23" s="84"/>
      <c r="E23" s="84"/>
      <c r="F23" s="84"/>
      <c r="G23" s="84"/>
    </row>
    <row r="24" spans="1:7" ht="12.75" customHeight="1">
      <c r="A24" s="84"/>
      <c r="B24" s="84"/>
      <c r="C24" s="84"/>
      <c r="D24" s="84"/>
      <c r="E24" s="84"/>
      <c r="F24" s="84"/>
      <c r="G24" s="84"/>
    </row>
    <row r="25" spans="1:7" ht="12.75" customHeight="1">
      <c r="A25" s="84"/>
      <c r="B25" s="84"/>
      <c r="C25" s="84"/>
      <c r="D25" s="84"/>
      <c r="E25" s="84"/>
      <c r="F25" s="84"/>
      <c r="G25" s="84"/>
    </row>
    <row r="26" spans="1:7" ht="12.75" customHeight="1" thickBot="1">
      <c r="A26" s="84"/>
      <c r="B26" s="84"/>
      <c r="C26" s="84"/>
      <c r="D26" s="84"/>
      <c r="E26" s="84"/>
      <c r="F26" s="84"/>
      <c r="G26" s="84"/>
    </row>
    <row r="27" spans="1:7" ht="13.5" thickBot="1">
      <c r="A27" s="6"/>
      <c r="B27" s="1" t="s">
        <v>123</v>
      </c>
      <c r="C27" s="1" t="s">
        <v>124</v>
      </c>
      <c r="D27" s="1" t="s">
        <v>125</v>
      </c>
      <c r="E27" s="1" t="s">
        <v>126</v>
      </c>
      <c r="F27" s="1" t="s">
        <v>127</v>
      </c>
      <c r="G27" s="1" t="s">
        <v>128</v>
      </c>
    </row>
    <row r="28" spans="1:7" ht="13.5" thickBot="1">
      <c r="A28" s="1" t="s">
        <v>129</v>
      </c>
      <c r="B28" s="8" t="s">
        <v>130</v>
      </c>
      <c r="C28" s="8" t="s">
        <v>131</v>
      </c>
      <c r="D28" s="8" t="s">
        <v>132</v>
      </c>
      <c r="E28" s="8" t="s">
        <v>133</v>
      </c>
      <c r="F28" s="3">
        <v>368454.98642999999</v>
      </c>
      <c r="G28" s="3">
        <v>350978.99969000003</v>
      </c>
    </row>
    <row r="29" spans="1:7" ht="13.5" thickBot="1">
      <c r="A29" s="1" t="s">
        <v>134</v>
      </c>
      <c r="B29" s="8" t="s">
        <v>135</v>
      </c>
      <c r="C29" s="8" t="s">
        <v>136</v>
      </c>
      <c r="D29" s="8" t="s">
        <v>137</v>
      </c>
      <c r="E29" s="8" t="s">
        <v>138</v>
      </c>
      <c r="F29" s="3">
        <v>371761.27980999998</v>
      </c>
      <c r="G29" s="3">
        <v>349972.30378000002</v>
      </c>
    </row>
    <row r="30" spans="1:7" ht="13.5" thickBot="1">
      <c r="A30" s="1" t="s">
        <v>139</v>
      </c>
      <c r="B30" s="8" t="s">
        <v>140</v>
      </c>
      <c r="C30" s="8" t="s">
        <v>141</v>
      </c>
      <c r="D30" s="8" t="s">
        <v>142</v>
      </c>
      <c r="E30" s="8" t="s">
        <v>143</v>
      </c>
      <c r="F30" s="3">
        <v>398939.40518</v>
      </c>
      <c r="G30" s="3">
        <v>0</v>
      </c>
    </row>
    <row r="31" spans="1:7" ht="13.5" thickBot="1">
      <c r="A31" s="1" t="s">
        <v>144</v>
      </c>
      <c r="B31" s="8" t="s">
        <v>145</v>
      </c>
      <c r="C31" s="8" t="s">
        <v>146</v>
      </c>
      <c r="D31" s="8" t="s">
        <v>147</v>
      </c>
      <c r="E31" s="8" t="s">
        <v>148</v>
      </c>
      <c r="F31" s="3">
        <v>368650.44575999997</v>
      </c>
      <c r="G31" s="3">
        <v>0</v>
      </c>
    </row>
    <row r="32" spans="1:7" ht="13.5" thickBot="1">
      <c r="A32" s="1" t="s">
        <v>149</v>
      </c>
      <c r="B32" s="8" t="s">
        <v>150</v>
      </c>
      <c r="C32" s="8" t="s">
        <v>151</v>
      </c>
      <c r="D32" s="8" t="s">
        <v>152</v>
      </c>
      <c r="E32" s="8" t="s">
        <v>153</v>
      </c>
      <c r="F32" s="3">
        <v>346620.25576999999</v>
      </c>
      <c r="G32" s="3">
        <v>0</v>
      </c>
    </row>
    <row r="33" spans="1:7" ht="13.5" thickBot="1">
      <c r="A33" s="1" t="s">
        <v>154</v>
      </c>
      <c r="B33" s="8" t="s">
        <v>155</v>
      </c>
      <c r="C33" s="8" t="s">
        <v>156</v>
      </c>
      <c r="D33" s="8" t="s">
        <v>157</v>
      </c>
      <c r="E33" s="8" t="s">
        <v>158</v>
      </c>
      <c r="F33" s="3">
        <v>353560.89963</v>
      </c>
      <c r="G33" s="3">
        <v>0</v>
      </c>
    </row>
    <row r="34" spans="1:7" ht="13.5" thickBot="1">
      <c r="A34" s="1" t="s">
        <v>159</v>
      </c>
      <c r="B34" s="8" t="s">
        <v>160</v>
      </c>
      <c r="C34" s="8" t="s">
        <v>161</v>
      </c>
      <c r="D34" s="8" t="s">
        <v>162</v>
      </c>
      <c r="E34" s="8" t="s">
        <v>163</v>
      </c>
      <c r="F34" s="3">
        <v>351831.27708999999</v>
      </c>
      <c r="G34" s="3">
        <v>0</v>
      </c>
    </row>
    <row r="35" spans="1:7" ht="13.5" thickBot="1">
      <c r="A35" s="1" t="s">
        <v>164</v>
      </c>
      <c r="B35" s="8" t="s">
        <v>165</v>
      </c>
      <c r="C35" s="8" t="s">
        <v>166</v>
      </c>
      <c r="D35" s="8" t="s">
        <v>167</v>
      </c>
      <c r="E35" s="8" t="s">
        <v>168</v>
      </c>
      <c r="F35" s="3">
        <v>340335.18605999998</v>
      </c>
      <c r="G35" s="3">
        <v>0</v>
      </c>
    </row>
    <row r="36" spans="1:7" ht="13.5" thickBot="1">
      <c r="A36" s="1" t="s">
        <v>169</v>
      </c>
      <c r="B36" s="8" t="s">
        <v>170</v>
      </c>
      <c r="C36" s="8" t="s">
        <v>171</v>
      </c>
      <c r="D36" s="8" t="s">
        <v>172</v>
      </c>
      <c r="E36" s="8" t="s">
        <v>173</v>
      </c>
      <c r="F36" s="3">
        <v>379862.48798999999</v>
      </c>
      <c r="G36" s="3">
        <v>0</v>
      </c>
    </row>
    <row r="37" spans="1:7" ht="13.5" thickBot="1">
      <c r="A37" s="1" t="s">
        <v>174</v>
      </c>
      <c r="B37" s="8" t="s">
        <v>175</v>
      </c>
      <c r="C37" s="8" t="s">
        <v>176</v>
      </c>
      <c r="D37" s="8" t="s">
        <v>177</v>
      </c>
      <c r="E37" s="8" t="s">
        <v>178</v>
      </c>
      <c r="F37" s="3">
        <v>380428.32955999998</v>
      </c>
      <c r="G37" s="3">
        <v>0</v>
      </c>
    </row>
    <row r="38" spans="1:7" ht="13.5" thickBot="1">
      <c r="A38" s="1" t="s">
        <v>179</v>
      </c>
      <c r="B38" s="8" t="s">
        <v>180</v>
      </c>
      <c r="C38" s="8" t="s">
        <v>181</v>
      </c>
      <c r="D38" s="8" t="s">
        <v>182</v>
      </c>
      <c r="E38" s="8" t="s">
        <v>183</v>
      </c>
      <c r="F38" s="3">
        <v>393490.18540999998</v>
      </c>
      <c r="G38" s="3">
        <v>0</v>
      </c>
    </row>
    <row r="39" spans="1:7" ht="13.5" thickBot="1">
      <c r="A39" s="1" t="s">
        <v>184</v>
      </c>
      <c r="B39" s="8" t="s">
        <v>185</v>
      </c>
      <c r="C39" s="8" t="s">
        <v>186</v>
      </c>
      <c r="D39" s="8" t="s">
        <v>187</v>
      </c>
      <c r="E39" s="8" t="s">
        <v>188</v>
      </c>
      <c r="F39" s="3">
        <v>219623.2948</v>
      </c>
      <c r="G39" s="3">
        <v>0</v>
      </c>
    </row>
    <row r="40" spans="1:7">
      <c r="A40" s="87" t="s">
        <v>189</v>
      </c>
      <c r="B40" s="84"/>
      <c r="C40" s="84"/>
      <c r="D40" s="84"/>
      <c r="E40" s="84"/>
      <c r="F40" s="84"/>
      <c r="G40" s="84"/>
    </row>
    <row r="41" spans="1:7" ht="12.75" customHeight="1">
      <c r="A41" s="84"/>
      <c r="B41" s="84"/>
      <c r="C41" s="84"/>
      <c r="D41" s="84"/>
      <c r="E41" s="84"/>
      <c r="F41" s="84"/>
      <c r="G41" s="84"/>
    </row>
  </sheetData>
  <mergeCells count="4">
    <mergeCell ref="A1:G1"/>
    <mergeCell ref="A2:G26"/>
    <mergeCell ref="A40:G40"/>
    <mergeCell ref="A41:G41"/>
  </mergeCells>
  <phoneticPr fontId="8" type="noConversion"/>
  <pageMargins left="0.78740157499999996" right="0.78740157499999996" top="0.984251969" bottom="0.984251969" header="0.4921259845" footer="0.4921259845"/>
  <pageSetup paperSize="9" scale="9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5"/>
  <dimension ref="A1:E18"/>
  <sheetViews>
    <sheetView zoomScaleNormal="100" workbookViewId="0">
      <selection activeCell="A33" sqref="A33"/>
    </sheetView>
  </sheetViews>
  <sheetFormatPr defaultRowHeight="12.75"/>
  <cols>
    <col min="1" max="1" width="36.85546875" bestFit="1" customWidth="1"/>
    <col min="2" max="2" width="10" bestFit="1" customWidth="1"/>
    <col min="3" max="3" width="13.28515625" bestFit="1" customWidth="1"/>
    <col min="4" max="4" width="14.42578125" bestFit="1" customWidth="1"/>
    <col min="5" max="5" width="16.7109375" bestFit="1" customWidth="1"/>
  </cols>
  <sheetData>
    <row r="1" spans="1:5" ht="18">
      <c r="A1" s="86" t="s">
        <v>94</v>
      </c>
      <c r="B1" s="84"/>
      <c r="C1" s="84"/>
      <c r="D1" s="84"/>
      <c r="E1" s="84"/>
    </row>
    <row r="2" spans="1:5" ht="13.5" thickBot="1">
      <c r="A2" s="91" t="s">
        <v>54</v>
      </c>
      <c r="B2" s="92"/>
      <c r="C2" s="92"/>
      <c r="D2" s="92"/>
      <c r="E2" s="92"/>
    </row>
    <row r="3" spans="1:5" ht="13.5" thickBot="1">
      <c r="A3" s="6"/>
      <c r="B3" s="1" t="s">
        <v>55</v>
      </c>
      <c r="C3" s="1" t="s">
        <v>56</v>
      </c>
      <c r="D3" s="1" t="s">
        <v>57</v>
      </c>
      <c r="E3" s="1" t="s">
        <v>58</v>
      </c>
    </row>
    <row r="4" spans="1:5" ht="13.5" thickBot="1">
      <c r="A4" s="1" t="s">
        <v>95</v>
      </c>
      <c r="B4" s="3">
        <v>0</v>
      </c>
      <c r="C4" s="3">
        <v>0</v>
      </c>
      <c r="D4" s="3">
        <v>0</v>
      </c>
      <c r="E4" s="8" t="s">
        <v>60</v>
      </c>
    </row>
    <row r="5" spans="1:5" ht="13.5" thickBot="1">
      <c r="A5" s="1" t="s">
        <v>96</v>
      </c>
      <c r="B5" s="3">
        <v>32280.211600800001</v>
      </c>
      <c r="C5" s="3">
        <v>5380.0352665999999</v>
      </c>
      <c r="D5" s="3">
        <v>5578</v>
      </c>
      <c r="E5" s="8" t="s">
        <v>60</v>
      </c>
    </row>
    <row r="6" spans="1:5" ht="13.5" thickBot="1">
      <c r="A6" s="1" t="s">
        <v>97</v>
      </c>
      <c r="B6" s="3">
        <v>99402</v>
      </c>
      <c r="C6" s="3">
        <v>16567.000000200002</v>
      </c>
      <c r="D6" s="3">
        <v>20491</v>
      </c>
      <c r="E6" s="8" t="s">
        <v>60</v>
      </c>
    </row>
    <row r="7" spans="1:5" ht="13.5" thickBot="1">
      <c r="A7" s="1" t="s">
        <v>98</v>
      </c>
      <c r="B7" s="3">
        <v>0</v>
      </c>
      <c r="C7" s="3">
        <v>0</v>
      </c>
      <c r="D7" s="3">
        <v>15215</v>
      </c>
      <c r="E7" s="8" t="s">
        <v>60</v>
      </c>
    </row>
    <row r="8" spans="1:5" ht="13.5" thickBot="1">
      <c r="A8" s="1" t="s">
        <v>99</v>
      </c>
      <c r="B8" s="3">
        <v>3348355</v>
      </c>
      <c r="C8" s="3">
        <v>558059.16666700004</v>
      </c>
      <c r="D8" s="3">
        <v>555508.98925999994</v>
      </c>
      <c r="E8" s="8" t="s">
        <v>60</v>
      </c>
    </row>
    <row r="9" spans="1:5" ht="13.5" thickBot="1">
      <c r="A9" s="1" t="s">
        <v>100</v>
      </c>
      <c r="B9" s="3">
        <v>4683</v>
      </c>
      <c r="C9" s="3">
        <v>780.5</v>
      </c>
      <c r="D9" s="3">
        <v>637.13593000000003</v>
      </c>
      <c r="E9" s="8" t="s">
        <v>60</v>
      </c>
    </row>
    <row r="10" spans="1:5" ht="13.5" thickBot="1">
      <c r="A10" s="1" t="s">
        <v>101</v>
      </c>
      <c r="B10" s="3">
        <v>349120</v>
      </c>
      <c r="C10" s="3">
        <v>58186.666666999998</v>
      </c>
      <c r="D10" s="3">
        <v>54651.129780000003</v>
      </c>
      <c r="E10" s="8" t="s">
        <v>60</v>
      </c>
    </row>
    <row r="11" spans="1:5" ht="13.5" thickBot="1">
      <c r="A11" s="1" t="s">
        <v>102</v>
      </c>
      <c r="B11" s="3">
        <v>90500</v>
      </c>
      <c r="C11" s="3">
        <v>15083.3333334</v>
      </c>
      <c r="D11" s="3">
        <v>16120.103419999999</v>
      </c>
      <c r="E11" s="9">
        <v>0.17812268972299999</v>
      </c>
    </row>
    <row r="12" spans="1:5" ht="13.5" thickBot="1">
      <c r="A12" s="1" t="s">
        <v>103</v>
      </c>
      <c r="B12" s="3">
        <v>2000</v>
      </c>
      <c r="C12" s="3">
        <v>333.33333340000001</v>
      </c>
      <c r="D12" s="3">
        <v>681.04688999999996</v>
      </c>
      <c r="E12" s="8" t="s">
        <v>60</v>
      </c>
    </row>
    <row r="13" spans="1:5" ht="13.5" thickBot="1">
      <c r="A13" s="1" t="s">
        <v>104</v>
      </c>
      <c r="B13" s="3">
        <v>46807.757753999998</v>
      </c>
      <c r="C13" s="3">
        <v>7801.2929590000003</v>
      </c>
      <c r="D13" s="3">
        <v>8114.9939000000004</v>
      </c>
      <c r="E13" s="8" t="s">
        <v>60</v>
      </c>
    </row>
    <row r="14" spans="1:5" ht="13.5" thickBot="1">
      <c r="A14" s="1" t="s">
        <v>105</v>
      </c>
      <c r="B14" s="3">
        <v>27305</v>
      </c>
      <c r="C14" s="3">
        <v>4550.8333333999999</v>
      </c>
      <c r="D14" s="3">
        <v>3952.0122500000002</v>
      </c>
      <c r="E14" s="9">
        <v>0.144735845083</v>
      </c>
    </row>
    <row r="15" spans="1:5" ht="13.5" thickBot="1">
      <c r="A15" s="1" t="s">
        <v>106</v>
      </c>
      <c r="B15" s="3">
        <v>203698</v>
      </c>
      <c r="C15" s="3">
        <v>33886.466306499999</v>
      </c>
      <c r="D15" s="3">
        <v>44901.548450000002</v>
      </c>
      <c r="E15" s="8" t="s">
        <v>60</v>
      </c>
    </row>
    <row r="16" spans="1:5" ht="13.5" thickBot="1">
      <c r="A16" s="1" t="s">
        <v>107</v>
      </c>
      <c r="B16" s="3">
        <v>48590</v>
      </c>
      <c r="C16" s="3">
        <v>8098.3333333999999</v>
      </c>
      <c r="D16" s="3">
        <v>5595.3660099999997</v>
      </c>
      <c r="E16" s="8" t="s">
        <v>60</v>
      </c>
    </row>
    <row r="17" spans="1:5" ht="13.5" thickBot="1">
      <c r="A17" s="1" t="s">
        <v>108</v>
      </c>
      <c r="B17" s="3">
        <v>23376</v>
      </c>
      <c r="C17" s="3">
        <v>3896</v>
      </c>
      <c r="D17" s="3">
        <v>0</v>
      </c>
      <c r="E17" s="9">
        <v>0</v>
      </c>
    </row>
    <row r="18" spans="1:5" ht="13.5" thickBot="1">
      <c r="A18" s="4" t="s">
        <v>109</v>
      </c>
      <c r="B18" s="5">
        <v>4317135.9693548996</v>
      </c>
      <c r="C18" s="5">
        <v>719459.46119900001</v>
      </c>
      <c r="D18" s="5">
        <v>736125.51185000001</v>
      </c>
      <c r="E18" s="11">
        <v>0.1705124687</v>
      </c>
    </row>
  </sheetData>
  <mergeCells count="2">
    <mergeCell ref="A1:E1"/>
    <mergeCell ref="A2:E2"/>
  </mergeCells>
  <phoneticPr fontId="8" type="noConversion"/>
  <pageMargins left="0.78740157499999996" right="0.78740157499999996" top="0.984251969" bottom="0.984251969" header="0.4921259845" footer="0.4921259845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7"/>
  <sheetViews>
    <sheetView topLeftCell="A16" workbookViewId="0">
      <selection activeCell="H29" sqref="H29"/>
    </sheetView>
  </sheetViews>
  <sheetFormatPr defaultRowHeight="12.75"/>
  <cols>
    <col min="1" max="1" width="16.5703125" customWidth="1"/>
    <col min="2" max="2" width="19.85546875" customWidth="1"/>
    <col min="3" max="5" width="16.5703125" customWidth="1"/>
  </cols>
  <sheetData>
    <row r="1" spans="1:8" ht="15">
      <c r="A1" s="12" t="s">
        <v>216</v>
      </c>
    </row>
    <row r="3" spans="1:8">
      <c r="A3" s="13" t="s">
        <v>217</v>
      </c>
      <c r="B3" s="13"/>
      <c r="C3" s="14">
        <v>40602</v>
      </c>
      <c r="D3" s="13"/>
      <c r="E3" s="13"/>
    </row>
    <row r="4" spans="1:8">
      <c r="A4" s="13"/>
      <c r="B4" s="13"/>
      <c r="C4" s="13"/>
      <c r="D4" s="13"/>
      <c r="E4" s="13"/>
    </row>
    <row r="5" spans="1:8">
      <c r="A5" s="13"/>
      <c r="B5" s="13"/>
      <c r="C5" s="13"/>
      <c r="D5" s="13"/>
      <c r="E5" s="13"/>
    </row>
    <row r="6" spans="1:8" ht="14.25">
      <c r="A6" s="13" t="s">
        <v>218</v>
      </c>
      <c r="B6" s="13"/>
      <c r="C6" s="15">
        <v>59682</v>
      </c>
      <c r="D6" s="13" t="s">
        <v>219</v>
      </c>
      <c r="E6" s="13"/>
      <c r="F6" s="16"/>
      <c r="G6" s="16"/>
      <c r="H6" s="16"/>
    </row>
    <row r="7" spans="1:8" ht="14.25">
      <c r="A7" s="13"/>
      <c r="B7" s="13"/>
      <c r="C7" s="13"/>
      <c r="D7" s="13"/>
      <c r="E7" s="13"/>
      <c r="F7" s="16"/>
      <c r="G7" s="16"/>
      <c r="H7" s="16"/>
    </row>
    <row r="8" spans="1:8" ht="14.25">
      <c r="A8" s="13"/>
      <c r="B8" s="13"/>
      <c r="C8" s="13"/>
      <c r="D8" s="13"/>
      <c r="E8" s="13"/>
      <c r="F8" s="16"/>
      <c r="G8" s="16"/>
      <c r="H8" s="16"/>
    </row>
    <row r="9" spans="1:8" ht="14.25">
      <c r="A9" s="13" t="s">
        <v>220</v>
      </c>
      <c r="B9" s="13"/>
      <c r="C9" s="13"/>
      <c r="D9" s="17">
        <v>40544</v>
      </c>
      <c r="E9" s="13"/>
      <c r="F9" s="16"/>
      <c r="G9" s="16"/>
      <c r="H9" s="16"/>
    </row>
    <row r="10" spans="1:8" ht="14.25">
      <c r="A10" s="13" t="s">
        <v>221</v>
      </c>
      <c r="B10" s="13"/>
      <c r="C10" s="15">
        <v>132881</v>
      </c>
      <c r="D10" s="13" t="s">
        <v>219</v>
      </c>
      <c r="E10" s="13"/>
      <c r="F10" s="16"/>
      <c r="G10" s="16"/>
      <c r="H10" s="16"/>
    </row>
    <row r="11" spans="1:8" ht="14.25">
      <c r="A11" s="13"/>
      <c r="B11" s="13"/>
      <c r="C11" s="13"/>
      <c r="D11" s="13"/>
      <c r="E11" s="13"/>
      <c r="F11" s="16"/>
      <c r="G11" s="16"/>
      <c r="H11" s="16"/>
    </row>
    <row r="12" spans="1:8" ht="15">
      <c r="A12" s="18"/>
      <c r="B12" s="16"/>
      <c r="C12" s="18"/>
      <c r="D12" s="16"/>
      <c r="E12" s="16"/>
      <c r="F12" s="16"/>
      <c r="G12" s="16"/>
      <c r="H12" s="16"/>
    </row>
    <row r="13" spans="1:8" ht="15">
      <c r="A13" s="18" t="s">
        <v>222</v>
      </c>
      <c r="B13" s="16"/>
      <c r="C13" s="19">
        <v>40602</v>
      </c>
      <c r="D13" s="16"/>
      <c r="E13" s="16"/>
      <c r="F13" s="16"/>
      <c r="G13" s="16"/>
      <c r="H13" s="16"/>
    </row>
    <row r="14" spans="1:8" ht="15" thickBot="1">
      <c r="A14" s="16"/>
      <c r="B14" s="16"/>
      <c r="C14" s="16"/>
      <c r="D14" s="16"/>
      <c r="E14" s="16"/>
      <c r="F14" s="16"/>
      <c r="G14" s="16"/>
      <c r="H14" s="16"/>
    </row>
    <row r="15" spans="1:8" ht="15" thickBot="1">
      <c r="A15" s="20" t="s">
        <v>223</v>
      </c>
      <c r="B15" s="21" t="s">
        <v>224</v>
      </c>
      <c r="C15" s="21" t="s">
        <v>225</v>
      </c>
      <c r="D15" s="22" t="s">
        <v>226</v>
      </c>
      <c r="E15" s="16"/>
      <c r="F15" s="16"/>
      <c r="G15" s="16"/>
      <c r="H15" s="16"/>
    </row>
    <row r="16" spans="1:8" ht="15" thickTop="1">
      <c r="A16" s="23" t="s">
        <v>227</v>
      </c>
      <c r="B16" s="24">
        <v>243471546.06999999</v>
      </c>
      <c r="C16" s="24">
        <v>216356962.33000001</v>
      </c>
      <c r="D16" s="25">
        <f t="shared" ref="D16:D21" si="0">SUM(B16:C16)</f>
        <v>459828508.39999998</v>
      </c>
      <c r="E16" s="16"/>
      <c r="F16" s="16"/>
      <c r="G16" s="16"/>
      <c r="H16" s="16"/>
    </row>
    <row r="17" spans="1:8" ht="14.25">
      <c r="A17" s="26" t="s">
        <v>228</v>
      </c>
      <c r="B17" s="27">
        <v>37692470.280000001</v>
      </c>
      <c r="C17" s="27">
        <v>51024465.689999998</v>
      </c>
      <c r="D17" s="28">
        <f t="shared" si="0"/>
        <v>88716935.969999999</v>
      </c>
      <c r="E17" s="16"/>
      <c r="F17" s="16"/>
      <c r="G17" s="16"/>
      <c r="H17" s="16"/>
    </row>
    <row r="18" spans="1:8" ht="14.25">
      <c r="A18" s="29" t="s">
        <v>229</v>
      </c>
      <c r="B18" s="27">
        <v>-5979869.9299999997</v>
      </c>
      <c r="C18" s="27">
        <v>17824775.460000001</v>
      </c>
      <c r="D18" s="28">
        <f t="shared" si="0"/>
        <v>11844905.530000001</v>
      </c>
      <c r="E18" s="16"/>
      <c r="F18" s="16"/>
      <c r="G18" s="16"/>
      <c r="H18" s="16"/>
    </row>
    <row r="19" spans="1:8" ht="14.25">
      <c r="A19" s="29" t="s">
        <v>230</v>
      </c>
      <c r="B19" s="27">
        <v>0</v>
      </c>
      <c r="C19" s="27">
        <v>82261</v>
      </c>
      <c r="D19" s="28">
        <f t="shared" si="0"/>
        <v>82261</v>
      </c>
      <c r="E19" s="16"/>
      <c r="F19" s="16"/>
      <c r="G19" s="16"/>
      <c r="H19" s="16"/>
    </row>
    <row r="20" spans="1:8" ht="14.25">
      <c r="A20" s="29" t="s">
        <v>231</v>
      </c>
      <c r="B20" s="27">
        <v>0</v>
      </c>
      <c r="C20" s="27">
        <v>2251169.59</v>
      </c>
      <c r="D20" s="28">
        <f t="shared" si="0"/>
        <v>2251169.59</v>
      </c>
      <c r="E20" s="16"/>
      <c r="F20" s="16"/>
      <c r="G20" s="16"/>
      <c r="H20" s="16"/>
    </row>
    <row r="21" spans="1:8" ht="15" thickBot="1">
      <c r="A21" s="30" t="s">
        <v>232</v>
      </c>
      <c r="B21" s="31">
        <v>0</v>
      </c>
      <c r="C21" s="31">
        <v>577617.51</v>
      </c>
      <c r="D21" s="32">
        <f t="shared" si="0"/>
        <v>577617.51</v>
      </c>
      <c r="E21" s="16"/>
      <c r="F21" s="16"/>
      <c r="G21" s="16"/>
      <c r="H21" s="16"/>
    </row>
    <row r="22" spans="1:8" ht="15.75" thickTop="1" thickBot="1">
      <c r="A22" s="33" t="s">
        <v>233</v>
      </c>
      <c r="B22" s="34">
        <f>SUM(B16:B21)</f>
        <v>275184146.42000002</v>
      </c>
      <c r="C22" s="34">
        <f>SUM(C16:C21)</f>
        <v>288117251.57999998</v>
      </c>
      <c r="D22" s="34">
        <f>SUM(D16:D21)</f>
        <v>563301398</v>
      </c>
      <c r="E22" s="16"/>
      <c r="F22" s="16"/>
      <c r="G22" s="16"/>
      <c r="H22" s="16"/>
    </row>
    <row r="23" spans="1:8" ht="14.25">
      <c r="A23" s="16"/>
      <c r="B23" s="16"/>
      <c r="C23" s="35"/>
      <c r="D23" s="16"/>
      <c r="E23" s="16"/>
      <c r="F23" s="16"/>
      <c r="G23" s="16"/>
      <c r="H23" s="16"/>
    </row>
    <row r="24" spans="1:8" ht="14.25">
      <c r="A24" s="13"/>
      <c r="B24" s="16"/>
      <c r="C24" s="16"/>
      <c r="D24" s="16"/>
      <c r="E24" s="16"/>
      <c r="F24" s="16"/>
      <c r="G24" s="16"/>
      <c r="H24" s="16"/>
    </row>
    <row r="25" spans="1:8" ht="14.25">
      <c r="A25" s="16"/>
      <c r="B25" s="16"/>
      <c r="C25" s="16"/>
      <c r="D25" s="16"/>
      <c r="E25" s="16"/>
      <c r="F25" s="16"/>
      <c r="G25" s="16"/>
      <c r="H25" s="16"/>
    </row>
    <row r="26" spans="1:8" ht="14.25">
      <c r="A26" s="16"/>
      <c r="B26" s="16"/>
      <c r="C26" s="16"/>
      <c r="D26" s="16"/>
      <c r="E26" s="16"/>
      <c r="F26" s="16"/>
      <c r="G26" s="16"/>
      <c r="H26" s="16"/>
    </row>
    <row r="27" spans="1:8" ht="15">
      <c r="A27" s="12" t="s">
        <v>234</v>
      </c>
      <c r="B27" s="16"/>
      <c r="C27" s="16"/>
      <c r="D27" s="16"/>
      <c r="E27" s="16"/>
      <c r="F27" s="16"/>
      <c r="G27" s="16"/>
      <c r="H27" s="16"/>
    </row>
    <row r="28" spans="1:8" ht="14.25">
      <c r="A28" s="16"/>
      <c r="B28" s="16"/>
      <c r="C28" s="16"/>
      <c r="D28" s="16"/>
      <c r="E28" s="16"/>
      <c r="F28" s="16"/>
      <c r="G28" s="16"/>
      <c r="H28" s="16"/>
    </row>
    <row r="29" spans="1:8" ht="14.25">
      <c r="A29" s="13" t="s">
        <v>235</v>
      </c>
      <c r="B29" s="13"/>
      <c r="C29" s="13"/>
      <c r="D29" s="15">
        <v>519116</v>
      </c>
      <c r="E29" s="13" t="s">
        <v>219</v>
      </c>
      <c r="F29" s="16"/>
      <c r="G29" s="16"/>
      <c r="H29" s="16"/>
    </row>
    <row r="30" spans="1:8" ht="14.25">
      <c r="A30" s="13" t="s">
        <v>236</v>
      </c>
      <c r="B30" s="13"/>
      <c r="C30" s="13"/>
      <c r="D30" s="15">
        <v>40818</v>
      </c>
      <c r="E30" s="13" t="s">
        <v>219</v>
      </c>
      <c r="F30" s="16"/>
      <c r="G30" s="16"/>
      <c r="H30" s="16"/>
    </row>
    <row r="31" spans="1:8" ht="14.25">
      <c r="A31" s="13" t="s">
        <v>226</v>
      </c>
      <c r="B31" s="13"/>
      <c r="C31" s="13"/>
      <c r="D31" s="15">
        <f>SUM(D29:D30)</f>
        <v>559934</v>
      </c>
      <c r="E31" s="13" t="s">
        <v>219</v>
      </c>
      <c r="F31" s="16"/>
      <c r="G31" s="16"/>
      <c r="H31" s="16"/>
    </row>
    <row r="32" spans="1:8" ht="14.25">
      <c r="A32" s="13"/>
      <c r="B32" s="13"/>
      <c r="C32" s="13"/>
      <c r="D32" s="13"/>
      <c r="E32" s="13"/>
      <c r="F32" s="16"/>
      <c r="G32" s="16"/>
      <c r="H32" s="16"/>
    </row>
    <row r="33" spans="1:8" ht="14.25">
      <c r="A33" s="13"/>
      <c r="B33" s="13" t="s">
        <v>237</v>
      </c>
      <c r="C33" s="13"/>
      <c r="D33" s="15">
        <v>44234</v>
      </c>
      <c r="E33" s="13" t="s">
        <v>219</v>
      </c>
      <c r="F33" s="16"/>
      <c r="G33" s="16"/>
      <c r="H33" s="16"/>
    </row>
    <row r="34" spans="1:8" ht="14.25">
      <c r="A34" s="13"/>
      <c r="B34" s="13"/>
      <c r="C34" s="13"/>
      <c r="D34" s="13"/>
      <c r="E34" s="13"/>
      <c r="F34" s="16"/>
      <c r="G34" s="16"/>
      <c r="H34" s="16"/>
    </row>
    <row r="35" spans="1:8" ht="14.25">
      <c r="A35" s="16"/>
      <c r="B35" s="16"/>
      <c r="C35" s="16"/>
      <c r="D35" s="16"/>
      <c r="E35" s="16"/>
      <c r="F35" s="16"/>
      <c r="G35" s="16"/>
      <c r="H35" s="16"/>
    </row>
    <row r="36" spans="1:8" ht="15">
      <c r="A36" s="12" t="s">
        <v>223</v>
      </c>
      <c r="B36" s="16"/>
      <c r="C36" s="16"/>
      <c r="D36" s="16"/>
      <c r="E36" s="16"/>
      <c r="F36" s="16"/>
      <c r="G36" s="16"/>
      <c r="H36" s="16"/>
    </row>
    <row r="37" spans="1:8" ht="14.25">
      <c r="A37" s="16"/>
      <c r="B37" s="16"/>
      <c r="C37" s="16"/>
      <c r="D37" s="16"/>
      <c r="E37" s="16"/>
      <c r="F37" s="16"/>
      <c r="G37" s="16"/>
      <c r="H37" s="16"/>
    </row>
    <row r="38" spans="1:8" ht="14.25">
      <c r="A38" s="13" t="s">
        <v>238</v>
      </c>
      <c r="B38" s="13"/>
      <c r="C38" s="13"/>
      <c r="D38" s="15">
        <v>288117</v>
      </c>
      <c r="E38" s="13" t="s">
        <v>219</v>
      </c>
      <c r="F38" s="16"/>
      <c r="G38" s="16"/>
      <c r="H38" s="16"/>
    </row>
    <row r="39" spans="1:8" ht="14.25">
      <c r="A39" s="13" t="s">
        <v>239</v>
      </c>
      <c r="B39" s="13"/>
      <c r="C39" s="13"/>
      <c r="D39" s="15">
        <v>275184</v>
      </c>
      <c r="E39" s="13" t="s">
        <v>219</v>
      </c>
      <c r="F39" s="16"/>
      <c r="G39" s="16"/>
      <c r="H39" s="16"/>
    </row>
    <row r="40" spans="1:8" ht="14.25">
      <c r="A40" s="13" t="s">
        <v>226</v>
      </c>
      <c r="B40" s="13"/>
      <c r="C40" s="13"/>
      <c r="D40" s="15">
        <f>SUM(D38:D39)</f>
        <v>563301</v>
      </c>
      <c r="E40" s="13" t="s">
        <v>219</v>
      </c>
      <c r="F40" s="16"/>
      <c r="G40" s="16"/>
      <c r="H40" s="16"/>
    </row>
    <row r="41" spans="1:8" ht="14.25">
      <c r="A41" s="13"/>
      <c r="B41" s="13"/>
      <c r="C41" s="13"/>
      <c r="D41" s="13"/>
      <c r="E41" s="13"/>
      <c r="F41" s="16"/>
      <c r="G41" s="16"/>
      <c r="H41" s="16"/>
    </row>
    <row r="42" spans="1:8" ht="14.25">
      <c r="A42" s="13"/>
      <c r="B42" s="13" t="s">
        <v>237</v>
      </c>
      <c r="C42" s="13"/>
      <c r="D42" s="15">
        <v>103473</v>
      </c>
      <c r="E42" s="13" t="s">
        <v>219</v>
      </c>
      <c r="F42" s="16"/>
      <c r="G42" s="16"/>
      <c r="H42" s="16"/>
    </row>
    <row r="43" spans="1:8" ht="14.25">
      <c r="A43" s="16"/>
      <c r="B43" s="16"/>
      <c r="C43" s="16"/>
      <c r="D43" s="16"/>
      <c r="E43" s="16"/>
      <c r="F43" s="16"/>
      <c r="G43" s="16"/>
      <c r="H43" s="16"/>
    </row>
    <row r="44" spans="1:8" ht="14.25">
      <c r="A44" s="16"/>
      <c r="B44" s="16"/>
      <c r="C44" s="16"/>
      <c r="D44" s="16"/>
      <c r="E44" s="16"/>
      <c r="F44" s="16"/>
      <c r="G44" s="16"/>
      <c r="H44" s="16"/>
    </row>
    <row r="45" spans="1:8" ht="14.25">
      <c r="A45" s="16"/>
      <c r="B45" s="16"/>
      <c r="C45" s="16"/>
      <c r="D45" s="16"/>
      <c r="E45" s="16"/>
      <c r="F45" s="16"/>
      <c r="G45" s="16"/>
      <c r="H45" s="16"/>
    </row>
    <row r="46" spans="1:8" ht="14.25">
      <c r="A46" s="16"/>
      <c r="B46" s="16"/>
      <c r="C46" s="16"/>
      <c r="D46" s="16"/>
      <c r="E46" s="16"/>
      <c r="F46" s="16"/>
      <c r="G46" s="16"/>
      <c r="H46" s="16"/>
    </row>
    <row r="47" spans="1:8" ht="14.25">
      <c r="A47" s="16"/>
      <c r="B47" s="16"/>
      <c r="C47" s="16"/>
      <c r="D47" s="16"/>
      <c r="E47" s="16"/>
      <c r="F47" s="16"/>
      <c r="G47" s="16"/>
      <c r="H47" s="16"/>
    </row>
    <row r="48" spans="1:8" ht="14.25">
      <c r="A48" s="16"/>
      <c r="B48" s="16"/>
      <c r="C48" s="16"/>
      <c r="D48" s="16"/>
      <c r="E48" s="16"/>
      <c r="F48" s="16"/>
      <c r="G48" s="16"/>
      <c r="H48" s="16"/>
    </row>
    <row r="49" spans="1:8" ht="14.25">
      <c r="A49" s="16"/>
      <c r="B49" s="16"/>
      <c r="C49" s="16"/>
      <c r="D49" s="16"/>
      <c r="E49" s="16"/>
      <c r="F49" s="16"/>
      <c r="G49" s="16"/>
      <c r="H49" s="16"/>
    </row>
    <row r="50" spans="1:8" ht="14.25">
      <c r="A50" s="16"/>
      <c r="B50" s="16"/>
      <c r="C50" s="16"/>
      <c r="D50" s="16"/>
      <c r="E50" s="16"/>
      <c r="F50" s="16"/>
      <c r="G50" s="16"/>
      <c r="H50" s="16"/>
    </row>
    <row r="51" spans="1:8" ht="14.25">
      <c r="A51" s="16"/>
      <c r="B51" s="16"/>
      <c r="C51" s="16"/>
      <c r="D51" s="16"/>
      <c r="E51" s="16"/>
      <c r="F51" s="16"/>
      <c r="G51" s="16"/>
      <c r="H51" s="16"/>
    </row>
    <row r="52" spans="1:8" ht="14.25">
      <c r="A52" s="16"/>
      <c r="B52" s="16"/>
      <c r="C52" s="16"/>
      <c r="D52" s="16"/>
      <c r="E52" s="16"/>
      <c r="F52" s="16"/>
      <c r="G52" s="16"/>
      <c r="H52" s="16"/>
    </row>
    <row r="53" spans="1:8" ht="14.25">
      <c r="A53" s="16"/>
      <c r="B53" s="16"/>
      <c r="C53" s="16"/>
      <c r="D53" s="16"/>
      <c r="E53" s="16"/>
      <c r="F53" s="16"/>
      <c r="G53" s="16"/>
      <c r="H53" s="16"/>
    </row>
    <row r="54" spans="1:8" ht="14.25">
      <c r="A54" s="16"/>
      <c r="B54" s="16"/>
      <c r="C54" s="16"/>
      <c r="D54" s="16"/>
      <c r="E54" s="16"/>
      <c r="F54" s="16"/>
      <c r="G54" s="16"/>
      <c r="H54" s="16"/>
    </row>
    <row r="55" spans="1:8" ht="14.25">
      <c r="A55" s="16"/>
      <c r="B55" s="16"/>
      <c r="C55" s="16"/>
      <c r="D55" s="16"/>
      <c r="E55" s="16"/>
      <c r="F55" s="16"/>
      <c r="G55" s="16"/>
      <c r="H55" s="16"/>
    </row>
    <row r="56" spans="1:8" ht="14.25">
      <c r="A56" s="16"/>
      <c r="B56" s="16"/>
      <c r="C56" s="16"/>
      <c r="D56" s="16"/>
      <c r="E56" s="16"/>
      <c r="F56" s="16"/>
      <c r="G56" s="16"/>
      <c r="H56" s="16"/>
    </row>
    <row r="57" spans="1:8" ht="14.25">
      <c r="A57" s="16"/>
      <c r="B57" s="16"/>
      <c r="C57" s="16"/>
      <c r="D57" s="16"/>
      <c r="E57" s="16"/>
      <c r="F57" s="16"/>
      <c r="G57" s="16"/>
      <c r="H57" s="16"/>
    </row>
    <row r="58" spans="1:8" ht="14.25">
      <c r="A58" s="16"/>
      <c r="B58" s="16"/>
      <c r="C58" s="16"/>
      <c r="D58" s="16"/>
      <c r="E58" s="16"/>
      <c r="F58" s="16"/>
      <c r="G58" s="16"/>
      <c r="H58" s="16"/>
    </row>
    <row r="59" spans="1:8" ht="14.25">
      <c r="A59" s="16"/>
      <c r="B59" s="16"/>
      <c r="C59" s="16"/>
      <c r="D59" s="16"/>
      <c r="E59" s="16"/>
      <c r="F59" s="16"/>
      <c r="G59" s="16"/>
      <c r="H59" s="16"/>
    </row>
    <row r="60" spans="1:8" ht="14.25">
      <c r="A60" s="16"/>
      <c r="B60" s="16"/>
      <c r="C60" s="16"/>
      <c r="D60" s="16"/>
      <c r="E60" s="16"/>
      <c r="F60" s="16"/>
      <c r="G60" s="16"/>
      <c r="H60" s="16"/>
    </row>
    <row r="61" spans="1:8" ht="14.25">
      <c r="A61" s="16"/>
      <c r="B61" s="16"/>
      <c r="C61" s="16"/>
      <c r="D61" s="16"/>
      <c r="E61" s="16"/>
      <c r="F61" s="16"/>
      <c r="G61" s="16"/>
      <c r="H61" s="16"/>
    </row>
    <row r="62" spans="1:8" ht="14.25">
      <c r="A62" s="16"/>
      <c r="B62" s="16"/>
      <c r="C62" s="16"/>
      <c r="D62" s="16"/>
      <c r="E62" s="16"/>
      <c r="F62" s="16"/>
      <c r="G62" s="16"/>
      <c r="H62" s="16"/>
    </row>
    <row r="63" spans="1:8" ht="14.25">
      <c r="A63" s="16"/>
      <c r="B63" s="16"/>
      <c r="C63" s="16"/>
      <c r="D63" s="16"/>
      <c r="E63" s="16"/>
      <c r="F63" s="16"/>
      <c r="G63" s="16"/>
      <c r="H63" s="16"/>
    </row>
    <row r="64" spans="1:8" ht="14.25">
      <c r="A64" s="16"/>
      <c r="B64" s="16"/>
      <c r="C64" s="16"/>
      <c r="D64" s="16"/>
      <c r="E64" s="16"/>
      <c r="F64" s="16"/>
      <c r="G64" s="16"/>
      <c r="H64" s="16"/>
    </row>
    <row r="65" spans="1:8" ht="14.25">
      <c r="A65" s="16"/>
      <c r="B65" s="16"/>
      <c r="C65" s="16"/>
      <c r="D65" s="16"/>
      <c r="E65" s="16"/>
      <c r="F65" s="16"/>
      <c r="G65" s="16"/>
      <c r="H65" s="16"/>
    </row>
    <row r="66" spans="1:8" ht="14.25">
      <c r="A66" s="16"/>
      <c r="B66" s="16"/>
      <c r="C66" s="16"/>
      <c r="D66" s="16"/>
      <c r="E66" s="16"/>
      <c r="F66" s="16"/>
      <c r="G66" s="16"/>
      <c r="H66" s="16"/>
    </row>
    <row r="67" spans="1:8" ht="14.25">
      <c r="A67" s="16"/>
      <c r="B67" s="16"/>
      <c r="C67" s="16"/>
      <c r="D67" s="16"/>
      <c r="E67" s="16"/>
      <c r="F67" s="16"/>
      <c r="G67" s="16"/>
      <c r="H67" s="16"/>
    </row>
    <row r="68" spans="1:8" ht="14.25">
      <c r="A68" s="16"/>
      <c r="B68" s="16"/>
      <c r="C68" s="16"/>
      <c r="D68" s="16"/>
      <c r="E68" s="16"/>
      <c r="F68" s="16"/>
      <c r="G68" s="16"/>
      <c r="H68" s="16"/>
    </row>
    <row r="69" spans="1:8" ht="14.25">
      <c r="A69" s="16"/>
      <c r="B69" s="16"/>
      <c r="C69" s="16"/>
      <c r="D69" s="16"/>
      <c r="E69" s="16"/>
      <c r="F69" s="16"/>
      <c r="G69" s="16"/>
      <c r="H69" s="16"/>
    </row>
    <row r="70" spans="1:8" ht="14.25">
      <c r="A70" s="16"/>
      <c r="B70" s="16"/>
      <c r="C70" s="16"/>
      <c r="D70" s="16"/>
      <c r="E70" s="16"/>
      <c r="F70" s="16"/>
      <c r="G70" s="16"/>
      <c r="H70" s="16"/>
    </row>
    <row r="71" spans="1:8" ht="14.25">
      <c r="A71" s="16"/>
      <c r="B71" s="16"/>
      <c r="C71" s="16"/>
      <c r="D71" s="16"/>
      <c r="E71" s="16"/>
      <c r="F71" s="16"/>
      <c r="G71" s="16"/>
      <c r="H71" s="16"/>
    </row>
    <row r="72" spans="1:8" ht="14.25">
      <c r="A72" s="16"/>
      <c r="B72" s="16"/>
      <c r="C72" s="16"/>
      <c r="D72" s="16"/>
      <c r="E72" s="16"/>
      <c r="F72" s="16"/>
      <c r="G72" s="16"/>
      <c r="H72" s="16"/>
    </row>
    <row r="73" spans="1:8" ht="14.25">
      <c r="A73" s="16"/>
      <c r="B73" s="16"/>
      <c r="C73" s="16"/>
      <c r="D73" s="16"/>
      <c r="E73" s="16"/>
      <c r="F73" s="16"/>
      <c r="G73" s="16"/>
      <c r="H73" s="16"/>
    </row>
    <row r="74" spans="1:8" ht="14.25">
      <c r="A74" s="16"/>
      <c r="B74" s="16"/>
      <c r="C74" s="16"/>
      <c r="D74" s="16"/>
      <c r="E74" s="16"/>
      <c r="F74" s="16"/>
      <c r="G74" s="16"/>
      <c r="H74" s="16"/>
    </row>
    <row r="75" spans="1:8" ht="14.25">
      <c r="A75" s="16"/>
      <c r="B75" s="16"/>
      <c r="C75" s="16"/>
      <c r="D75" s="16"/>
      <c r="E75" s="16"/>
      <c r="F75" s="16"/>
      <c r="G75" s="16"/>
      <c r="H75" s="16"/>
    </row>
    <row r="76" spans="1:8" ht="14.25">
      <c r="A76" s="16"/>
      <c r="B76" s="16"/>
      <c r="C76" s="16"/>
      <c r="D76" s="16"/>
      <c r="E76" s="16"/>
      <c r="F76" s="16"/>
      <c r="G76" s="16"/>
      <c r="H76" s="16"/>
    </row>
    <row r="77" spans="1:8" ht="14.25">
      <c r="A77" s="16"/>
      <c r="B77" s="16"/>
      <c r="C77" s="16"/>
      <c r="D77" s="16"/>
      <c r="E77" s="16"/>
      <c r="F77" s="16"/>
      <c r="G77" s="16"/>
      <c r="H77" s="16"/>
    </row>
    <row r="78" spans="1:8" ht="14.25">
      <c r="A78" s="16"/>
      <c r="B78" s="16"/>
      <c r="C78" s="16"/>
      <c r="D78" s="16"/>
      <c r="E78" s="16"/>
      <c r="F78" s="16"/>
      <c r="G78" s="16"/>
      <c r="H78" s="16"/>
    </row>
    <row r="79" spans="1:8" ht="14.25">
      <c r="A79" s="16"/>
      <c r="B79" s="16"/>
      <c r="C79" s="16"/>
      <c r="D79" s="16"/>
      <c r="E79" s="16"/>
      <c r="F79" s="16"/>
      <c r="G79" s="16"/>
      <c r="H79" s="16"/>
    </row>
    <row r="80" spans="1:8" ht="14.25">
      <c r="A80" s="16"/>
      <c r="B80" s="16"/>
      <c r="C80" s="16"/>
      <c r="D80" s="16"/>
      <c r="E80" s="16"/>
      <c r="F80" s="16"/>
      <c r="G80" s="16"/>
      <c r="H80" s="16"/>
    </row>
    <row r="81" spans="1:8" ht="14.25">
      <c r="A81" s="16"/>
      <c r="B81" s="16"/>
      <c r="C81" s="16"/>
      <c r="D81" s="16"/>
      <c r="E81" s="16"/>
      <c r="F81" s="16"/>
      <c r="G81" s="16"/>
      <c r="H81" s="16"/>
    </row>
    <row r="82" spans="1:8" ht="14.25">
      <c r="A82" s="16"/>
      <c r="B82" s="16"/>
      <c r="C82" s="16"/>
      <c r="D82" s="16"/>
      <c r="E82" s="16"/>
      <c r="F82" s="16"/>
      <c r="G82" s="16"/>
      <c r="H82" s="16"/>
    </row>
    <row r="83" spans="1:8" ht="14.25">
      <c r="A83" s="16"/>
      <c r="B83" s="16"/>
      <c r="C83" s="16"/>
      <c r="D83" s="16"/>
      <c r="E83" s="16"/>
      <c r="F83" s="16"/>
      <c r="G83" s="16"/>
      <c r="H83" s="16"/>
    </row>
    <row r="84" spans="1:8" ht="14.25">
      <c r="A84" s="16"/>
      <c r="B84" s="16"/>
      <c r="C84" s="16"/>
      <c r="D84" s="16"/>
      <c r="E84" s="16"/>
      <c r="F84" s="16"/>
      <c r="G84" s="16"/>
      <c r="H84" s="16"/>
    </row>
    <row r="85" spans="1:8" ht="14.25">
      <c r="A85" s="16"/>
      <c r="B85" s="16"/>
      <c r="C85" s="16"/>
      <c r="D85" s="16"/>
      <c r="E85" s="16"/>
      <c r="F85" s="16"/>
      <c r="G85" s="16"/>
      <c r="H85" s="16"/>
    </row>
    <row r="86" spans="1:8" ht="14.25">
      <c r="A86" s="16"/>
      <c r="B86" s="16"/>
      <c r="C86" s="16"/>
      <c r="D86" s="16"/>
      <c r="E86" s="16"/>
      <c r="F86" s="16"/>
      <c r="G86" s="16"/>
      <c r="H86" s="16"/>
    </row>
    <row r="87" spans="1:8" ht="14.25">
      <c r="A87" s="16"/>
      <c r="B87" s="16"/>
      <c r="C87" s="16"/>
      <c r="D87" s="16"/>
      <c r="E87" s="16"/>
      <c r="F87" s="16"/>
      <c r="G87" s="16"/>
      <c r="H87" s="16"/>
    </row>
    <row r="88" spans="1:8" ht="14.25">
      <c r="A88" s="16"/>
      <c r="B88" s="16"/>
      <c r="C88" s="16"/>
      <c r="D88" s="16"/>
      <c r="E88" s="16"/>
      <c r="F88" s="16"/>
      <c r="G88" s="16"/>
      <c r="H88" s="16"/>
    </row>
    <row r="89" spans="1:8" ht="14.25">
      <c r="A89" s="16"/>
      <c r="B89" s="16"/>
      <c r="C89" s="16"/>
      <c r="D89" s="16"/>
      <c r="E89" s="16"/>
      <c r="F89" s="16"/>
      <c r="G89" s="16"/>
      <c r="H89" s="16"/>
    </row>
    <row r="90" spans="1:8" ht="14.25">
      <c r="A90" s="16"/>
      <c r="B90" s="16"/>
      <c r="C90" s="16"/>
      <c r="D90" s="16"/>
      <c r="E90" s="16"/>
      <c r="F90" s="16"/>
      <c r="G90" s="16"/>
      <c r="H90" s="16"/>
    </row>
    <row r="91" spans="1:8" ht="14.25">
      <c r="A91" s="16"/>
      <c r="B91" s="16"/>
      <c r="C91" s="16"/>
      <c r="D91" s="16"/>
      <c r="E91" s="16"/>
      <c r="F91" s="16"/>
      <c r="G91" s="16"/>
      <c r="H91" s="16"/>
    </row>
    <row r="92" spans="1:8" ht="14.25">
      <c r="A92" s="16"/>
      <c r="B92" s="16"/>
      <c r="C92" s="16"/>
      <c r="D92" s="16"/>
      <c r="E92" s="16"/>
      <c r="F92" s="16"/>
      <c r="G92" s="16"/>
      <c r="H92" s="16"/>
    </row>
    <row r="93" spans="1:8" ht="14.25">
      <c r="A93" s="16"/>
      <c r="B93" s="16"/>
      <c r="C93" s="16"/>
      <c r="D93" s="16"/>
      <c r="E93" s="16"/>
      <c r="F93" s="16"/>
      <c r="G93" s="16"/>
      <c r="H93" s="16"/>
    </row>
    <row r="94" spans="1:8" ht="14.25">
      <c r="A94" s="16"/>
      <c r="B94" s="16"/>
      <c r="C94" s="16"/>
      <c r="D94" s="16"/>
      <c r="E94" s="16"/>
      <c r="F94" s="16"/>
      <c r="G94" s="16"/>
      <c r="H94" s="16"/>
    </row>
    <row r="95" spans="1:8" ht="14.25">
      <c r="A95" s="16"/>
      <c r="B95" s="16"/>
      <c r="C95" s="16"/>
      <c r="D95" s="16"/>
      <c r="E95" s="16"/>
      <c r="F95" s="16"/>
      <c r="G95" s="16"/>
      <c r="H95" s="16"/>
    </row>
    <row r="96" spans="1:8" ht="14.25">
      <c r="A96" s="16"/>
      <c r="B96" s="16"/>
      <c r="C96" s="16"/>
      <c r="D96" s="16"/>
      <c r="E96" s="16"/>
      <c r="F96" s="16"/>
      <c r="G96" s="16"/>
      <c r="H96" s="16"/>
    </row>
    <row r="97" spans="1:8" ht="14.25">
      <c r="A97" s="16"/>
      <c r="B97" s="16"/>
      <c r="C97" s="16"/>
      <c r="D97" s="16"/>
      <c r="E97" s="16"/>
      <c r="F97" s="16"/>
      <c r="G97" s="16"/>
      <c r="H97" s="16"/>
    </row>
  </sheetData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F35" sqref="F35"/>
    </sheetView>
  </sheetViews>
  <sheetFormatPr defaultRowHeight="12.75"/>
  <cols>
    <col min="1" max="1" width="23.140625" customWidth="1"/>
    <col min="2" max="2" width="19" customWidth="1"/>
    <col min="3" max="3" width="25" bestFit="1" customWidth="1"/>
    <col min="4" max="4" width="19.7109375" customWidth="1"/>
    <col min="6" max="6" width="10.140625" bestFit="1" customWidth="1"/>
  </cols>
  <sheetData>
    <row r="1" spans="1:5" ht="15">
      <c r="A1" s="36" t="s">
        <v>240</v>
      </c>
      <c r="C1" s="37">
        <v>40602</v>
      </c>
      <c r="E1" s="38"/>
    </row>
    <row r="2" spans="1:5">
      <c r="D2" s="39"/>
    </row>
    <row r="4" spans="1:5">
      <c r="A4" s="40" t="s">
        <v>241</v>
      </c>
      <c r="B4" s="41"/>
      <c r="C4" s="42">
        <v>363283266</v>
      </c>
    </row>
    <row r="5" spans="1:5">
      <c r="A5" s="41" t="s">
        <v>242</v>
      </c>
      <c r="C5" s="42">
        <v>60547211</v>
      </c>
    </row>
    <row r="6" spans="1:5">
      <c r="A6" s="41" t="s">
        <v>243</v>
      </c>
      <c r="C6" s="42">
        <v>48963214</v>
      </c>
    </row>
    <row r="7" spans="1:5">
      <c r="A7" s="43" t="s">
        <v>244</v>
      </c>
      <c r="B7" s="43"/>
      <c r="C7" s="43">
        <v>363283266</v>
      </c>
    </row>
    <row r="10" spans="1:5" s="44" customFormat="1">
      <c r="A10" s="44" t="s">
        <v>245</v>
      </c>
      <c r="B10" s="45"/>
      <c r="C10" s="45"/>
      <c r="D10" s="46" t="s">
        <v>246</v>
      </c>
    </row>
    <row r="11" spans="1:5" s="44" customFormat="1">
      <c r="B11" s="45"/>
      <c r="C11" s="45"/>
      <c r="D11" s="45"/>
    </row>
    <row r="12" spans="1:5" s="44" customFormat="1"/>
    <row r="13" spans="1:5" s="44" customFormat="1" ht="13.5" thickBot="1">
      <c r="A13" s="47"/>
      <c r="B13" s="47"/>
      <c r="C13" s="47"/>
      <c r="D13" s="47"/>
    </row>
    <row r="14" spans="1:5" ht="13.5" thickBot="1">
      <c r="A14" s="48" t="s">
        <v>247</v>
      </c>
      <c r="B14" s="49" t="s">
        <v>248</v>
      </c>
      <c r="C14" s="49" t="s">
        <v>249</v>
      </c>
      <c r="D14" s="50" t="s">
        <v>250</v>
      </c>
    </row>
    <row r="15" spans="1:5" ht="13.5" thickBot="1">
      <c r="A15" s="48" t="s">
        <v>251</v>
      </c>
      <c r="B15" s="51"/>
      <c r="C15" s="51">
        <f>C7</f>
        <v>363283266</v>
      </c>
      <c r="D15" s="52">
        <f>C15-(B16+B17+B18+B19+B20)</f>
        <v>345721189.19999999</v>
      </c>
    </row>
    <row r="16" spans="1:5">
      <c r="A16" s="53" t="s">
        <v>252</v>
      </c>
      <c r="B16" s="54">
        <v>469999</v>
      </c>
      <c r="C16" s="54"/>
      <c r="D16" s="55"/>
    </row>
    <row r="17" spans="1:4">
      <c r="A17" s="56" t="s">
        <v>253</v>
      </c>
      <c r="B17" s="57"/>
      <c r="C17" s="57"/>
      <c r="D17" s="58"/>
    </row>
    <row r="18" spans="1:4">
      <c r="A18" s="59" t="s">
        <v>254</v>
      </c>
      <c r="B18" s="60">
        <v>4600460</v>
      </c>
      <c r="C18" s="60"/>
      <c r="D18" s="61"/>
    </row>
    <row r="19" spans="1:4">
      <c r="A19" s="59" t="s">
        <v>255</v>
      </c>
      <c r="B19" s="60">
        <v>4376623.9000000004</v>
      </c>
      <c r="C19" s="60"/>
      <c r="D19" s="61"/>
    </row>
    <row r="20" spans="1:4" ht="13.5" thickBot="1">
      <c r="A20" s="59" t="s">
        <v>256</v>
      </c>
      <c r="B20" s="62">
        <v>8114993.9000000004</v>
      </c>
      <c r="C20" s="62"/>
      <c r="D20" s="63"/>
    </row>
    <row r="21" spans="1:4" ht="13.5" thickBot="1">
      <c r="A21" s="51" t="s">
        <v>257</v>
      </c>
      <c r="B21" s="64"/>
      <c r="C21" s="64"/>
      <c r="D21" s="52">
        <f>C21-(B22+B23+B24)</f>
        <v>0</v>
      </c>
    </row>
    <row r="22" spans="1:4">
      <c r="A22" s="53" t="s">
        <v>252</v>
      </c>
      <c r="B22" s="54">
        <v>0</v>
      </c>
      <c r="C22" s="54"/>
      <c r="D22" s="55"/>
    </row>
    <row r="23" spans="1:4">
      <c r="A23" s="56" t="s">
        <v>253</v>
      </c>
      <c r="B23" s="57">
        <v>0</v>
      </c>
      <c r="C23" s="57"/>
      <c r="D23" s="58"/>
    </row>
    <row r="24" spans="1:4" ht="13.5" thickBot="1">
      <c r="A24" s="65" t="s">
        <v>254</v>
      </c>
      <c r="B24" s="62"/>
      <c r="C24" s="62"/>
      <c r="D24" s="63"/>
    </row>
    <row r="25" spans="1:4" ht="13.5" thickBot="1">
      <c r="A25" s="66" t="s">
        <v>258</v>
      </c>
      <c r="B25" s="51"/>
      <c r="C25" s="51">
        <v>0</v>
      </c>
      <c r="D25" s="52">
        <f>C25-(B26+B27+B28)</f>
        <v>0</v>
      </c>
    </row>
    <row r="26" spans="1:4">
      <c r="A26" s="53" t="s">
        <v>252</v>
      </c>
      <c r="B26" s="54">
        <v>0</v>
      </c>
      <c r="C26" s="54"/>
      <c r="D26" s="55"/>
    </row>
    <row r="27" spans="1:4">
      <c r="A27" s="56" t="s">
        <v>253</v>
      </c>
      <c r="B27" s="67">
        <v>0</v>
      </c>
      <c r="C27" s="67"/>
      <c r="D27" s="68"/>
    </row>
    <row r="28" spans="1:4" ht="13.5" thickBot="1">
      <c r="A28" s="65" t="s">
        <v>254</v>
      </c>
      <c r="B28" s="62">
        <v>0</v>
      </c>
      <c r="C28" s="62"/>
      <c r="D28" s="63"/>
    </row>
    <row r="29" spans="1:4" ht="13.5" thickBot="1">
      <c r="A29" s="66" t="s">
        <v>259</v>
      </c>
      <c r="B29" s="51"/>
      <c r="C29" s="51"/>
      <c r="D29" s="52">
        <f>C29-(B30+B31+B32+B33)</f>
        <v>0</v>
      </c>
    </row>
    <row r="30" spans="1:4">
      <c r="A30" s="53" t="s">
        <v>252</v>
      </c>
      <c r="B30" s="54"/>
      <c r="C30" s="54"/>
      <c r="D30" s="55"/>
    </row>
    <row r="31" spans="1:4">
      <c r="A31" s="56" t="s">
        <v>253</v>
      </c>
      <c r="B31" s="57"/>
      <c r="C31" s="57"/>
      <c r="D31" s="58"/>
    </row>
    <row r="32" spans="1:4">
      <c r="A32" s="56" t="s">
        <v>254</v>
      </c>
      <c r="B32" s="57"/>
      <c r="C32" s="57"/>
      <c r="D32" s="58"/>
    </row>
    <row r="33" spans="1:4" ht="13.5" thickBot="1">
      <c r="A33" s="53" t="s">
        <v>260</v>
      </c>
      <c r="B33" s="54"/>
      <c r="C33" s="54"/>
      <c r="D33" s="55"/>
    </row>
    <row r="34" spans="1:4" ht="13.5" thickBot="1">
      <c r="A34" s="66" t="s">
        <v>261</v>
      </c>
      <c r="B34" s="51"/>
      <c r="C34" s="51">
        <v>46220532</v>
      </c>
      <c r="D34" s="52">
        <f>C34-(B35+B36+B37)</f>
        <v>46220532</v>
      </c>
    </row>
    <row r="35" spans="1:4">
      <c r="A35" s="53" t="s">
        <v>252</v>
      </c>
      <c r="B35" s="54"/>
      <c r="C35" s="54"/>
      <c r="D35" s="55"/>
    </row>
    <row r="36" spans="1:4">
      <c r="A36" s="56" t="s">
        <v>253</v>
      </c>
      <c r="B36" s="54"/>
      <c r="C36" s="54"/>
      <c r="D36" s="55"/>
    </row>
    <row r="37" spans="1:4">
      <c r="A37" s="56" t="s">
        <v>254</v>
      </c>
      <c r="B37" s="54"/>
      <c r="C37" s="54"/>
      <c r="D37" s="55"/>
    </row>
    <row r="38" spans="1:4" ht="13.5" thickBot="1">
      <c r="A38" s="65" t="s">
        <v>262</v>
      </c>
      <c r="B38" s="62"/>
      <c r="C38" s="62">
        <f>SUM(C15:C37)</f>
        <v>409503798</v>
      </c>
      <c r="D38" s="63">
        <f>SUM(D15:D37)</f>
        <v>391941721.19999999</v>
      </c>
    </row>
    <row r="39" spans="1:4" ht="13.5" thickBot="1">
      <c r="C39" s="69"/>
    </row>
    <row r="40" spans="1:4">
      <c r="A40" s="70" t="s">
        <v>263</v>
      </c>
      <c r="B40" s="71"/>
      <c r="C40" s="54"/>
      <c r="D40" s="72"/>
    </row>
    <row r="41" spans="1:4">
      <c r="A41" s="56" t="s">
        <v>264</v>
      </c>
      <c r="B41" s="57">
        <f>SUM(B16:B20)</f>
        <v>17562076.800000001</v>
      </c>
      <c r="C41" s="57">
        <f>SUM(C15)</f>
        <v>363283266</v>
      </c>
      <c r="D41" s="55">
        <f>SUM(D15)</f>
        <v>345721189.19999999</v>
      </c>
    </row>
    <row r="42" spans="1:4" ht="13.5" thickBot="1">
      <c r="A42" s="65" t="s">
        <v>265</v>
      </c>
      <c r="B42" s="62">
        <f>SUM(B22:B37)</f>
        <v>0</v>
      </c>
      <c r="C42" s="62">
        <f>SUM(C21:C37)</f>
        <v>46220532</v>
      </c>
      <c r="D42" s="63">
        <f>SUM(D21:D37)</f>
        <v>46220532</v>
      </c>
    </row>
    <row r="45" spans="1:4">
      <c r="A45" s="44"/>
      <c r="B45" s="44"/>
      <c r="C45" s="44"/>
      <c r="D45" s="44"/>
    </row>
    <row r="46" spans="1:4">
      <c r="A46" s="44"/>
      <c r="B46" s="44"/>
      <c r="C46" s="44"/>
      <c r="D46" s="44"/>
    </row>
    <row r="47" spans="1:4">
      <c r="A47" s="44"/>
      <c r="B47" s="73"/>
      <c r="C47" s="73"/>
      <c r="D47" s="73"/>
    </row>
    <row r="48" spans="1:4">
      <c r="A48" s="44"/>
      <c r="B48" s="73"/>
      <c r="C48" s="73"/>
      <c r="D48" s="73"/>
    </row>
    <row r="49" spans="1:4">
      <c r="A49" s="44"/>
      <c r="B49" s="73"/>
      <c r="C49" s="73"/>
      <c r="D49" s="73"/>
    </row>
    <row r="50" spans="1:4">
      <c r="A50" s="44"/>
      <c r="B50" s="73"/>
      <c r="C50" s="73"/>
      <c r="D50" s="73"/>
    </row>
    <row r="51" spans="1:4">
      <c r="A51" s="44"/>
      <c r="B51" s="44"/>
      <c r="C51" s="44"/>
      <c r="D51" s="44"/>
    </row>
    <row r="52" spans="1:4">
      <c r="A52" s="44"/>
      <c r="B52" s="44"/>
      <c r="C52" s="44"/>
      <c r="D52" s="44"/>
    </row>
  </sheetData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Rozbor hospodaření</vt:lpstr>
      <vt:lpstr>Náklady a výnosy</vt:lpstr>
      <vt:lpstr>Přehled o čerpání nákladů</vt:lpstr>
      <vt:lpstr>Vývojová řada výnosů</vt:lpstr>
      <vt:lpstr>Vývojová řada nákladů</vt:lpstr>
      <vt:lpstr>Srovnání měsíčních přím nákladů</vt:lpstr>
      <vt:lpstr>Přehled o výnosech </vt:lpstr>
      <vt:lpstr>Celková finanční situace FN</vt:lpstr>
      <vt:lpstr>Rozbor investic FRM</vt:lpstr>
      <vt:lpstr>Lůžkový fond měsíc</vt:lpstr>
      <vt:lpstr>Lůžkový fond načítaně</vt:lpstr>
      <vt:lpstr>Náklady na lůžkoden</vt:lpstr>
      <vt:lpstr>Vývojová řada HV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2011-04-21T07:29:25Z</cp:lastPrinted>
  <dcterms:created xsi:type="dcterms:W3CDTF">2011-04-07T05:51:07Z</dcterms:created>
  <dcterms:modified xsi:type="dcterms:W3CDTF">2011-04-21T07:30:43Z</dcterms:modified>
</cp:coreProperties>
</file>