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/>
  </bookViews>
  <sheets>
    <sheet name="Rozbor hospodaření 1-3 2011" sheetId="1" r:id="rId1"/>
    <sheet name="Náklady a výnosy 1-3 2011" sheetId="13" r:id="rId2"/>
    <sheet name="Přehled o čerpání nákladů" sheetId="12" r:id="rId3"/>
    <sheet name="Vývojová řada nákladů " sheetId="11" r:id="rId4"/>
    <sheet name="Vývojová řada výnosů " sheetId="10" r:id="rId5"/>
    <sheet name="Srovnání měsíčních nákladů " sheetId="9" r:id="rId6"/>
    <sheet name="Přehled o výnosech 1-3 2011" sheetId="8" r:id="rId7"/>
    <sheet name="Celková finanční situace" sheetId="15" r:id="rId8"/>
    <sheet name="Rozbor investic" sheetId="14" r:id="rId9"/>
    <sheet name="Nákaldy na lůžkoden" sheetId="7" r:id="rId10"/>
    <sheet name="Lůžkový fond měsíc" sheetId="6" r:id="rId11"/>
    <sheet name="Lůžkový fond náčítaně" sheetId="5" r:id="rId12"/>
    <sheet name="Vývojová řada HV" sheetId="2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14210"/>
  <webPublishing codePage="1252"/>
</workbook>
</file>

<file path=xl/calcChain.xml><?xml version="1.0" encoding="utf-8"?>
<calcChain xmlns="http://schemas.openxmlformats.org/spreadsheetml/2006/main">
  <c r="D15" i="1"/>
  <c r="G15"/>
  <c r="G8"/>
  <c r="G6"/>
  <c r="D21" i="14"/>
  <c r="D25"/>
  <c r="D29"/>
  <c r="D34"/>
  <c r="D42"/>
  <c r="C42"/>
  <c r="B42"/>
  <c r="C15"/>
  <c r="D15"/>
  <c r="D41"/>
  <c r="C41"/>
  <c r="B41"/>
  <c r="D38"/>
  <c r="C38"/>
  <c r="D40" i="15"/>
  <c r="D31"/>
  <c r="D16"/>
  <c r="D17"/>
  <c r="D18"/>
  <c r="D19"/>
  <c r="D20"/>
  <c r="D21"/>
  <c r="D22"/>
  <c r="C22"/>
  <c r="B22"/>
</calcChain>
</file>

<file path=xl/sharedStrings.xml><?xml version="1.0" encoding="utf-8"?>
<sst xmlns="http://schemas.openxmlformats.org/spreadsheetml/2006/main" count="465" uniqueCount="352">
  <si>
    <t>ROZBOR HOSPODAŘENÍ  FN OLOMOUC 2011</t>
  </si>
  <si>
    <t>Celkem rok</t>
  </si>
  <si>
    <t>Rozpočet 2011 v tis Kč</t>
  </si>
  <si>
    <t>Skutečnost 2011 v tis Kč</t>
  </si>
  <si>
    <t>Rozdíl (Skut. - Rozp.)</t>
  </si>
  <si>
    <t>Náklady bez VPN</t>
  </si>
  <si>
    <t>Náklady celkem vč. VPN</t>
  </si>
  <si>
    <t>Výnosy bez VPV</t>
  </si>
  <si>
    <t>Výnosy celkem vč. VPV</t>
  </si>
  <si>
    <t>Hospodářský  výsledek</t>
  </si>
  <si>
    <t>Poměr plánu</t>
  </si>
  <si>
    <t>Poměr skutočnosti</t>
  </si>
  <si>
    <t>Poměr za období</t>
  </si>
  <si>
    <t>50113     Léky a léčiva</t>
  </si>
  <si>
    <t>50114     Krevní přípravky</t>
  </si>
  <si>
    <t>50115     Zdravotnické prostředky</t>
  </si>
  <si>
    <t>50117     Všeobecný materiál</t>
  </si>
  <si>
    <t>511     Opravy a udržování</t>
  </si>
  <si>
    <t>50118     Náhradní díly</t>
  </si>
  <si>
    <t>50119     DDHM a textil</t>
  </si>
  <si>
    <t>52     Osobní náklady</t>
  </si>
  <si>
    <t>Výnosy celkem</t>
  </si>
  <si>
    <t>Výkony pro zdravotní pojišťovny</t>
  </si>
  <si>
    <t>671 vybrané činnosti MZ</t>
  </si>
  <si>
    <t>671 VaV</t>
  </si>
  <si>
    <t>671 dotace - rezidenční místa</t>
  </si>
  <si>
    <t>671 dotace na DDM ISPROFIN</t>
  </si>
  <si>
    <t>672 dotace na provoz z ÚSC</t>
  </si>
  <si>
    <t>899     Vnitropodnikové výnosy</t>
  </si>
  <si>
    <t>604 tržby LS</t>
  </si>
  <si>
    <t>Rodíl (Sku. - Rozp.)</t>
  </si>
  <si>
    <t>Náklady a výnosy FN Olomouc v tis. Kč 2011</t>
  </si>
  <si>
    <t>Léky</t>
  </si>
  <si>
    <t>Krev</t>
  </si>
  <si>
    <t>SZM</t>
  </si>
  <si>
    <t>Potraviny</t>
  </si>
  <si>
    <t>Energie</t>
  </si>
  <si>
    <t>Osobní náklady</t>
  </si>
  <si>
    <t>Odpisy</t>
  </si>
  <si>
    <t>Prodané zboží LS</t>
  </si>
  <si>
    <t>Ostatní</t>
  </si>
  <si>
    <t>Celkem přímé</t>
  </si>
  <si>
    <t>Provozní dotace</t>
  </si>
  <si>
    <t>Vykon pro zdr.poj</t>
  </si>
  <si>
    <t>Aktivace</t>
  </si>
  <si>
    <t>Tržby za léčiva</t>
  </si>
  <si>
    <t>Ostatní výnosy</t>
  </si>
  <si>
    <r>
      <rPr>
        <b/>
        <sz val="10"/>
        <color indexed="8"/>
        <rFont val="Tahoma"/>
        <family val="2"/>
      </rPr>
      <t xml:space="preserve">Středisko : </t>
    </r>
    <r>
      <rPr>
        <b/>
        <sz val="10"/>
        <color indexed="8"/>
        <rFont val="Tahoma"/>
        <family val="2"/>
      </rPr>
      <t>FNOL</t>
    </r>
  </si>
  <si>
    <r>
      <rPr>
        <b/>
        <sz val="10"/>
        <color indexed="8"/>
        <rFont val="Tahoma"/>
        <family val="2"/>
      </rPr>
      <t xml:space="preserve">Za období : </t>
    </r>
    <r>
      <rPr>
        <b/>
        <sz val="10"/>
        <color indexed="8"/>
        <rFont val="Tahoma"/>
        <family val="2"/>
      </rPr>
      <t>1, 2, 3</t>
    </r>
  </si>
  <si>
    <t>FNOL</t>
  </si>
  <si>
    <t>Rozpočet rok</t>
  </si>
  <si>
    <t>Rozpočet do data</t>
  </si>
  <si>
    <t>Skutečnost do data</t>
  </si>
  <si>
    <t>Skut.do data/Rozp.rok</t>
  </si>
  <si>
    <t>501 10 Biologické implantáty</t>
  </si>
  <si>
    <t>501 12 PHM</t>
  </si>
  <si>
    <t>501 13 Léky</t>
  </si>
  <si>
    <t>501 14 Krev</t>
  </si>
  <si>
    <t>501 15 SZM</t>
  </si>
  <si>
    <t>501 16 Potraviny</t>
  </si>
  <si>
    <t>501 17 Všeobecný materiál + 50109</t>
  </si>
  <si>
    <t>/0</t>
  </si>
  <si>
    <t>501 18 Náhradní díly</t>
  </si>
  <si>
    <t>501 19 DHM a textil</t>
  </si>
  <si>
    <t>501 60 Knihy a časopisy</t>
  </si>
  <si>
    <t>501 80 Spotř.nák.-z darů, kl.stud.</t>
  </si>
  <si>
    <t>502     Spotřeba energie</t>
  </si>
  <si>
    <t>504 01 Prodané zboží</t>
  </si>
  <si>
    <t>504 95 Prodané LS</t>
  </si>
  <si>
    <t>Spotřebné nákupy</t>
  </si>
  <si>
    <t>512     Cestovné</t>
  </si>
  <si>
    <t>513     Náklady na reprezentaci</t>
  </si>
  <si>
    <t>518 01 Přepravné</t>
  </si>
  <si>
    <t>518 02 Spoje</t>
  </si>
  <si>
    <t>518 04 Nájemné</t>
  </si>
  <si>
    <t>518      Ostatní služby</t>
  </si>
  <si>
    <t>521 Osobní náklady</t>
  </si>
  <si>
    <t>524     Zákonné sociální pojištění</t>
  </si>
  <si>
    <t>525 Ostatní sociální pojištění</t>
  </si>
  <si>
    <t>527     Zákonné sociální náklady</t>
  </si>
  <si>
    <t>528 Náhrady-prac.nesch.</t>
  </si>
  <si>
    <t>53     Daně a poplatky</t>
  </si>
  <si>
    <t>54x,55x  Ostatní fin.náklady</t>
  </si>
  <si>
    <t>551     Odpisy DM</t>
  </si>
  <si>
    <t>552,553  ZC prod.DNM, DHM</t>
  </si>
  <si>
    <t>544,554  Prodaný mat. a pozemky</t>
  </si>
  <si>
    <t>556     Tvorba a zúčtování opravných položek</t>
  </si>
  <si>
    <t>59     Daně z příjmu a převodové účty a rezerva na</t>
  </si>
  <si>
    <t>Přímé náklady celkem</t>
  </si>
  <si>
    <t>50113016     léky - spotřeba v centrech (LEK)</t>
  </si>
  <si>
    <t>50495     Prodané zb. LEK</t>
  </si>
  <si>
    <t>5     Účtová třída 5 - Náklady</t>
  </si>
  <si>
    <t>Průměr 2010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</si>
  <si>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</si>
  <si>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</si>
  <si>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</si>
  <si>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</si>
  <si>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</si>
  <si>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</si>
  <si>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</si>
  <si>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</si>
  <si>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</si>
  <si>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</si>
  <si>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</si>
  <si>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</si>
  <si>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Skutečnost 2010 v tis Kč</t>
  </si>
  <si>
    <r>
      <rPr>
        <b/>
        <u/>
        <sz val="14"/>
        <color indexed="8"/>
        <rFont val="Tahoma"/>
        <family val="2"/>
      </rPr>
      <t xml:space="preserve">Vývojová řada nákladů 2011 za středisko : </t>
    </r>
    <r>
      <rPr>
        <b/>
        <sz val="14"/>
        <color indexed="8"/>
        <rFont val="Tahoma"/>
        <family val="2"/>
      </rPr>
      <t>FNOL</t>
    </r>
  </si>
  <si>
    <t>Vývojová řada výnosů rok 2011</t>
  </si>
  <si>
    <t>Fakt ZP běžný rok</t>
  </si>
  <si>
    <t>Dorov.ZP min.let</t>
  </si>
  <si>
    <t>Prodej LS</t>
  </si>
  <si>
    <t>Příme výnosy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</si>
  <si>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</si>
  <si>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</si>
  <si>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</si>
  <si>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</si>
  <si>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</si>
  <si>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</si>
  <si>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</si>
  <si>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</si>
  <si>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</si>
  <si>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Fakt. ZP běžný rok - 602 27,28,29,602 40 002,102,602 41,602 45  Dorov.ZP min.let 602 40 001,101,602 42,43,46  Prodej LS 604 50 Příme výnos 601 až 698</t>
  </si>
  <si>
    <t>2006</t>
  </si>
  <si>
    <t>2007</t>
  </si>
  <si>
    <t>2008</t>
  </si>
  <si>
    <t>2009</t>
  </si>
  <si>
    <t>2010</t>
  </si>
  <si>
    <t>2011</t>
  </si>
  <si>
    <t>leden</t>
  </si>
  <si>
    <t>255 684</t>
  </si>
  <si>
    <t>281 893</t>
  </si>
  <si>
    <t>314 446</t>
  </si>
  <si>
    <t>323 329</t>
  </si>
  <si>
    <t>únor</t>
  </si>
  <si>
    <t>262 571</t>
  </si>
  <si>
    <t>256 650</t>
  </si>
  <si>
    <t>291 124</t>
  </si>
  <si>
    <t>301 656</t>
  </si>
  <si>
    <t>březen</t>
  </si>
  <si>
    <t>257 767</t>
  </si>
  <si>
    <t>290 042</t>
  </si>
  <si>
    <t>307 756</t>
  </si>
  <si>
    <t>333 821</t>
  </si>
  <si>
    <t>duben</t>
  </si>
  <si>
    <t>249 745</t>
  </si>
  <si>
    <t>272 114</t>
  </si>
  <si>
    <t>310 025</t>
  </si>
  <si>
    <t>334 925</t>
  </si>
  <si>
    <t>květen</t>
  </si>
  <si>
    <t>271 526</t>
  </si>
  <si>
    <t>281 236</t>
  </si>
  <si>
    <t>299 979</t>
  </si>
  <si>
    <t>323 913</t>
  </si>
  <si>
    <t>červen</t>
  </si>
  <si>
    <t>239 574</t>
  </si>
  <si>
    <t>308 643</t>
  </si>
  <si>
    <t>241 350</t>
  </si>
  <si>
    <t>327 130</t>
  </si>
  <si>
    <t>červenec</t>
  </si>
  <si>
    <t>262 393</t>
  </si>
  <si>
    <t>288 462</t>
  </si>
  <si>
    <t>323 227</t>
  </si>
  <si>
    <t>340 500</t>
  </si>
  <si>
    <t>srpen</t>
  </si>
  <si>
    <t>258 188</t>
  </si>
  <si>
    <t>282 016</t>
  </si>
  <si>
    <t>295 521</t>
  </si>
  <si>
    <t>322 292</t>
  </si>
  <si>
    <t>září</t>
  </si>
  <si>
    <t>257 499</t>
  </si>
  <si>
    <t>268 948</t>
  </si>
  <si>
    <t>314 214</t>
  </si>
  <si>
    <t>368 941</t>
  </si>
  <si>
    <t>říjen</t>
  </si>
  <si>
    <t>266 105</t>
  </si>
  <si>
    <t>304 485</t>
  </si>
  <si>
    <t>325 578</t>
  </si>
  <si>
    <t>381 151</t>
  </si>
  <si>
    <t>listopad</t>
  </si>
  <si>
    <t>282 890</t>
  </si>
  <si>
    <t>317 797</t>
  </si>
  <si>
    <t>330 337</t>
  </si>
  <si>
    <t>396 024</t>
  </si>
  <si>
    <t>prosinec</t>
  </si>
  <si>
    <t>245 341</t>
  </si>
  <si>
    <t>374 472</t>
  </si>
  <si>
    <t>198 450</t>
  </si>
  <si>
    <t>475 105</t>
  </si>
  <si>
    <t>* v tis. Kč</t>
  </si>
  <si>
    <r>
      <rPr>
        <b/>
        <u/>
        <sz val="14"/>
        <color indexed="8"/>
        <rFont val="Tahoma"/>
        <family val="2"/>
      </rPr>
      <t xml:space="preserve">Srovnání měsíčních přímých nákladů za kliniku : </t>
    </r>
    <r>
      <rPr>
        <b/>
        <sz val="14"/>
        <color indexed="8"/>
        <rFont val="Tahoma"/>
        <family val="2"/>
      </rPr>
      <t>FNOL</t>
    </r>
  </si>
  <si>
    <t>601     Výnosy z prodeje vlastních výrobků</t>
  </si>
  <si>
    <t>602  Zdrav. sl. za  úhr.</t>
  </si>
  <si>
    <t>602 27,28, 29 Zdrav.  výk. - běžný rok</t>
  </si>
  <si>
    <t>602 40,42,43,46 Zdrav.vyk.-min.let</t>
  </si>
  <si>
    <t>602 45 Fakturace ZP - běžný rok</t>
  </si>
  <si>
    <t>604 Prodej zboží</t>
  </si>
  <si>
    <t>604 Prodané léky a léčiva</t>
  </si>
  <si>
    <t>62 Aktivace - krev a KV</t>
  </si>
  <si>
    <t>648 01,02,03 Použití RF</t>
  </si>
  <si>
    <t>648 04 Použití FRM</t>
  </si>
  <si>
    <t>603     Výnosy z pronájmu</t>
  </si>
  <si>
    <t>64x,66x,   Ostatní výnosy</t>
  </si>
  <si>
    <t>644,645,646 Tržby z prod. mat. a majetku</t>
  </si>
  <si>
    <t>67     Zúčtování rezerva opravných položek finančn</t>
  </si>
  <si>
    <t>Přímé výnosy celkem</t>
  </si>
  <si>
    <r>
      <rPr>
        <sz val="10"/>
        <color theme="1"/>
        <rFont val="Tahoma"/>
        <family val="2"/>
      </rPr>
      <t xml:space="preserve">Náklady na lůžkoden ve FN Olomouc v roce 2011. Počet ošetř. dnů : </t>
    </r>
    <r>
      <rPr>
        <sz val="10"/>
        <color theme="1"/>
        <rFont val="Tahoma"/>
        <family val="2"/>
      </rPr>
      <t>84235</t>
    </r>
  </si>
  <si>
    <t>Kč/den</t>
  </si>
  <si>
    <t>Léky a léčiva</t>
  </si>
  <si>
    <t>Krev a KV</t>
  </si>
  <si>
    <t>ZPr</t>
  </si>
  <si>
    <t>Prádlo</t>
  </si>
  <si>
    <t>Ost.nákl. v lůžkové č.</t>
  </si>
  <si>
    <t>Náklady celkem</t>
  </si>
  <si>
    <r>
      <rPr>
        <sz val="10"/>
        <color theme="1"/>
        <rFont val="Tahoma"/>
        <family val="2"/>
      </rPr>
      <t xml:space="preserve">Náklady na lůžkoden ve FN Olomouc v roce 2011 za měsíc : </t>
    </r>
    <r>
      <rPr>
        <sz val="10"/>
        <color theme="1"/>
        <rFont val="Tahoma"/>
        <family val="2"/>
      </rPr>
      <t>03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Počet ošetř.dnů : </t>
    </r>
    <r>
      <rPr>
        <sz val="10"/>
        <color theme="1"/>
        <rFont val="Tahoma"/>
        <family val="2"/>
      </rPr>
      <t>29866</t>
    </r>
  </si>
  <si>
    <t>Vývojová řada hospodářský výsledek 2010 - 2011</t>
  </si>
  <si>
    <t>HV 2010</t>
  </si>
  <si>
    <t>HV 2011</t>
  </si>
  <si>
    <t>HV 2010  (601 až 698 + 899) - (501 až 598 + 799)</t>
  </si>
  <si>
    <t>Celková finanční situace:</t>
  </si>
  <si>
    <t xml:space="preserve">Rozbor platební neschopnosti FN k </t>
  </si>
  <si>
    <t xml:space="preserve">Zůstatek na BÚ  (bez FKSP) </t>
  </si>
  <si>
    <t>tis. Kč</t>
  </si>
  <si>
    <t xml:space="preserve">Potřeba finančních prostředků na mzdy za měsíc </t>
  </si>
  <si>
    <t>celkem</t>
  </si>
  <si>
    <t xml:space="preserve">1. Stav závazků vůči dodavatelům k </t>
  </si>
  <si>
    <t>Závazky</t>
  </si>
  <si>
    <t>LS</t>
  </si>
  <si>
    <t>FN</t>
  </si>
  <si>
    <t>Celkem</t>
  </si>
  <si>
    <t>do splatnosti</t>
  </si>
  <si>
    <t>po splat. do 30 dnů</t>
  </si>
  <si>
    <t>31 - 90 dnů</t>
  </si>
  <si>
    <t>91 - 180 dnů</t>
  </si>
  <si>
    <t>181 - 360 dnů</t>
  </si>
  <si>
    <t>nad 360 dnů</t>
  </si>
  <si>
    <t xml:space="preserve">C e l k e m </t>
  </si>
  <si>
    <t>Pohledávky</t>
  </si>
  <si>
    <t>FN - pouze ve vztahu k odběratel.  (úč. 311+324+970)</t>
  </si>
  <si>
    <t>LS - pouze ve vztahu k odběratelům</t>
  </si>
  <si>
    <t>z toho po lhůtě splatnosti celkem</t>
  </si>
  <si>
    <t>FN - pouze ve vztahu k dodavatel. (úč.321+314+970)</t>
  </si>
  <si>
    <t>LS - pouze ve vztahu k dodavatelům</t>
  </si>
  <si>
    <r>
      <t xml:space="preserve">                             </t>
    </r>
    <r>
      <rPr>
        <b/>
        <u/>
        <sz val="11"/>
        <rFont val="Arial"/>
        <family val="2"/>
      </rPr>
      <t>Rozbor investic - FRM k</t>
    </r>
  </si>
  <si>
    <t>Plán odpisů roku 2011</t>
  </si>
  <si>
    <t xml:space="preserve">       Alikvotní část odpisů</t>
  </si>
  <si>
    <t xml:space="preserve">       Skutečně zúčtované odpisy</t>
  </si>
  <si>
    <t xml:space="preserve">       Limit vlastních zdrojů pro nákup inv. 2011</t>
  </si>
  <si>
    <t>F R M  -  čerpání</t>
  </si>
  <si>
    <t>v Kč</t>
  </si>
  <si>
    <t>DRUH  INVESTICE</t>
  </si>
  <si>
    <t>ČERPÁNÍ  CELKEM</t>
  </si>
  <si>
    <t>TVORBA-VLAST.+CIZÍ ZDR.</t>
  </si>
  <si>
    <t>NEDOČERPÁNO</t>
  </si>
  <si>
    <t>vlastní zdroje</t>
  </si>
  <si>
    <t>stavby</t>
  </si>
  <si>
    <t>projekty</t>
  </si>
  <si>
    <t>Přístrojová technika</t>
  </si>
  <si>
    <t>technické zhodnocení</t>
  </si>
  <si>
    <t>oprava a udržování</t>
  </si>
  <si>
    <t>DARY</t>
  </si>
  <si>
    <t>OSTATNÍ DOTACE</t>
  </si>
  <si>
    <t>SYSTÉM.DOTACE 916</t>
  </si>
  <si>
    <t>Přístrojová technika - granty</t>
  </si>
  <si>
    <t>SYSTÉM.DOTACE 916-IOP</t>
  </si>
  <si>
    <t xml:space="preserve">C E L K E M </t>
  </si>
  <si>
    <t>Z toho:</t>
  </si>
  <si>
    <t>čerpání z odpisů</t>
  </si>
  <si>
    <t>čerpání z dotací</t>
  </si>
  <si>
    <t>Fakultní nemocnice Olomouc</t>
  </si>
  <si>
    <t xml:space="preserve">   B Ř E Z E N  2 0 1 1 </t>
  </si>
  <si>
    <t>LŮŽKOVÝ FOND A JEHO VYUŽITÍ VČETNĚ SVLS</t>
  </si>
  <si>
    <t xml:space="preserve">    Počet dnů:  31</t>
  </si>
  <si>
    <t>Klinika  |Poč.|      Počet ošetřovanců      |Prům|Skut. |Uzav.|Počet  | Využ.lůžek|Prům.|Počet</t>
  </si>
  <si>
    <t xml:space="preserve">         |lůž.|-----------------------------|den.|lůžko.|lůžka|ošetř. |-----------|ošetř|hosp.</t>
  </si>
  <si>
    <t xml:space="preserve">         |    |PŘIJ |exTR+|PROP |exTR-|Úmrtí|p.ho|kapac.|     |dnů    | dny |  %  |doba |     </t>
  </si>
  <si>
    <t>==============================================================================================</t>
  </si>
  <si>
    <t>1.IK     |  62|  295|    6|  271|   27|    4|  46|  1922|    0|  1426 | 23,0| 74,2|  4,7|  302</t>
  </si>
  <si>
    <t>2.IK     |  62|  176|    8|  146|   29|    7|  33|  1178|  744|  1034 | 16,7| 87,8|  5,7|  183</t>
  </si>
  <si>
    <t>3.IK     |  70|  222|   14|  198|   29|    4|  51|  1984|  186|  1596 | 22,8| 80,4|  6,8|  234</t>
  </si>
  <si>
    <t>GER      |  90|   12|   70|   70|    4|    5|  38|  1240| 1550|  1168 | 13,0| 94,2| 14,5|   81</t>
  </si>
  <si>
    <t>PLIC     |  61|  205|   20|  202|   22|    5|  52|  1891|    0|  1602 | 26,3| 84,7|  7,1|  227</t>
  </si>
  <si>
    <t>NEUR     |  72|  221|    8|  191|   30|    6|  59|  2232|    0|  1824 | 25,3| 81,7|  8,0|  228</t>
  </si>
  <si>
    <t>PSY      |  90|   74|    4|   97|    2|    1|  57|  1984|  806|  1777 | 19,7| 89,6| 20,0|   89</t>
  </si>
  <si>
    <t>DK       | 100|  615|    1|  590|    1|    1|  82|  3100|    0|  2556 | 25,6| 82,5|  4,2|  604</t>
  </si>
  <si>
    <t>PORGYN   |  87|  356|   10|  338|   11|    0|  61|  2480|  217|  1902 | 21,9| 76,7|  5,3|  358</t>
  </si>
  <si>
    <t>NOVO     |  50|  205|    0|  208|    1|    0|  47|  1550|    0|  1448 | 29,0| 93,4|  7,0|  207</t>
  </si>
  <si>
    <t>1CHIR    |  86|  243|   53|  223|   53|    4|  66|  2666|    0|  2047 | 23,8| 76,8|  7,1|  288</t>
  </si>
  <si>
    <t>2CHIR    |  33|  128|   10|  124|   13|    2|  28|  1023|    0|   875 | 26,5| 85,5|  6,3|  139</t>
  </si>
  <si>
    <t>NCHIR    |  44|  126|    7|  116|    8|    3|  29|   992|  372|   892 | 20,3| 89,9|  6,9|  130</t>
  </si>
  <si>
    <t>PCHIR    |  18|   95|    4|   94|    3|    0|  11|   558|    0|   344 | 19,1| 61,6|  3,5|   98</t>
  </si>
  <si>
    <t>KCHIR    |  41|   47|   15|   50|    2|    3|  21|   992|  279|   653 | 15,9| 65,8| 11,2|   59</t>
  </si>
  <si>
    <t>TRAUM    |  33|  194|    8|  165|   23|    0|  24|  1023|    0|   737 | 22,3| 72,0|  3,8|  195</t>
  </si>
  <si>
    <t>KAR      |  10|   23|   30|    5|   21|   18|   7|   260|   50|   219 | 21,9| 84,2|  4,5|   49</t>
  </si>
  <si>
    <t>ORT      |  72|  251|    5|  218|   12|    0|  39|  1550|  682|  1215 | 16,9| 78,4|  5,0|  243</t>
  </si>
  <si>
    <t>URO      |  32|  133|   32|  117|   30|    0|  23|   992|    0|   727 | 22,7| 73,3|  4,7|  156</t>
  </si>
  <si>
    <t>ORL      |  40|  158|    4|  146|    5|    0|  21|  1023|  217|   641 | 16,0| 62,7|  4,1|  157</t>
  </si>
  <si>
    <t>OCNI     |  26|   73|    1|   67|    1|    0|  12|   496|  310|   378 | 14,5| 76,2|  5,3|   71</t>
  </si>
  <si>
    <t>KOZNI    |  26|   68|    1|   69|    1|    0|  15|   465|  341|   474 | 18,2|101,9|  6,8|   70</t>
  </si>
  <si>
    <t>ONK      |  64|  191|    1|  181|    2|    8|  50|  1984|    0|  1553 | 24,3| 78,3|  8,1|  192</t>
  </si>
  <si>
    <t>HOK      |  34|   88|    4|   84|    6|    1|  29|  1054|    0|   884 | 26,0| 83,9|  9,7|   92</t>
  </si>
  <si>
    <t>REH      |  28|   28|   19|   41|    2|    0|  24|   868|    0|   755 | 27,0| 87,0| 16,8|   45</t>
  </si>
  <si>
    <t>KNM      |  10|   35|    1|   32|    1|    0|   8|   310|    0|   253 | 25,3| 81,6|  7,3|   35</t>
  </si>
  <si>
    <t>PRAC     |  18|   45|    0|   45|    0|    0|  10|   310|  248|   303 | 16,8| 97,7|  6,7|   45</t>
  </si>
  <si>
    <t>IPCHO    |  13|    8|  103|    1|  100|    5|   9|   390|   13|   277 | 21,3| 71,0|  2,6|  109</t>
  </si>
  <si>
    <t>UCOCH    |  20|   88|    4|   82|    4|    0|  10|   620|    0|   306 | 15,3| 49,4|  3,4|   89</t>
  </si>
  <si>
    <t>Celkem   |1392| 4403|  443| 4171|  443|   77| 963| 37137| 6015| 29866 | 21,5| 80,4|  6,9| 4326</t>
  </si>
  <si>
    <t xml:space="preserve">  </t>
  </si>
  <si>
    <t xml:space="preserve">    V Olomouci dne 11.4. 2011</t>
  </si>
  <si>
    <t xml:space="preserve">    Zpracovala: Čapková M.,OZDS FNOL</t>
  </si>
  <si>
    <t xml:space="preserve">               L E D E N - B Ř E Z E N  2 0 1 1</t>
  </si>
  <si>
    <t xml:space="preserve">            Počet dnů: 90</t>
  </si>
  <si>
    <t>Klinika  |Prům|      Počet ošetřovanců      |Prům|Skut. |Uzav.|Počet  |Využ.lůžek |Prům.|Počet|Prost|Obrat</t>
  </si>
  <si>
    <t xml:space="preserve">         |poč.|-----------------------------|den.|lůžko.|lůžka|ošetř. |-----------|ošetř|hosp.|L/lho|Lůžka</t>
  </si>
  <si>
    <t xml:space="preserve">         |lůž.|PŘIJ |exTR+|PROP |exTR-|Úmrtí|p.ho|kapac.|     |dnů    | dny |  %  |doba |     |(dny)|     </t>
  </si>
  <si>
    <t>==========================================================================================================</t>
  </si>
  <si>
    <t>1.IK     |  62|  932|   24|  845|   73|   17|  47|  5580|    0|  4274 | 68,9| 76,6|  4,5|  946| 1,4 | 15,3</t>
  </si>
  <si>
    <t>2.IK     |  62|  494|   25|  421|   69|   15|  33|  3420| 2160|  2972 | 47,9| 86,9|  5,8|  512| 0,9 | 13,5</t>
  </si>
  <si>
    <t>3.IK     |  70|  622|   44|  532|   80|   28|  49|  5694|  606|  4413 | 63,0| 77,5|  6,8|  653| 2,0 | 10,3</t>
  </si>
  <si>
    <t>GER      |  90|   40|  176|  173|   15|   10|  37|  3618| 4482|  3304 | 36,7| 91,3| 16,0|  207| 1,5 |  5,1</t>
  </si>
  <si>
    <t>PLIC     |  61|  612|   69|  566|   57|   19|  48|  5226|  264|  4321 | 70,8| 82,7|  6,5|  662| 1,4 | 11,4</t>
  </si>
  <si>
    <t>NEUR     |  72|  622|   28|  520|   74|   14|  56|  6420|   60|  5014 | 69,6| 78,1|  8,0|  629| 2,2 |  8,8</t>
  </si>
  <si>
    <t>PSY      |  90|  230|   16|  235|    6|    1|  55|  5508| 2592|  4910 | 54,6| 89,1| 20,1|  244| 2,5 |  4,0</t>
  </si>
  <si>
    <t>DK       | 100| 1676|    2| 1606|    2|    3|  81|  9000|    0|  7252 | 72,5| 80,6|  4,4| 1645| 1,1 | 16,4</t>
  </si>
  <si>
    <t>PORGYN   |  87| 1033|   19| 1003|   24|    0|  61|  7156|  674|  5483 | 63,0| 76,6|  5,3| 1040| 1,6 | 13,1</t>
  </si>
  <si>
    <t>NOVO     |  50|  605|    0|  616|    2|    1|  47|  4500|    0|  4204 | 84,1| 93,4|  6,9|  612| 0,5 | 12,2</t>
  </si>
  <si>
    <t>1CHIR    |  86|  668|  167|  608|  165|    7|  64|  7476|  264|  5789 | 67,3| 77,4|  7,2|  808| 2,1 |  9,7</t>
  </si>
  <si>
    <t>2CHIR    |  33|  382|   24|  348|   38|    3|  27|  2924|   46|  2440 | 73,9| 83,4|  6,1|  398| 1,2 | 12,2</t>
  </si>
  <si>
    <t>NCHIR    |  44|  348|   30|  327|   38|    7|  27|  2838| 1122|  2410 | 54,8| 84,9|  6,4|  375| 1,1 | 11,9</t>
  </si>
  <si>
    <t>PCHIR    |  18|  245|   11|  236|    7|    0|  10|  1584|   36|   898 | 49,9| 56,7|  3,6|  250| 2,7 | 14,2</t>
  </si>
  <si>
    <t>KCHIR    |  41|  134|   50|  142|   16|   10|  20|  2843|  847|  1794 | 43,8| 63,1| 10,2|  176| 6,0 |  5,6</t>
  </si>
  <si>
    <t>TRAUM    |  33|  559|   25|  497|   71|    1|  23|  2970|    0|  2114 | 64,1| 71,2|  3,7|  577| 1,5 | 17,5</t>
  </si>
  <si>
    <t>KAR      |  10|   49|   75|   19|   62|   40|   7|   840|   60|   671 | 67,1| 79,9|  5,5|  123| 1,4 | 13,1</t>
  </si>
  <si>
    <t>ORT      |  72|  713|   14|  644|   37|    0|  41|  4442| 2038|  3657 | 50,8| 82,3|  5,2|  704| 1,1 | 14,3</t>
  </si>
  <si>
    <t>URO      |  32|  389|  115|  356|  115|    0|  24|  2864|   16|  2191 | 68,5| 76,5|  4,5|  488| 1,4 | 15,3</t>
  </si>
  <si>
    <t>ORL      |  40|  416|   15|  399|   14|    0|  19|  2948|  652|  1690 | 42,3| 57,3|  4,0|  422| 3,0 | 12,9</t>
  </si>
  <si>
    <t>OCNI     |  26|  197|    2|  187|    1|    0|  12|  1440|  900|  1096 | 42,2| 76,1|  5,7|  194| 1,8 | 12,1</t>
  </si>
  <si>
    <t>KOZNI    |  26|  172|    1|  167|    4|    0|  15|  1350|  990|  1365 | 52,5|101,1|  7,9|  172|     | 11,5</t>
  </si>
  <si>
    <t>ONK      |  64|  568|    4|  498|   11|   23|  45|  5586|  174|  4075 | 63,7| 73,0|  7,4|  552| 2,7 |  8,9</t>
  </si>
  <si>
    <t>HOK      |  34|  241|    9|  213|   11|    5|  30|  3060|    0|  2681 | 78,9| 87,6| 11,2|  240| 1,6 |  7,0</t>
  </si>
  <si>
    <t>REH      |  28|  101|   47|  114|    7|    0|  24|  2464|   56|  2136 | 76,3| 86,7| 15,9|  135| 2,4 |  4,9</t>
  </si>
  <si>
    <t>KNM      |  10|   88|    2|   80|    1|    0|   7|   870|   30|   614 | 61,4| 70,6|  7,2|   86| 3,0 |  8,8</t>
  </si>
  <si>
    <t>PRAC     |  18|  127|    0|  117|    0|    0|   9|   900|  720|   850 | 47,2| 94,4|  7,0|  122| 0,4 | 12,2</t>
  </si>
  <si>
    <t>IPCHO    |  13|   15|  315|    7|  306|   11|   9|  1147|   23|   846 | 65,1| 73,8|  2,6|  327| 0,9 | 25,7</t>
  </si>
  <si>
    <t>UCOCH    |  20|  218|   11|  203|   14|    0|   9|  1800|    0|   771 | 38,6| 42,8|  3,5|  223| 4,6 | 11,2</t>
  </si>
  <si>
    <t>===========================================================================================================</t>
  </si>
  <si>
    <t>Celkem   |1392|12496| 1320|11679| 1320|  215| 936|106468|18812| 84235 | 60,5| 79,1|  6,9|12195| 1,8 | 10,3</t>
  </si>
  <si>
    <t>V Olomouci dne 11.4. 2011</t>
  </si>
  <si>
    <t>Zpracovala: Čapková M.,OZDS FNOL</t>
  </si>
  <si>
    <r>
      <rPr>
        <sz val="10"/>
        <color theme="1"/>
        <rFont val="Tahoma"/>
        <family val="2"/>
      </rPr>
      <t xml:space="preserve">Za období : </t>
    </r>
    <r>
      <rPr>
        <sz val="10"/>
        <color theme="1"/>
        <rFont val="Tahoma"/>
        <family val="2"/>
      </rPr>
      <t>03</t>
    </r>
  </si>
  <si>
    <r>
      <rPr>
        <sz val="10"/>
        <color theme="1"/>
        <rFont val="Tahoma"/>
        <family val="2"/>
      </rPr>
      <t xml:space="preserve">Za období :  </t>
    </r>
    <r>
      <rPr>
        <sz val="10"/>
        <color theme="1"/>
        <rFont val="Tahoma"/>
        <family val="2"/>
      </rPr>
      <t>03</t>
    </r>
  </si>
  <si>
    <r>
      <t>Přehled o čerpání nákladů roku 2011 do období : 1-</t>
    </r>
    <r>
      <rPr>
        <b/>
        <sz val="14"/>
        <color indexed="8"/>
        <rFont val="Tahoma"/>
        <family val="2"/>
      </rPr>
      <t>3 2011</t>
    </r>
  </si>
  <si>
    <t>Přehled o výnosech roku 2011 do období : 1-3 2011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</si>
</sst>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mmmm\ yyyy"/>
  </numFmts>
  <fonts count="19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14"/>
      <color indexed="8"/>
      <name val="Tahoma"/>
      <family val="2"/>
    </font>
    <font>
      <sz val="8"/>
      <name val="Tahoma"/>
      <family val="2"/>
    </font>
    <font>
      <b/>
      <u/>
      <sz val="11"/>
      <name val="Arial"/>
      <family val="2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</font>
    <font>
      <b/>
      <u/>
      <sz val="11"/>
      <name val="Arial CE"/>
      <family val="2"/>
      <charset val="238"/>
    </font>
    <font>
      <sz val="10"/>
      <name val="Arial CE"/>
      <charset val="238"/>
    </font>
    <font>
      <sz val="10"/>
      <color indexed="8"/>
      <name val="Courier New"/>
      <family val="3"/>
      <charset val="238"/>
    </font>
    <font>
      <sz val="11"/>
      <color indexed="8"/>
      <name val="Courier New"/>
      <family val="3"/>
      <charset val="238"/>
    </font>
    <font>
      <sz val="12"/>
      <color indexed="8"/>
      <name val="Courier New"/>
      <family val="3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5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54"/>
      </right>
      <top style="medium">
        <color indexed="22"/>
      </top>
      <bottom/>
      <diagonal/>
    </border>
    <border>
      <left style="medium">
        <color indexed="22"/>
      </left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2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0" fillId="0" borderId="2" xfId="0" applyBorder="1"/>
    <xf numFmtId="164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64" fontId="5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14" fontId="10" fillId="0" borderId="0" xfId="0" applyNumberFormat="1" applyFont="1" applyAlignment="1">
      <alignment horizontal="left"/>
    </xf>
    <xf numFmtId="3" fontId="10" fillId="0" borderId="0" xfId="0" applyNumberFormat="1" applyFont="1"/>
    <xf numFmtId="0" fontId="11" fillId="0" borderId="0" xfId="0" applyFont="1"/>
    <xf numFmtId="165" fontId="10" fillId="0" borderId="0" xfId="0" applyNumberFormat="1" applyFont="1" applyAlignment="1">
      <alignment horizontal="left"/>
    </xf>
    <xf numFmtId="0" fontId="12" fillId="0" borderId="0" xfId="0" applyFont="1"/>
    <xf numFmtId="14" fontId="12" fillId="0" borderId="0" xfId="0" applyNumberFormat="1" applyFont="1" applyAlignment="1">
      <alignment horizontal="left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4" fontId="10" fillId="0" borderId="7" xfId="0" applyNumberFormat="1" applyFont="1" applyBorder="1"/>
    <xf numFmtId="4" fontId="10" fillId="0" borderId="8" xfId="0" applyNumberFormat="1" applyFont="1" applyBorder="1"/>
    <xf numFmtId="0" fontId="10" fillId="0" borderId="9" xfId="0" applyFont="1" applyBorder="1"/>
    <xf numFmtId="4" fontId="10" fillId="0" borderId="10" xfId="0" applyNumberFormat="1" applyFont="1" applyBorder="1"/>
    <xf numFmtId="4" fontId="10" fillId="0" borderId="11" xfId="0" applyNumberFormat="1" applyFont="1" applyBorder="1"/>
    <xf numFmtId="0" fontId="10" fillId="0" borderId="9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4" fontId="10" fillId="0" borderId="13" xfId="0" applyNumberFormat="1" applyFont="1" applyBorder="1"/>
    <xf numFmtId="4" fontId="10" fillId="0" borderId="14" xfId="0" applyNumberFormat="1" applyFont="1" applyBorder="1"/>
    <xf numFmtId="0" fontId="10" fillId="0" borderId="15" xfId="0" applyFont="1" applyBorder="1"/>
    <xf numFmtId="4" fontId="10" fillId="0" borderId="16" xfId="0" applyNumberFormat="1" applyFont="1" applyBorder="1"/>
    <xf numFmtId="4" fontId="11" fillId="0" borderId="0" xfId="0" applyNumberFormat="1" applyFont="1"/>
    <xf numFmtId="0" fontId="13" fillId="0" borderId="0" xfId="0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0" fontId="0" fillId="0" borderId="6" xfId="0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21" xfId="0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4" fontId="0" fillId="0" borderId="16" xfId="0" applyNumberFormat="1" applyBorder="1"/>
    <xf numFmtId="0" fontId="0" fillId="0" borderId="26" xfId="0" applyBorder="1"/>
    <xf numFmtId="49" fontId="0" fillId="0" borderId="18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0" fillId="0" borderId="29" xfId="0" applyBorder="1"/>
    <xf numFmtId="0" fontId="0" fillId="0" borderId="30" xfId="0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0" xfId="0" applyNumberFormat="1" applyBorder="1"/>
    <xf numFmtId="0" fontId="17" fillId="0" borderId="0" xfId="0" applyFont="1" applyAlignment="1">
      <alignment horizontal="left" indent="2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 indent="2"/>
    </xf>
    <xf numFmtId="0" fontId="17" fillId="0" borderId="0" xfId="0" applyFont="1"/>
    <xf numFmtId="0" fontId="17" fillId="0" borderId="0" xfId="0" applyFont="1" applyAlignment="1">
      <alignment horizontal="left" indent="15"/>
    </xf>
    <xf numFmtId="0" fontId="16" fillId="0" borderId="0" xfId="0" applyFont="1" applyAlignment="1">
      <alignment horizontal="left" indent="15"/>
    </xf>
    <xf numFmtId="3" fontId="0" fillId="0" borderId="0" xfId="0" applyNumberFormat="1"/>
    <xf numFmtId="0" fontId="0" fillId="0" borderId="0" xfId="0" applyFill="1" applyBorder="1"/>
    <xf numFmtId="0" fontId="4" fillId="2" borderId="1" xfId="0" applyFont="1" applyFill="1" applyBorder="1" applyAlignment="1">
      <alignment vertical="top"/>
    </xf>
    <xf numFmtId="3" fontId="3" fillId="3" borderId="2" xfId="0" applyNumberFormat="1" applyFont="1" applyFill="1" applyBorder="1" applyAlignment="1">
      <alignment horizontal="right" vertical="top"/>
    </xf>
    <xf numFmtId="0" fontId="5" fillId="2" borderId="33" xfId="0" applyFont="1" applyFill="1" applyBorder="1" applyAlignment="1">
      <alignment vertical="top"/>
    </xf>
    <xf numFmtId="3" fontId="5" fillId="0" borderId="34" xfId="0" applyNumberFormat="1" applyFont="1" applyBorder="1" applyAlignment="1">
      <alignment horizontal="right" vertical="top"/>
    </xf>
    <xf numFmtId="3" fontId="5" fillId="3" borderId="34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3" fontId="3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Alignment="1"/>
    <xf numFmtId="0" fontId="2" fillId="4" borderId="0" xfId="0" applyFont="1" applyFill="1" applyAlignment="1">
      <alignment vertical="center"/>
    </xf>
    <xf numFmtId="0" fontId="0" fillId="0" borderId="0" xfId="0"/>
    <xf numFmtId="0" fontId="2" fillId="4" borderId="35" xfId="0" applyFont="1" applyFill="1" applyBorder="1" applyAlignment="1">
      <alignment vertical="center"/>
    </xf>
    <xf numFmtId="0" fontId="1" fillId="0" borderId="0" xfId="0" applyFont="1" applyAlignment="1">
      <alignment horizontal="center" vertical="top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17" xfId="0" applyBorder="1"/>
    <xf numFmtId="0" fontId="3" fillId="2" borderId="1" xfId="0" applyFont="1" applyFill="1" applyBorder="1" applyAlignment="1">
      <alignment vertical="top"/>
    </xf>
    <xf numFmtId="0" fontId="0" fillId="2" borderId="39" xfId="0" applyFill="1" applyBorder="1"/>
    <xf numFmtId="0" fontId="5" fillId="0" borderId="2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ukazetelů z celkových nákladů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[1]data_Stránka1_1_1!$B$1</c:f>
              <c:strCache>
                <c:ptCount val="1"/>
                <c:pt idx="0">
                  <c:v>Leky %, Krev %, SZM %, Potraviny %, Energie %, Osobni naklady %, Odpisy %, Ostatní %, Prodane zbozi LS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Pt>
            <c:idx val="5"/>
            <c:spPr>
              <a:solidFill>
                <a:srgbClr val="6699CC"/>
              </a:solidFill>
              <a:ln>
                <a:noFill/>
              </a:ln>
            </c:spPr>
          </c:dPt>
          <c:dPt>
            <c:idx val="6"/>
            <c:spPr>
              <a:solidFill>
                <a:srgbClr val="FF0033"/>
              </a:solidFill>
              <a:ln>
                <a:noFill/>
              </a:ln>
            </c:spPr>
          </c:dPt>
          <c:dPt>
            <c:idx val="7"/>
            <c:spPr>
              <a:solidFill>
                <a:srgbClr val="FF6633"/>
              </a:solidFill>
              <a:ln>
                <a:noFill/>
              </a:ln>
            </c:spPr>
          </c:dPt>
          <c:dPt>
            <c:idx val="8"/>
            <c:spPr>
              <a:solidFill>
                <a:srgbClr val="CC0099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[1]data_Stránka1_1_1!$A$2:$A$10</c:f>
              <c:strCache>
                <c:ptCount val="9"/>
                <c:pt idx="0">
                  <c:v>Leky %</c:v>
                </c:pt>
                <c:pt idx="1">
                  <c:v>Krev %</c:v>
                </c:pt>
                <c:pt idx="2">
                  <c:v>SZM %</c:v>
                </c:pt>
                <c:pt idx="3">
                  <c:v>Potraviny %</c:v>
                </c:pt>
                <c:pt idx="4">
                  <c:v>Energie %</c:v>
                </c:pt>
                <c:pt idx="5">
                  <c:v>Osobni naklady %</c:v>
                </c:pt>
                <c:pt idx="6">
                  <c:v>Odpisy %</c:v>
                </c:pt>
                <c:pt idx="7">
                  <c:v>Ostatní %</c:v>
                </c:pt>
                <c:pt idx="8">
                  <c:v>Prodane zbozi LS %</c:v>
                </c:pt>
              </c:strCache>
            </c:strRef>
          </c:cat>
          <c:val>
            <c:numRef>
              <c:f>[1]data_Stránka1_1_1!$B$2:$B$10</c:f>
              <c:numCache>
                <c:formatCode>General</c:formatCode>
                <c:ptCount val="9"/>
                <c:pt idx="0">
                  <c:v>0.19187399999999999</c:v>
                </c:pt>
                <c:pt idx="1">
                  <c:v>1.2446E-2</c:v>
                </c:pt>
                <c:pt idx="2">
                  <c:v>0.15215400000000001</c:v>
                </c:pt>
                <c:pt idx="3">
                  <c:v>9.4879999999999999E-3</c:v>
                </c:pt>
                <c:pt idx="4">
                  <c:v>3.2847000000000001E-2</c:v>
                </c:pt>
                <c:pt idx="5">
                  <c:v>0.37657499999999999</c:v>
                </c:pt>
                <c:pt idx="6">
                  <c:v>6.8852999999999998E-2</c:v>
                </c:pt>
                <c:pt idx="7">
                  <c:v>7.5203000000000006E-2</c:v>
                </c:pt>
                <c:pt idx="8">
                  <c:v>8.0560999999999994E-2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Podíl ukazatelů z celkových výnosů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tx>
            <c:strRef>
              <c:f>[1]data_Stránka1_1_2!$B$1</c:f>
              <c:strCache>
                <c:ptCount val="1"/>
                <c:pt idx="0">
                  <c:v>Provozni dotace %, Vykon pro zdr.poj %, Ostatní výnosy %, Aktivace %, Tržby z léčiva %</c:v>
                </c:pt>
              </c:strCache>
            </c:strRef>
          </c:tx>
          <c:dPt>
            <c:idx val="0"/>
            <c:spPr>
              <a:solidFill>
                <a:srgbClr val="333399"/>
              </a:solidFill>
              <a:ln>
                <a:noFill/>
              </a:ln>
            </c:spPr>
          </c:dPt>
          <c:dPt>
            <c:idx val="1"/>
            <c:spPr>
              <a:solidFill>
                <a:srgbClr val="CC9933"/>
              </a:solidFill>
              <a:ln>
                <a:noFill/>
              </a:ln>
            </c:spPr>
          </c:dPt>
          <c:dPt>
            <c:idx val="2"/>
            <c:spPr>
              <a:solidFill>
                <a:srgbClr val="993333"/>
              </a:solidFill>
              <a:ln>
                <a:noFill/>
              </a:ln>
            </c:spPr>
          </c:dPt>
          <c:dPt>
            <c:idx val="3"/>
            <c:spPr>
              <a:solidFill>
                <a:srgbClr val="CCCC00"/>
              </a:solidFill>
              <a:ln>
                <a:noFill/>
              </a:ln>
            </c:spPr>
          </c:dPt>
          <c:dPt>
            <c:idx val="4"/>
            <c:spPr>
              <a:solidFill>
                <a:srgbClr val="336633"/>
              </a:solidFill>
              <a:ln>
                <a:noFill/>
              </a:ln>
            </c:spPr>
          </c:dPt>
          <c:dLbls>
            <c:numFmt formatCode="#,##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dLblPos val="outEnd"/>
            <c:showVal val="1"/>
            <c:showCatName val="1"/>
            <c:showLeaderLines val="1"/>
          </c:dLbls>
          <c:cat>
            <c:strRef>
              <c:f>[1]data_Stránka1_1_2!$A$2:$A$6</c:f>
              <c:strCache>
                <c:ptCount val="5"/>
                <c:pt idx="0">
                  <c:v>Provozni dotace %</c:v>
                </c:pt>
                <c:pt idx="1">
                  <c:v>Vykon pro zdr.poj %</c:v>
                </c:pt>
                <c:pt idx="2">
                  <c:v>Ostatní výnosy %</c:v>
                </c:pt>
                <c:pt idx="3">
                  <c:v>Aktivace %</c:v>
                </c:pt>
                <c:pt idx="4">
                  <c:v>Tržby z léčiva %</c:v>
                </c:pt>
              </c:strCache>
            </c:strRef>
          </c:cat>
          <c:val>
            <c:numRef>
              <c:f>[1]data_Stránka1_1_2!$B$2:$B$6</c:f>
              <c:numCache>
                <c:formatCode>General</c:formatCode>
                <c:ptCount val="5"/>
                <c:pt idx="0">
                  <c:v>6.973E-3</c:v>
                </c:pt>
                <c:pt idx="1">
                  <c:v>0.79119099999999998</c:v>
                </c:pt>
                <c:pt idx="2">
                  <c:v>9.4139E-2</c:v>
                </c:pt>
                <c:pt idx="3">
                  <c:v>2.1343000000000001E-2</c:v>
                </c:pt>
                <c:pt idx="4">
                  <c:v>8.6354E-2</c:v>
                </c:pt>
              </c:numCache>
            </c:numRef>
          </c:val>
        </c:ser>
        <c:firstSliceAng val="90"/>
      </c:pieChart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zero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[2]data_Stránka1_1_1!$B$1</c:f>
              <c:strCache>
                <c:ptCount val="1"/>
                <c:pt idx="0">
                  <c:v>50113     Léky a léčiva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[2]data_Stránka1_1_1!$B$2:$B$14</c:f>
              <c:numCache>
                <c:formatCode>General</c:formatCode>
                <c:ptCount val="13"/>
                <c:pt idx="0">
                  <c:v>17274.108972999999</c:v>
                </c:pt>
                <c:pt idx="1">
                  <c:v>66725.360279999994</c:v>
                </c:pt>
                <c:pt idx="2">
                  <c:v>66978.890369999994</c:v>
                </c:pt>
                <c:pt idx="3">
                  <c:v>73585.057019999993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1"/>
          <c:order val="1"/>
          <c:tx>
            <c:strRef>
              <c:f>[2]data_Stránka1_1_1!$C$1</c:f>
              <c:strCache>
                <c:ptCount val="1"/>
                <c:pt idx="0">
                  <c:v>50113014     léky - vliv lék. vyhl. (LEK)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2"/>
          <c:order val="2"/>
          <c:tx>
            <c:strRef>
              <c:f>[2]data_Stránka1_1_1!$D$1</c:f>
              <c:strCache>
                <c:ptCount val="1"/>
                <c:pt idx="0">
                  <c:v>50113016     léky - spotřeba v centrech (LEK)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[2]data_Stránka1_1_1!$D$2:$D$14</c:f>
              <c:numCache>
                <c:formatCode>General</c:formatCode>
                <c:ptCount val="13"/>
                <c:pt idx="0">
                  <c:v>9286.2930379999998</c:v>
                </c:pt>
                <c:pt idx="1">
                  <c:v>37586.961909999998</c:v>
                </c:pt>
                <c:pt idx="2">
                  <c:v>33941.897839999998</c:v>
                </c:pt>
                <c:pt idx="3">
                  <c:v>39906.656710000003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3"/>
          <c:order val="3"/>
          <c:tx>
            <c:strRef>
              <c:f>[2]data_Stránka1_1_1!$E$1</c:f>
              <c:strCache>
                <c:ptCount val="1"/>
                <c:pt idx="0">
                  <c:v>50114     Krevní přípravky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[2]data_Stránka1_1_1!$E$2:$E$14</c:f>
              <c:numCache>
                <c:formatCode>General</c:formatCode>
                <c:ptCount val="13"/>
                <c:pt idx="0">
                  <c:v>1120.454154</c:v>
                </c:pt>
                <c:pt idx="1">
                  <c:v>4318.1734699999997</c:v>
                </c:pt>
                <c:pt idx="2">
                  <c:v>4683.62752</c:v>
                </c:pt>
                <c:pt idx="3">
                  <c:v>4443.6488600000002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4"/>
          <c:order val="4"/>
          <c:tx>
            <c:strRef>
              <c:f>[2]data_Stránka1_1_1!$F$1</c:f>
              <c:strCache>
                <c:ptCount val="1"/>
                <c:pt idx="0">
                  <c:v>50115     Zdravotnické prostředky</c:v>
                </c:pt>
              </c:strCache>
            </c:strRef>
          </c:tx>
          <c:spPr>
            <a:ln w="0">
              <a:solidFill>
                <a:srgbClr val="33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6633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[2]data_Stránka1_1_1!$F$2:$F$14</c:f>
              <c:numCache>
                <c:formatCode>General</c:formatCode>
                <c:ptCount val="13"/>
                <c:pt idx="0">
                  <c:v>13698.154623</c:v>
                </c:pt>
                <c:pt idx="1">
                  <c:v>53276.450120000001</c:v>
                </c:pt>
                <c:pt idx="2">
                  <c:v>57600.634510000004</c:v>
                </c:pt>
                <c:pt idx="3">
                  <c:v>53500.770850000001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5"/>
          <c:order val="5"/>
          <c:tx>
            <c:strRef>
              <c:f>[2]data_Stránka1_1_1!$G$1</c:f>
              <c:strCache>
                <c:ptCount val="1"/>
                <c:pt idx="0">
                  <c:v>50495     Prodané zb. LEK</c:v>
                </c:pt>
              </c:strCache>
            </c:strRef>
          </c:tx>
          <c:spPr>
            <a:ln w="0">
              <a:solidFill>
                <a:srgbClr val="6699CC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6699CC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[2]data_Stránka1_1_1!$G$2:$G$14</c:f>
              <c:numCache>
                <c:formatCode>General</c:formatCode>
                <c:ptCount val="13"/>
                <c:pt idx="0">
                  <c:v>7252.8009629999997</c:v>
                </c:pt>
                <c:pt idx="1">
                  <c:v>27717.746940000001</c:v>
                </c:pt>
                <c:pt idx="2">
                  <c:v>20982.873230000001</c:v>
                </c:pt>
                <c:pt idx="3">
                  <c:v>38332.991379999999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6"/>
          <c:order val="6"/>
          <c:tx>
            <c:strRef>
              <c:f>[2]data_Stránka1_1_1!$H$1</c:f>
              <c:strCache>
                <c:ptCount val="1"/>
                <c:pt idx="0">
                  <c:v>52     Osobní náklady</c:v>
                </c:pt>
              </c:strCache>
            </c:strRef>
          </c:tx>
          <c:spPr>
            <a:ln w="0">
              <a:solidFill>
                <a:srgbClr val="FF00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33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[2]data_Stránka1_1_1!$H$2:$H$14</c:f>
              <c:numCache>
                <c:formatCode>General</c:formatCode>
                <c:ptCount val="13"/>
                <c:pt idx="0">
                  <c:v>33902.472378999999</c:v>
                </c:pt>
                <c:pt idx="1">
                  <c:v>133339.11123000001</c:v>
                </c:pt>
                <c:pt idx="2">
                  <c:v>132241.66678999999</c:v>
                </c:pt>
                <c:pt idx="3">
                  <c:v>141248.89053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7"/>
          <c:order val="7"/>
          <c:tx>
            <c:strRef>
              <c:f>[2]data_Stránka1_1_1!$I$1</c:f>
              <c:strCache>
                <c:ptCount val="1"/>
                <c:pt idx="0">
                  <c:v>551     Odpisy DM</c:v>
                </c:pt>
              </c:strCache>
            </c:strRef>
          </c:tx>
          <c:spPr>
            <a:ln w="0">
              <a:solidFill>
                <a:srgbClr val="FF66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6633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[2]data_Stránka1_1_1!$I$2:$I$14</c:f>
              <c:numCache>
                <c:formatCode>General</c:formatCode>
                <c:ptCount val="13"/>
                <c:pt idx="0">
                  <c:v>6198.7427500000003</c:v>
                </c:pt>
                <c:pt idx="1">
                  <c:v>23700.272000000001</c:v>
                </c:pt>
                <c:pt idx="2">
                  <c:v>25283.366000000002</c:v>
                </c:pt>
                <c:pt idx="3">
                  <c:v>25401.275000000001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lineChart>
        <c:grouping val="standard"/>
        <c:ser>
          <c:idx val="8"/>
          <c:order val="8"/>
          <c:tx>
            <c:strRef>
              <c:f>[2]data_Stránka1_1_1!$J$1</c:f>
              <c:strCache>
                <c:ptCount val="1"/>
                <c:pt idx="0">
                  <c:v>5     Účtová třída 5 - Náklady</c:v>
                </c:pt>
              </c:strCache>
            </c:strRef>
          </c:tx>
          <c:spPr>
            <a:ln w="0">
              <a:solidFill>
                <a:srgbClr val="CC00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0099"/>
              </a:solidFill>
              <a:ln>
                <a:noFill/>
              </a:ln>
            </c:spPr>
          </c:marker>
          <c:cat>
            <c:strRef>
              <c:f>[2]data_Stránka1_1_1!$A$2:$A$14</c:f>
              <c:strCache>
                <c:ptCount val="13"/>
                <c:pt idx="0">
                  <c:v>Průměr 2010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strCache>
            </c:strRef>
          </c:cat>
          <c:val>
            <c:numRef>
              <c:f>[2]data_Stránka1_1_1!$J$2:$J$14</c:f>
              <c:numCache>
                <c:formatCode>General</c:formatCode>
                <c:ptCount val="13"/>
                <c:pt idx="0">
                  <c:v>90028.448898999995</c:v>
                </c:pt>
                <c:pt idx="1">
                  <c:v>350978.99969000003</c:v>
                </c:pt>
                <c:pt idx="2">
                  <c:v>349972.30378000002</c:v>
                </c:pt>
                <c:pt idx="3">
                  <c:v>379390.08331999998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33629312"/>
        <c:axId val="33630848"/>
      </c:lineChart>
      <c:catAx>
        <c:axId val="33629312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3630848"/>
        <c:crosses val="autoZero"/>
        <c:lblAlgn val="ctr"/>
        <c:lblOffset val="100"/>
      </c:catAx>
      <c:valAx>
        <c:axId val="3363084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362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[3]data_Stránka1_1_1!$B$1</c:f>
              <c:strCache>
                <c:ptCount val="1"/>
                <c:pt idx="0">
                  <c:v>Fakt ZP běžný rok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[3]data_Stránka1_1_1!$B$2:$B$13</c:f>
              <c:numCache>
                <c:formatCode>General</c:formatCode>
                <c:ptCount val="12"/>
                <c:pt idx="0">
                  <c:v>285416.20250000001</c:v>
                </c:pt>
                <c:pt idx="1">
                  <c:v>283035.03545999998</c:v>
                </c:pt>
                <c:pt idx="2">
                  <c:v>295615.88429999998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33683328"/>
        <c:axId val="33685888"/>
      </c:lineChart>
      <c:lineChart>
        <c:grouping val="standard"/>
        <c:ser>
          <c:idx val="1"/>
          <c:order val="1"/>
          <c:tx>
            <c:strRef>
              <c:f>[3]data_Stránka1_1_1!$C$1</c:f>
              <c:strCache>
                <c:ptCount val="1"/>
                <c:pt idx="0">
                  <c:v>Dorov.ZP min.let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[3]data_Stránka1_1_1!$C$2:$C$13</c:f>
              <c:numCache>
                <c:formatCode>General</c:formatCode>
                <c:ptCount val="12"/>
                <c:pt idx="0">
                  <c:v>21341.693050000002</c:v>
                </c:pt>
                <c:pt idx="1">
                  <c:v>1425.84528</c:v>
                </c:pt>
                <c:pt idx="2">
                  <c:v>-157.93219999999999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33683328"/>
        <c:axId val="33685888"/>
      </c:lineChart>
      <c:lineChart>
        <c:grouping val="standard"/>
        <c:ser>
          <c:idx val="2"/>
          <c:order val="2"/>
          <c:tx>
            <c:strRef>
              <c:f>[3]data_Stránka1_1_1!$D$1</c:f>
              <c:strCache>
                <c:ptCount val="1"/>
                <c:pt idx="0">
                  <c:v>Prodej LS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[3]data_Stránka1_1_1!$D$2:$D$13</c:f>
              <c:numCache>
                <c:formatCode>General</c:formatCode>
                <c:ptCount val="12"/>
                <c:pt idx="0">
                  <c:v>30812.20508</c:v>
                </c:pt>
                <c:pt idx="1">
                  <c:v>23838.9247</c:v>
                </c:pt>
                <c:pt idx="2">
                  <c:v>42124.300739999999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33683328"/>
        <c:axId val="33685888"/>
      </c:lineChart>
      <c:lineChart>
        <c:grouping val="standard"/>
        <c:ser>
          <c:idx val="3"/>
          <c:order val="3"/>
          <c:tx>
            <c:strRef>
              <c:f>[3]data_Stránka1_1_1!$E$1</c:f>
              <c:strCache>
                <c:ptCount val="1"/>
                <c:pt idx="0">
                  <c:v>Příme výnosy</c:v>
                </c:pt>
              </c:strCache>
            </c:strRef>
          </c:tx>
          <c:spPr>
            <a:ln w="0">
              <a:solidFill>
                <a:srgbClr val="CCCC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CC00"/>
              </a:solidFill>
              <a:ln>
                <a:noFill/>
              </a:ln>
            </c:spPr>
          </c:marker>
          <c:cat>
            <c:strRef>
              <c:f>[3]data_Stránka1_1_1!$A$2:$A$13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[3]data_Stránka1_1_1!$E$2:$E$13</c:f>
              <c:numCache>
                <c:formatCode>General</c:formatCode>
                <c:ptCount val="12"/>
                <c:pt idx="0">
                  <c:v>374161.25789000001</c:v>
                </c:pt>
                <c:pt idx="1">
                  <c:v>361964.25396</c:v>
                </c:pt>
                <c:pt idx="2">
                  <c:v>384560.39867000002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33683328"/>
        <c:axId val="33685888"/>
      </c:lineChart>
      <c:catAx>
        <c:axId val="3368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3685888"/>
        <c:crosses val="autoZero"/>
        <c:lblAlgn val="ctr"/>
        <c:lblOffset val="100"/>
      </c:catAx>
      <c:valAx>
        <c:axId val="33685888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Fakt ZP běžný rok, Dorov.ZP min.let, Prodej LS , Příme výnosy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368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[4]data_Stránka1_1_1!$B$1</c:f>
              <c:strCache>
                <c:ptCount val="1"/>
                <c:pt idx="0">
                  <c:v>Skutečnost 2010 v tis Kč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[4]data_Stránka1_1_1!$B$2:$B$13</c:f>
              <c:numCache>
                <c:formatCode>General</c:formatCode>
                <c:ptCount val="12"/>
                <c:pt idx="0">
                  <c:v>368454.98642999999</c:v>
                </c:pt>
                <c:pt idx="1">
                  <c:v>371761.27980999998</c:v>
                </c:pt>
                <c:pt idx="2">
                  <c:v>398939.40518</c:v>
                </c:pt>
                <c:pt idx="3">
                  <c:v>368650.44575999997</c:v>
                </c:pt>
                <c:pt idx="4">
                  <c:v>346620.25576999999</c:v>
                </c:pt>
                <c:pt idx="5">
                  <c:v>353560.89963</c:v>
                </c:pt>
                <c:pt idx="6">
                  <c:v>351831.27708999999</c:v>
                </c:pt>
                <c:pt idx="7">
                  <c:v>340335.18605999998</c:v>
                </c:pt>
                <c:pt idx="8">
                  <c:v>379862.48798999999</c:v>
                </c:pt>
                <c:pt idx="9">
                  <c:v>380428.32955999998</c:v>
                </c:pt>
                <c:pt idx="10">
                  <c:v>393490.18540999998</c:v>
                </c:pt>
                <c:pt idx="11">
                  <c:v>219623.2948</c:v>
                </c:pt>
              </c:numCache>
            </c:numRef>
          </c:val>
        </c:ser>
        <c:marker val="1"/>
        <c:axId val="47659264"/>
        <c:axId val="47661440"/>
      </c:lineChart>
      <c:lineChart>
        <c:grouping val="standard"/>
        <c:ser>
          <c:idx val="1"/>
          <c:order val="1"/>
          <c:tx>
            <c:strRef>
              <c:f>[4]data_Stránka1_1_1!$C$1</c:f>
              <c:strCache>
                <c:ptCount val="1"/>
                <c:pt idx="0">
                  <c:v>Skutečnost 2011 v tis Kč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[4]data_Stránka1_1_1!$A$2:$A$13</c:f>
              <c:strCache>
                <c:ptCount val="12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[4]data_Stránka1_1_1!$C$2:$C$13</c:f>
              <c:numCache>
                <c:formatCode>General</c:formatCode>
                <c:ptCount val="12"/>
                <c:pt idx="0">
                  <c:v>350978.99969000003</c:v>
                </c:pt>
                <c:pt idx="1">
                  <c:v>349972.30378000002</c:v>
                </c:pt>
                <c:pt idx="2">
                  <c:v>379390.08331999998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659264"/>
        <c:axId val="47661440"/>
      </c:lineChart>
      <c:catAx>
        <c:axId val="47659264"/>
        <c:scaling>
          <c:orientation val="minMax"/>
        </c:scaling>
        <c:axPos val="b"/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661440"/>
        <c:crosses val="autoZero"/>
        <c:lblAlgn val="ctr"/>
        <c:lblOffset val="100"/>
      </c:catAx>
      <c:valAx>
        <c:axId val="47661440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Skutečnost 2010 v tis Kč, Skutečnost 2011 v tis Kč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659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[5]data_Stránka1_1_1!$B$1</c:f>
              <c:strCache>
                <c:ptCount val="1"/>
                <c:pt idx="0">
                  <c:v>HV 2010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[5]data_Stránka1_1_1!$A$2:$A$13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[5]data_Stránka1_1_1!$B$2:$B$13</c:f>
              <c:numCache>
                <c:formatCode>General</c:formatCode>
                <c:ptCount val="12"/>
                <c:pt idx="0">
                  <c:v>-21357.03585</c:v>
                </c:pt>
                <c:pt idx="1">
                  <c:v>-13950.534540000001</c:v>
                </c:pt>
                <c:pt idx="2">
                  <c:v>37805.251270000001</c:v>
                </c:pt>
                <c:pt idx="3">
                  <c:v>864.72969999999998</c:v>
                </c:pt>
                <c:pt idx="4">
                  <c:v>18680.010999999999</c:v>
                </c:pt>
                <c:pt idx="5">
                  <c:v>23135.38723</c:v>
                </c:pt>
                <c:pt idx="6">
                  <c:v>14003.5355</c:v>
                </c:pt>
                <c:pt idx="7">
                  <c:v>3687.7559200000001</c:v>
                </c:pt>
                <c:pt idx="8">
                  <c:v>-10134.05855</c:v>
                </c:pt>
                <c:pt idx="9">
                  <c:v>-20413.413499999999</c:v>
                </c:pt>
                <c:pt idx="10">
                  <c:v>3033.2795099999998</c:v>
                </c:pt>
                <c:pt idx="11">
                  <c:v>104798.08159</c:v>
                </c:pt>
              </c:numCache>
            </c:numRef>
          </c:val>
        </c:ser>
        <c:marker val="1"/>
        <c:axId val="47699072"/>
        <c:axId val="47701376"/>
      </c:lineChart>
      <c:lineChart>
        <c:grouping val="standard"/>
        <c:ser>
          <c:idx val="1"/>
          <c:order val="1"/>
          <c:tx>
            <c:strRef>
              <c:f>[5]data_Stránka1_1_1!$C$1</c:f>
              <c:strCache>
                <c:ptCount val="1"/>
                <c:pt idx="0">
                  <c:v>HV 2011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[5]data_Stránka1_1_1!$A$2:$A$13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[5]data_Stránka1_1_1!$C$2:$C$13</c:f>
              <c:numCache>
                <c:formatCode>General</c:formatCode>
                <c:ptCount val="12"/>
                <c:pt idx="0">
                  <c:v>23182.2582</c:v>
                </c:pt>
                <c:pt idx="1">
                  <c:v>11991.95018</c:v>
                </c:pt>
                <c:pt idx="2">
                  <c:v>5170.3153499999999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7699072"/>
        <c:axId val="47701376"/>
      </c:lineChart>
      <c:catAx>
        <c:axId val="4769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Mesic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701376"/>
        <c:crosses val="autoZero"/>
        <c:lblAlgn val="ctr"/>
        <c:lblOffset val="100"/>
      </c:catAx>
      <c:valAx>
        <c:axId val="47701376"/>
        <c:scaling>
          <c:orientation val="minMax"/>
        </c:scaling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HV 2010, HV 2011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.########" sourceLinked="0"/>
        <c:maj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769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dispBlanksAs val="gap"/>
  </c:chart>
  <c:spPr>
    <a:ln>
      <a:noFill/>
    </a:ln>
  </c:spPr>
  <c:printSettings>
    <c:headerFooter alignWithMargins="0"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10</xdr:col>
      <xdr:colOff>0</xdr:colOff>
      <xdr:row>22</xdr:row>
      <xdr:rowOff>57150</xdr:rowOff>
    </xdr:to>
    <xdr:graphicFrame macro="">
      <xdr:nvGraphicFramePr>
        <xdr:cNvPr id="204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</xdr:rowOff>
    </xdr:from>
    <xdr:to>
      <xdr:col>10</xdr:col>
      <xdr:colOff>0</xdr:colOff>
      <xdr:row>43</xdr:row>
      <xdr:rowOff>95250</xdr:rowOff>
    </xdr:to>
    <xdr:graphicFrame macro="">
      <xdr:nvGraphicFramePr>
        <xdr:cNvPr id="2050" name="chart2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11</xdr:col>
      <xdr:colOff>476250</xdr:colOff>
      <xdr:row>25</xdr:row>
      <xdr:rowOff>0</xdr:rowOff>
    </xdr:to>
    <xdr:graphicFrame macro="">
      <xdr:nvGraphicFramePr>
        <xdr:cNvPr id="5121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8</xdr:col>
      <xdr:colOff>76200</xdr:colOff>
      <xdr:row>27</xdr:row>
      <xdr:rowOff>0</xdr:rowOff>
    </xdr:to>
    <xdr:graphicFrame macro="">
      <xdr:nvGraphicFramePr>
        <xdr:cNvPr id="7169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5</xdr:col>
      <xdr:colOff>276225</xdr:colOff>
      <xdr:row>26</xdr:row>
      <xdr:rowOff>0</xdr:rowOff>
    </xdr:to>
    <xdr:graphicFrame macro="">
      <xdr:nvGraphicFramePr>
        <xdr:cNvPr id="9217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9525</xdr:rowOff>
    </xdr:from>
    <xdr:to>
      <xdr:col>10</xdr:col>
      <xdr:colOff>390525</xdr:colOff>
      <xdr:row>27</xdr:row>
      <xdr:rowOff>0</xdr:rowOff>
    </xdr:to>
    <xdr:graphicFrame macro="">
      <xdr:nvGraphicFramePr>
        <xdr:cNvPr id="11265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klady%20a%20v&#253;nosy%201-3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n&#225;klad&#367;%201-3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v&#253;nos&#367;%201-3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rovn&#225;n&#237;%20m&#283;s&#237;&#269;n&#237;ch%20n&#225;klad&#367;%201-3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vojov&#225;%20&#345;ada%20HV%201-3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  <sheetName val="data_Stránka1_1_2"/>
    </sheetNames>
    <sheetDataSet>
      <sheetData sheetId="0" refreshError="1"/>
      <sheetData sheetId="1">
        <row r="1">
          <cell r="B1" t="str">
            <v>Leky %, Krev %, SZM %, Potraviny %, Energie %, Osobni naklady %, Odpisy %, Ostatní %, Prodane zbozi LS %</v>
          </cell>
        </row>
        <row r="2">
          <cell r="A2" t="str">
            <v>Leky %</v>
          </cell>
          <cell r="B2">
            <v>0.19187399999999999</v>
          </cell>
        </row>
        <row r="3">
          <cell r="A3" t="str">
            <v>Krev %</v>
          </cell>
          <cell r="B3">
            <v>1.2446E-2</v>
          </cell>
        </row>
        <row r="4">
          <cell r="A4" t="str">
            <v>SZM %</v>
          </cell>
          <cell r="B4">
            <v>0.15215400000000001</v>
          </cell>
        </row>
        <row r="5">
          <cell r="A5" t="str">
            <v>Potraviny %</v>
          </cell>
          <cell r="B5">
            <v>9.4879999999999999E-3</v>
          </cell>
        </row>
        <row r="6">
          <cell r="A6" t="str">
            <v>Energie %</v>
          </cell>
          <cell r="B6">
            <v>3.2847000000000001E-2</v>
          </cell>
        </row>
        <row r="7">
          <cell r="A7" t="str">
            <v>Osobni naklady %</v>
          </cell>
          <cell r="B7">
            <v>0.37657499999999999</v>
          </cell>
        </row>
        <row r="8">
          <cell r="A8" t="str">
            <v>Odpisy %</v>
          </cell>
          <cell r="B8">
            <v>6.8852999999999998E-2</v>
          </cell>
        </row>
        <row r="9">
          <cell r="A9" t="str">
            <v>Ostatní %</v>
          </cell>
          <cell r="B9">
            <v>7.5203000000000006E-2</v>
          </cell>
        </row>
        <row r="10">
          <cell r="A10" t="str">
            <v>Prodane zbozi LS %</v>
          </cell>
          <cell r="B10">
            <v>8.0560999999999994E-2</v>
          </cell>
        </row>
      </sheetData>
      <sheetData sheetId="2">
        <row r="1">
          <cell r="B1" t="str">
            <v>Provozni dotace %, Vykon pro zdr.poj %, Ostatní výnosy %, Aktivace %, Tržby z léčiva %</v>
          </cell>
        </row>
        <row r="2">
          <cell r="A2" t="str">
            <v>Provozni dotace %</v>
          </cell>
          <cell r="B2">
            <v>6.973E-3</v>
          </cell>
        </row>
        <row r="3">
          <cell r="A3" t="str">
            <v>Vykon pro zdr.poj %</v>
          </cell>
          <cell r="B3">
            <v>0.79119099999999998</v>
          </cell>
        </row>
        <row r="4">
          <cell r="A4" t="str">
            <v>Ostatní výnosy %</v>
          </cell>
          <cell r="B4">
            <v>9.4139E-2</v>
          </cell>
        </row>
        <row r="5">
          <cell r="A5" t="str">
            <v>Aktivace %</v>
          </cell>
          <cell r="B5">
            <v>2.1343000000000001E-2</v>
          </cell>
        </row>
        <row r="6">
          <cell r="A6" t="str">
            <v>Tržby z léčiva %</v>
          </cell>
          <cell r="B6">
            <v>8.6354E-2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50113     Léky a léčiva</v>
          </cell>
          <cell r="C1" t="str">
            <v>50113014     léky - vliv lék. vyhl. (LEK)</v>
          </cell>
          <cell r="D1" t="str">
            <v>50113016     léky - spotřeba v centrech (LEK)</v>
          </cell>
          <cell r="E1" t="str">
            <v>50114     Krevní přípravky</v>
          </cell>
          <cell r="F1" t="str">
            <v>50115     Zdravotnické prostředky</v>
          </cell>
          <cell r="G1" t="str">
            <v>50495     Prodané zb. LEK</v>
          </cell>
          <cell r="H1" t="str">
            <v>52     Osobní náklady</v>
          </cell>
          <cell r="I1" t="str">
            <v>551     Odpisy DM</v>
          </cell>
          <cell r="J1" t="str">
            <v>5     Účtová třída 5 - Náklady</v>
          </cell>
        </row>
        <row r="2">
          <cell r="A2" t="str">
            <v>Průměr 2010</v>
          </cell>
          <cell r="B2">
            <v>17274.108972999999</v>
          </cell>
          <cell r="C2">
            <v>0</v>
          </cell>
          <cell r="D2">
            <v>9286.2930379999998</v>
          </cell>
          <cell r="E2">
            <v>1120.454154</v>
          </cell>
          <cell r="F2">
            <v>13698.154623</v>
          </cell>
          <cell r="G2">
            <v>7252.8009629999997</v>
          </cell>
          <cell r="H2">
            <v>33902.472378999999</v>
          </cell>
          <cell r="I2">
            <v>6198.7427500000003</v>
          </cell>
          <cell r="J2">
            <v>90028.448898999995</v>
          </cell>
        </row>
        <row r="3">
          <cell r="A3" t="str">
            <v>01</v>
          </cell>
          <cell r="B3">
            <v>66725.360279999994</v>
          </cell>
          <cell r="C3">
            <v>0</v>
          </cell>
          <cell r="D3">
            <v>37586.961909999998</v>
          </cell>
          <cell r="E3">
            <v>4318.1734699999997</v>
          </cell>
          <cell r="F3">
            <v>53276.450120000001</v>
          </cell>
          <cell r="G3">
            <v>27717.746940000001</v>
          </cell>
          <cell r="H3">
            <v>133339.11123000001</v>
          </cell>
          <cell r="I3">
            <v>23700.272000000001</v>
          </cell>
          <cell r="J3">
            <v>350978.99969000003</v>
          </cell>
        </row>
        <row r="4">
          <cell r="A4" t="str">
            <v>02</v>
          </cell>
          <cell r="B4">
            <v>66978.890369999994</v>
          </cell>
          <cell r="C4">
            <v>0</v>
          </cell>
          <cell r="D4">
            <v>33941.897839999998</v>
          </cell>
          <cell r="E4">
            <v>4683.62752</v>
          </cell>
          <cell r="F4">
            <v>57600.634510000004</v>
          </cell>
          <cell r="G4">
            <v>20982.873230000001</v>
          </cell>
          <cell r="H4">
            <v>132241.66678999999</v>
          </cell>
          <cell r="I4">
            <v>25283.366000000002</v>
          </cell>
          <cell r="J4">
            <v>349972.30378000002</v>
          </cell>
        </row>
        <row r="5">
          <cell r="A5" t="str">
            <v>03</v>
          </cell>
          <cell r="B5">
            <v>73585.057019999993</v>
          </cell>
          <cell r="C5">
            <v>0</v>
          </cell>
          <cell r="D5">
            <v>39906.656710000003</v>
          </cell>
          <cell r="E5">
            <v>4443.6488600000002</v>
          </cell>
          <cell r="F5">
            <v>53500.770850000001</v>
          </cell>
          <cell r="G5">
            <v>38332.991379999999</v>
          </cell>
          <cell r="H5">
            <v>141248.89053</v>
          </cell>
          <cell r="I5">
            <v>25401.275000000001</v>
          </cell>
          <cell r="J5">
            <v>379390.08331999998</v>
          </cell>
        </row>
        <row r="6">
          <cell r="A6" t="str">
            <v>04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 t="str">
            <v>06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Fakt ZP běžný rok</v>
          </cell>
          <cell r="C1" t="str">
            <v>Dorov.ZP min.let</v>
          </cell>
          <cell r="D1" t="str">
            <v>Prodej LS</v>
          </cell>
          <cell r="E1" t="str">
            <v>Příme výnosy</v>
          </cell>
        </row>
        <row r="2">
          <cell r="A2" t="str">
            <v>1</v>
          </cell>
          <cell r="B2">
            <v>285416.20250000001</v>
          </cell>
          <cell r="C2">
            <v>21341.693050000002</v>
          </cell>
          <cell r="D2">
            <v>30812.20508</v>
          </cell>
          <cell r="E2">
            <v>374161.25789000001</v>
          </cell>
        </row>
        <row r="3">
          <cell r="A3" t="str">
            <v>2</v>
          </cell>
          <cell r="B3">
            <v>283035.03545999998</v>
          </cell>
          <cell r="C3">
            <v>1425.84528</v>
          </cell>
          <cell r="D3">
            <v>23838.9247</v>
          </cell>
          <cell r="E3">
            <v>361964.25396</v>
          </cell>
        </row>
        <row r="4">
          <cell r="A4" t="str">
            <v>3</v>
          </cell>
          <cell r="B4">
            <v>295615.88429999998</v>
          </cell>
          <cell r="C4">
            <v>-157.93219999999999</v>
          </cell>
          <cell r="D4">
            <v>42124.300739999999</v>
          </cell>
          <cell r="E4">
            <v>384560.39867000002</v>
          </cell>
        </row>
        <row r="5">
          <cell r="A5" t="str">
            <v>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5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6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7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8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9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11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12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Skutečnost 2010 v tis Kč</v>
          </cell>
          <cell r="C1" t="str">
            <v>Skutečnost 2011 v tis Kč</v>
          </cell>
        </row>
        <row r="2">
          <cell r="A2" t="str">
            <v>01</v>
          </cell>
          <cell r="B2">
            <v>368454.98642999999</v>
          </cell>
          <cell r="C2">
            <v>350978.99969000003</v>
          </cell>
        </row>
        <row r="3">
          <cell r="A3" t="str">
            <v>02</v>
          </cell>
          <cell r="B3">
            <v>371761.27980999998</v>
          </cell>
          <cell r="C3">
            <v>349972.30378000002</v>
          </cell>
        </row>
        <row r="4">
          <cell r="A4" t="str">
            <v>03</v>
          </cell>
          <cell r="B4">
            <v>398939.40518</v>
          </cell>
          <cell r="C4">
            <v>379390.08331999998</v>
          </cell>
        </row>
        <row r="5">
          <cell r="A5" t="str">
            <v>04</v>
          </cell>
          <cell r="B5">
            <v>368650.44575999997</v>
          </cell>
          <cell r="C5">
            <v>0</v>
          </cell>
        </row>
        <row r="6">
          <cell r="A6" t="str">
            <v>05</v>
          </cell>
          <cell r="B6">
            <v>346620.25576999999</v>
          </cell>
          <cell r="C6">
            <v>0</v>
          </cell>
        </row>
        <row r="7">
          <cell r="A7" t="str">
            <v>06</v>
          </cell>
          <cell r="B7">
            <v>353560.89963</v>
          </cell>
          <cell r="C7">
            <v>0</v>
          </cell>
        </row>
        <row r="8">
          <cell r="A8" t="str">
            <v>07</v>
          </cell>
          <cell r="B8">
            <v>351831.27708999999</v>
          </cell>
          <cell r="C8">
            <v>0</v>
          </cell>
        </row>
        <row r="9">
          <cell r="A9" t="str">
            <v>08</v>
          </cell>
          <cell r="B9">
            <v>340335.18605999998</v>
          </cell>
          <cell r="C9">
            <v>0</v>
          </cell>
        </row>
        <row r="10">
          <cell r="A10" t="str">
            <v>09</v>
          </cell>
          <cell r="B10">
            <v>379862.48798999999</v>
          </cell>
          <cell r="C10">
            <v>0</v>
          </cell>
        </row>
        <row r="11">
          <cell r="A11" t="str">
            <v>10</v>
          </cell>
          <cell r="B11">
            <v>380428.32955999998</v>
          </cell>
          <cell r="C11">
            <v>0</v>
          </cell>
        </row>
        <row r="12">
          <cell r="A12" t="str">
            <v>11</v>
          </cell>
          <cell r="B12">
            <v>393490.18540999998</v>
          </cell>
          <cell r="C12">
            <v>0</v>
          </cell>
        </row>
        <row r="13">
          <cell r="A13" t="str">
            <v>12</v>
          </cell>
          <cell r="B13">
            <v>219623.2948</v>
          </cell>
          <cell r="C1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tránka1_1"/>
      <sheetName val="data_Stránka1_1_1"/>
    </sheetNames>
    <sheetDataSet>
      <sheetData sheetId="0" refreshError="1"/>
      <sheetData sheetId="1">
        <row r="1">
          <cell r="B1" t="str">
            <v>HV 2010</v>
          </cell>
          <cell r="C1" t="str">
            <v>HV 2011</v>
          </cell>
        </row>
        <row r="2">
          <cell r="A2" t="str">
            <v>1</v>
          </cell>
          <cell r="B2">
            <v>-21357.03585</v>
          </cell>
          <cell r="C2">
            <v>23182.2582</v>
          </cell>
        </row>
        <row r="3">
          <cell r="A3" t="str">
            <v>2</v>
          </cell>
          <cell r="B3">
            <v>-13950.534540000001</v>
          </cell>
          <cell r="C3">
            <v>11991.95018</v>
          </cell>
        </row>
        <row r="4">
          <cell r="A4" t="str">
            <v>3</v>
          </cell>
          <cell r="B4">
            <v>37805.251270000001</v>
          </cell>
          <cell r="C4">
            <v>5170.3153499999999</v>
          </cell>
        </row>
        <row r="5">
          <cell r="A5" t="str">
            <v>4</v>
          </cell>
          <cell r="B5">
            <v>864.72969999999998</v>
          </cell>
          <cell r="C5">
            <v>0</v>
          </cell>
        </row>
        <row r="6">
          <cell r="A6" t="str">
            <v>5</v>
          </cell>
          <cell r="B6">
            <v>18680.010999999999</v>
          </cell>
          <cell r="C6">
            <v>0</v>
          </cell>
        </row>
        <row r="7">
          <cell r="A7" t="str">
            <v>6</v>
          </cell>
          <cell r="B7">
            <v>23135.38723</v>
          </cell>
          <cell r="C7">
            <v>0</v>
          </cell>
        </row>
        <row r="8">
          <cell r="A8" t="str">
            <v>7</v>
          </cell>
          <cell r="B8">
            <v>14003.5355</v>
          </cell>
          <cell r="C8">
            <v>0</v>
          </cell>
        </row>
        <row r="9">
          <cell r="A9" t="str">
            <v>8</v>
          </cell>
          <cell r="B9">
            <v>3687.7559200000001</v>
          </cell>
          <cell r="C9">
            <v>0</v>
          </cell>
        </row>
        <row r="10">
          <cell r="A10" t="str">
            <v>9</v>
          </cell>
          <cell r="B10">
            <v>-10134.05855</v>
          </cell>
          <cell r="C10">
            <v>0</v>
          </cell>
        </row>
        <row r="11">
          <cell r="A11" t="str">
            <v>10</v>
          </cell>
          <cell r="B11">
            <v>-20413.413499999999</v>
          </cell>
          <cell r="C11">
            <v>0</v>
          </cell>
        </row>
        <row r="12">
          <cell r="A12" t="str">
            <v>11</v>
          </cell>
          <cell r="B12">
            <v>3033.2795099999998</v>
          </cell>
          <cell r="C12">
            <v>0</v>
          </cell>
        </row>
        <row r="13">
          <cell r="A13" t="str">
            <v>12</v>
          </cell>
          <cell r="B13">
            <v>104798.08159</v>
          </cell>
          <cell r="C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34"/>
  <sheetViews>
    <sheetView tabSelected="1" workbookViewId="0">
      <selection activeCell="D40" sqref="D40"/>
    </sheetView>
  </sheetViews>
  <sheetFormatPr defaultRowHeight="12.75" customHeight="1"/>
  <cols>
    <col min="1" max="1" width="23.85546875" bestFit="1" customWidth="1"/>
    <col min="2" max="2" width="17" bestFit="1" customWidth="1"/>
    <col min="3" max="3" width="18.140625" bestFit="1" customWidth="1"/>
    <col min="4" max="4" width="15.85546875" bestFit="1" customWidth="1"/>
    <col min="5" max="5" width="17" bestFit="1" customWidth="1"/>
    <col min="6" max="6" width="18.140625" bestFit="1" customWidth="1"/>
    <col min="7" max="7" width="15.85546875" bestFit="1" customWidth="1"/>
  </cols>
  <sheetData>
    <row r="1" spans="1:7" ht="21.75" customHeight="1">
      <c r="A1" s="98" t="s">
        <v>0</v>
      </c>
      <c r="B1" s="96"/>
      <c r="C1" s="96"/>
      <c r="D1" s="96"/>
      <c r="E1" s="96"/>
      <c r="F1" s="96"/>
      <c r="G1" s="96"/>
    </row>
    <row r="2" spans="1:7" ht="13.5" thickBot="1">
      <c r="A2" s="95" t="s">
        <v>1</v>
      </c>
      <c r="B2" s="96"/>
      <c r="C2" s="96"/>
      <c r="D2" s="96"/>
      <c r="E2" s="99" t="s">
        <v>348</v>
      </c>
      <c r="F2" s="100"/>
      <c r="G2" s="100"/>
    </row>
    <row r="3" spans="1:7" ht="13.5" thickBot="1">
      <c r="A3" s="101"/>
      <c r="B3" s="1" t="s">
        <v>1</v>
      </c>
      <c r="C3" s="1" t="s">
        <v>1</v>
      </c>
      <c r="D3" s="1" t="s">
        <v>1</v>
      </c>
      <c r="E3" s="1" t="s">
        <v>10</v>
      </c>
      <c r="F3" s="1" t="s">
        <v>11</v>
      </c>
      <c r="G3" s="1" t="s">
        <v>12</v>
      </c>
    </row>
    <row r="4" spans="1:7" ht="13.5" thickBot="1">
      <c r="A4" s="102"/>
      <c r="B4" s="1" t="s">
        <v>2</v>
      </c>
      <c r="C4" s="1" t="s">
        <v>3</v>
      </c>
      <c r="D4" s="82" t="s">
        <v>4</v>
      </c>
      <c r="E4" s="1" t="s">
        <v>2</v>
      </c>
      <c r="F4" s="1" t="s">
        <v>3</v>
      </c>
      <c r="G4" s="1" t="s">
        <v>4</v>
      </c>
    </row>
    <row r="5" spans="1:7" ht="13.5" thickBot="1">
      <c r="A5" s="1" t="s">
        <v>5</v>
      </c>
      <c r="B5" s="2">
        <v>4285880.9289344</v>
      </c>
      <c r="C5" s="2">
        <v>1080341.3867899999</v>
      </c>
      <c r="D5" s="2">
        <v>-3205539.5421444001</v>
      </c>
      <c r="E5" s="83">
        <v>358391.64678000001</v>
      </c>
      <c r="F5" s="83">
        <v>379390.08331999998</v>
      </c>
      <c r="G5" s="83">
        <v>20998.436539999999</v>
      </c>
    </row>
    <row r="6" spans="1:7" ht="13.5" thickBot="1">
      <c r="A6" s="1" t="s">
        <v>6</v>
      </c>
      <c r="B6" s="2">
        <v>4285880.9289344</v>
      </c>
      <c r="C6" s="2">
        <v>1080341.3867899999</v>
      </c>
      <c r="D6" s="2">
        <v>-3205539.5421444001</v>
      </c>
      <c r="E6" s="83">
        <v>358391.64678000001</v>
      </c>
      <c r="F6" s="83">
        <v>402762.57737999997</v>
      </c>
      <c r="G6" s="83">
        <f>F6-E6</f>
        <v>44370.930599999963</v>
      </c>
    </row>
    <row r="7" spans="1:7" ht="13.5" thickBot="1">
      <c r="A7" s="1" t="s">
        <v>7</v>
      </c>
      <c r="B7" s="2">
        <v>4317135.9693548996</v>
      </c>
      <c r="C7" s="2">
        <v>1120685.9105199999</v>
      </c>
      <c r="D7" s="2">
        <v>-3196450.0588349001</v>
      </c>
      <c r="E7" s="83">
        <v>359731.37920580001</v>
      </c>
      <c r="F7" s="83">
        <v>384560.39867000002</v>
      </c>
      <c r="G7" s="83">
        <v>24829.019464199999</v>
      </c>
    </row>
    <row r="8" spans="1:7" ht="13.5" thickBot="1">
      <c r="A8" s="1" t="s">
        <v>8</v>
      </c>
      <c r="B8" s="2">
        <v>4317135.9693548996</v>
      </c>
      <c r="C8" s="2">
        <v>1120685.9105199999</v>
      </c>
      <c r="D8" s="2">
        <v>-3196450.0588349001</v>
      </c>
      <c r="E8" s="83">
        <v>359731.37920580001</v>
      </c>
      <c r="F8" s="83">
        <v>407932.89273000002</v>
      </c>
      <c r="G8" s="83">
        <f>F8-E8</f>
        <v>48201.513524200011</v>
      </c>
    </row>
    <row r="9" spans="1:7">
      <c r="A9" s="84" t="s">
        <v>9</v>
      </c>
      <c r="B9" s="85">
        <v>31255.040420499601</v>
      </c>
      <c r="C9" s="85">
        <v>40344.523730000001</v>
      </c>
      <c r="D9" s="85">
        <v>9089.4833095003905</v>
      </c>
      <c r="E9" s="86">
        <v>1339.7324258000001</v>
      </c>
      <c r="F9" s="86">
        <v>5170.3153500000499</v>
      </c>
      <c r="G9" s="86">
        <v>3830.58292420005</v>
      </c>
    </row>
    <row r="10" spans="1:7" s="81" customFormat="1">
      <c r="A10" s="87"/>
      <c r="B10" s="88"/>
      <c r="C10" s="88"/>
      <c r="D10" s="88"/>
      <c r="E10" s="88"/>
      <c r="F10" s="88"/>
      <c r="G10" s="88"/>
    </row>
    <row r="11" spans="1:7" ht="13.5" thickBot="1">
      <c r="A11" s="95" t="s">
        <v>1</v>
      </c>
      <c r="B11" s="95"/>
      <c r="C11" s="95"/>
      <c r="D11" s="95"/>
      <c r="E11" s="97" t="s">
        <v>348</v>
      </c>
      <c r="F11" s="97"/>
      <c r="G11" s="97"/>
    </row>
    <row r="12" spans="1:7" ht="13.5" thickBot="1">
      <c r="A12" s="103"/>
      <c r="B12" s="1" t="s">
        <v>1</v>
      </c>
      <c r="C12" s="1" t="s">
        <v>1</v>
      </c>
      <c r="D12" s="1" t="s">
        <v>1</v>
      </c>
      <c r="E12" s="1" t="s">
        <v>10</v>
      </c>
      <c r="F12" s="1" t="s">
        <v>11</v>
      </c>
      <c r="G12" s="1" t="s">
        <v>12</v>
      </c>
    </row>
    <row r="13" spans="1:7" ht="13.5" thickBot="1">
      <c r="A13" s="104"/>
      <c r="B13" s="1" t="s">
        <v>2</v>
      </c>
      <c r="C13" s="1" t="s">
        <v>3</v>
      </c>
      <c r="D13" s="1" t="s">
        <v>4</v>
      </c>
      <c r="E13" s="1" t="s">
        <v>2</v>
      </c>
      <c r="F13" s="1" t="s">
        <v>3</v>
      </c>
      <c r="G13" s="1" t="s">
        <v>30</v>
      </c>
    </row>
    <row r="14" spans="1:7" ht="13.5" thickBot="1">
      <c r="A14" s="1" t="s">
        <v>21</v>
      </c>
      <c r="B14" s="2">
        <v>4317135.9693548996</v>
      </c>
      <c r="C14" s="2">
        <v>1120685.9105199999</v>
      </c>
      <c r="D14" s="2">
        <v>-3196450.0588349001</v>
      </c>
      <c r="E14" s="83">
        <v>359731.37920580001</v>
      </c>
      <c r="F14" s="83">
        <v>384560.39867000002</v>
      </c>
      <c r="G14" s="83">
        <v>24829.019464199999</v>
      </c>
    </row>
    <row r="15" spans="1:7" ht="13.5" thickBot="1">
      <c r="A15" s="1" t="s">
        <v>22</v>
      </c>
      <c r="B15" s="2">
        <v>3449106</v>
      </c>
      <c r="C15" s="2">
        <v>886830.32</v>
      </c>
      <c r="D15" s="2">
        <f>C15-B15</f>
        <v>-2562275.6800000002</v>
      </c>
      <c r="E15" s="83">
        <v>287425.5000003</v>
      </c>
      <c r="F15" s="83">
        <v>295699.34000000003</v>
      </c>
      <c r="G15" s="83">
        <f>F15-E15</f>
        <v>8273.8399997000233</v>
      </c>
    </row>
    <row r="16" spans="1:7" ht="13.5" thickBot="1">
      <c r="A16" s="1" t="s">
        <v>23</v>
      </c>
      <c r="B16" s="2">
        <v>0</v>
      </c>
      <c r="C16" s="2">
        <v>0</v>
      </c>
      <c r="D16" s="2">
        <v>0</v>
      </c>
      <c r="E16" s="83">
        <v>0</v>
      </c>
      <c r="F16" s="83">
        <v>0</v>
      </c>
      <c r="G16" s="83">
        <v>0</v>
      </c>
    </row>
    <row r="17" spans="1:7" ht="13.5" thickBot="1">
      <c r="A17" s="1" t="s">
        <v>24</v>
      </c>
      <c r="B17" s="2">
        <v>12097</v>
      </c>
      <c r="C17" s="2">
        <v>5298</v>
      </c>
      <c r="D17" s="2">
        <v>-6799</v>
      </c>
      <c r="E17" s="83">
        <v>1008.0833333</v>
      </c>
      <c r="F17" s="83">
        <v>5298</v>
      </c>
      <c r="G17" s="83">
        <v>4289.9166667</v>
      </c>
    </row>
    <row r="18" spans="1:7" ht="13.5" thickBot="1">
      <c r="A18" s="1" t="s">
        <v>25</v>
      </c>
      <c r="B18" s="2">
        <v>0</v>
      </c>
      <c r="C18" s="2">
        <v>1518.7909999999999</v>
      </c>
      <c r="D18" s="2">
        <v>1518.7909999999999</v>
      </c>
      <c r="E18" s="83">
        <v>0</v>
      </c>
      <c r="F18" s="83">
        <v>1518.7909999999999</v>
      </c>
      <c r="G18" s="83">
        <v>1518.7909999999999</v>
      </c>
    </row>
    <row r="19" spans="1:7" ht="13.5" thickBot="1">
      <c r="A19" s="1" t="s">
        <v>26</v>
      </c>
      <c r="B19" s="2">
        <v>0</v>
      </c>
      <c r="C19" s="2">
        <v>0</v>
      </c>
      <c r="D19" s="2">
        <v>0</v>
      </c>
      <c r="E19" s="83">
        <v>0</v>
      </c>
      <c r="F19" s="83">
        <v>0</v>
      </c>
      <c r="G19" s="83">
        <v>0</v>
      </c>
    </row>
    <row r="20" spans="1:7" ht="13.5" thickBot="1">
      <c r="A20" s="1" t="s">
        <v>27</v>
      </c>
      <c r="B20" s="2">
        <v>0</v>
      </c>
      <c r="C20" s="2">
        <v>0</v>
      </c>
      <c r="D20" s="89">
        <v>0</v>
      </c>
      <c r="E20" s="83">
        <v>0</v>
      </c>
      <c r="F20" s="83">
        <v>0</v>
      </c>
      <c r="G20" s="90">
        <v>0</v>
      </c>
    </row>
    <row r="21" spans="1:7" ht="13.5" thickBot="1">
      <c r="A21" s="1" t="s">
        <v>28</v>
      </c>
      <c r="B21" s="2">
        <v>0</v>
      </c>
      <c r="C21" s="2">
        <v>0</v>
      </c>
      <c r="D21" s="2">
        <v>0</v>
      </c>
      <c r="E21" s="83">
        <v>0</v>
      </c>
      <c r="F21" s="83">
        <v>0</v>
      </c>
      <c r="G21" s="83">
        <v>0</v>
      </c>
    </row>
    <row r="22" spans="1:7" ht="13.5" thickBot="1">
      <c r="A22" s="1" t="s">
        <v>29</v>
      </c>
      <c r="B22" s="2">
        <v>349120</v>
      </c>
      <c r="C22" s="2">
        <v>96775.430519999994</v>
      </c>
      <c r="D22" s="2">
        <v>-252344.56948000001</v>
      </c>
      <c r="E22" s="83">
        <v>29093.333333499999</v>
      </c>
      <c r="F22" s="83">
        <v>42124.300739999999</v>
      </c>
      <c r="G22" s="83">
        <v>13030.9674065</v>
      </c>
    </row>
    <row r="23" spans="1:7" s="93" customFormat="1">
      <c r="A23" s="91"/>
      <c r="B23" s="92"/>
      <c r="C23" s="92"/>
      <c r="D23" s="92"/>
      <c r="E23" s="92"/>
      <c r="F23" s="92"/>
      <c r="G23" s="92"/>
    </row>
    <row r="24" spans="1:7" s="93" customFormat="1">
      <c r="A24" s="91"/>
      <c r="B24" s="92"/>
      <c r="C24" s="92"/>
      <c r="D24" s="92"/>
      <c r="E24" s="92"/>
      <c r="F24" s="92"/>
      <c r="G24" s="92"/>
    </row>
    <row r="25" spans="1:7" ht="12.75" customHeight="1" thickBot="1">
      <c r="A25" s="95" t="s">
        <v>349</v>
      </c>
      <c r="B25" s="96"/>
      <c r="C25" s="96"/>
      <c r="D25" s="96"/>
      <c r="E25" s="94"/>
      <c r="F25" s="94"/>
      <c r="G25" s="94"/>
    </row>
    <row r="26" spans="1:7" ht="12.75" customHeight="1" thickBot="1">
      <c r="A26" s="5"/>
      <c r="B26" s="1" t="s">
        <v>2</v>
      </c>
      <c r="C26" s="1" t="s">
        <v>3</v>
      </c>
      <c r="D26" s="1" t="s">
        <v>4</v>
      </c>
      <c r="E26" s="94"/>
      <c r="F26" s="94"/>
      <c r="G26" s="94"/>
    </row>
    <row r="27" spans="1:7" ht="12.75" customHeight="1" thickBot="1">
      <c r="A27" s="1" t="s">
        <v>13</v>
      </c>
      <c r="B27" s="83">
        <v>67341.887250800006</v>
      </c>
      <c r="C27" s="83">
        <v>73585.057019999993</v>
      </c>
      <c r="D27" s="83">
        <v>6243.1697691999898</v>
      </c>
      <c r="E27" s="94"/>
      <c r="F27" s="94"/>
      <c r="G27" s="94"/>
    </row>
    <row r="28" spans="1:7" ht="12.75" customHeight="1" thickBot="1">
      <c r="A28" s="1" t="s">
        <v>14</v>
      </c>
      <c r="B28" s="83">
        <v>4249.9916666999998</v>
      </c>
      <c r="C28" s="83">
        <v>4443.6488600000002</v>
      </c>
      <c r="D28" s="83">
        <v>193.65719329999999</v>
      </c>
      <c r="E28" s="94"/>
      <c r="F28" s="94"/>
      <c r="G28" s="94"/>
    </row>
    <row r="29" spans="1:7" ht="12.75" customHeight="1" thickBot="1">
      <c r="A29" s="1" t="s">
        <v>15</v>
      </c>
      <c r="B29" s="83">
        <v>57077.6647725</v>
      </c>
      <c r="C29" s="83">
        <v>53500.770850000001</v>
      </c>
      <c r="D29" s="83">
        <v>-3576.8939224999999</v>
      </c>
      <c r="E29" s="94"/>
      <c r="F29" s="94"/>
      <c r="G29" s="94"/>
    </row>
    <row r="30" spans="1:7" ht="12.75" customHeight="1" thickBot="1">
      <c r="A30" s="1" t="s">
        <v>16</v>
      </c>
      <c r="B30" s="83">
        <v>2983.5466777000001</v>
      </c>
      <c r="C30" s="83">
        <v>3044.8691100000001</v>
      </c>
      <c r="D30" s="83">
        <v>61.322432299999001</v>
      </c>
      <c r="E30" s="94"/>
      <c r="F30" s="94"/>
      <c r="G30" s="94"/>
    </row>
    <row r="31" spans="1:7" ht="12.75" customHeight="1" thickBot="1">
      <c r="A31" s="1" t="s">
        <v>17</v>
      </c>
      <c r="B31" s="83">
        <v>3001.755901</v>
      </c>
      <c r="C31" s="83">
        <v>3625.1665800000001</v>
      </c>
      <c r="D31" s="83">
        <v>623.41067899999996</v>
      </c>
      <c r="E31" s="94"/>
      <c r="F31" s="94"/>
      <c r="G31" s="94"/>
    </row>
    <row r="32" spans="1:7" ht="12.75" customHeight="1" thickBot="1">
      <c r="A32" s="1" t="s">
        <v>18</v>
      </c>
      <c r="B32" s="83">
        <v>907.5</v>
      </c>
      <c r="C32" s="83">
        <v>826.51467000000002</v>
      </c>
      <c r="D32" s="83">
        <v>-80.985330000000005</v>
      </c>
      <c r="E32" s="94"/>
      <c r="F32" s="94"/>
      <c r="G32" s="94"/>
    </row>
    <row r="33" spans="1:7" ht="12.75" customHeight="1" thickBot="1">
      <c r="A33" s="1" t="s">
        <v>19</v>
      </c>
      <c r="B33" s="83">
        <v>2608.0681217000001</v>
      </c>
      <c r="C33" s="83">
        <v>2609.9981400000001</v>
      </c>
      <c r="D33" s="83">
        <v>1.9300183</v>
      </c>
      <c r="E33" s="94"/>
      <c r="F33" s="94"/>
      <c r="G33" s="94"/>
    </row>
    <row r="34" spans="1:7" ht="12.75" customHeight="1" thickBot="1">
      <c r="A34" s="1" t="s">
        <v>20</v>
      </c>
      <c r="B34" s="83">
        <v>135124.41666670001</v>
      </c>
      <c r="C34" s="83">
        <v>141248.89053</v>
      </c>
      <c r="D34" s="83">
        <v>6124.4738632999897</v>
      </c>
      <c r="E34" s="94"/>
      <c r="F34" s="94"/>
      <c r="G34" s="94"/>
    </row>
  </sheetData>
  <mergeCells count="8">
    <mergeCell ref="A25:D25"/>
    <mergeCell ref="A11:D11"/>
    <mergeCell ref="E11:G11"/>
    <mergeCell ref="A1:G1"/>
    <mergeCell ref="A2:D2"/>
    <mergeCell ref="E2:G2"/>
    <mergeCell ref="A3:A4"/>
    <mergeCell ref="A12:A13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C20"/>
  <sheetViews>
    <sheetView workbookViewId="0">
      <selection activeCell="A33" sqref="A33"/>
    </sheetView>
  </sheetViews>
  <sheetFormatPr defaultRowHeight="12.75"/>
  <cols>
    <col min="1" max="1" width="42.140625" bestFit="1" customWidth="1"/>
    <col min="2" max="2" width="44.42578125" bestFit="1" customWidth="1"/>
    <col min="3" max="3" width="35.28515625" bestFit="1" customWidth="1"/>
  </cols>
  <sheetData>
    <row r="1" spans="1:3" ht="13.5" thickBot="1">
      <c r="A1" s="112" t="s">
        <v>205</v>
      </c>
      <c r="B1" s="96"/>
      <c r="C1" s="96"/>
    </row>
    <row r="2" spans="1:3" ht="13.5" thickBot="1">
      <c r="A2" s="5"/>
      <c r="B2" s="1" t="s">
        <v>3</v>
      </c>
      <c r="C2" s="1" t="s">
        <v>206</v>
      </c>
    </row>
    <row r="3" spans="1:3" ht="13.5" thickBot="1">
      <c r="A3" s="1" t="s">
        <v>207</v>
      </c>
      <c r="B3" s="2">
        <v>47324.462030000002</v>
      </c>
      <c r="C3" s="10">
        <v>561.81470920638696</v>
      </c>
    </row>
    <row r="4" spans="1:3" ht="13.5" thickBot="1">
      <c r="A4" s="1" t="s">
        <v>208</v>
      </c>
      <c r="B4" s="2">
        <v>11980.790999999999</v>
      </c>
      <c r="C4" s="10">
        <v>142.230557369265</v>
      </c>
    </row>
    <row r="5" spans="1:3" ht="13.5" thickBot="1">
      <c r="A5" s="1" t="s">
        <v>209</v>
      </c>
      <c r="B5" s="2">
        <v>11084.48589</v>
      </c>
      <c r="C5" s="10">
        <v>131.59002659227201</v>
      </c>
    </row>
    <row r="6" spans="1:3" ht="13.5" thickBot="1">
      <c r="A6" s="1" t="s">
        <v>35</v>
      </c>
      <c r="B6" s="2">
        <v>5428.7869899999996</v>
      </c>
      <c r="C6" s="10">
        <v>64.448115272747998</v>
      </c>
    </row>
    <row r="7" spans="1:3" ht="13.5" thickBot="1">
      <c r="A7" s="1" t="s">
        <v>210</v>
      </c>
      <c r="B7" s="2">
        <v>770.07303000000002</v>
      </c>
      <c r="C7" s="10">
        <v>9.1419603490229999</v>
      </c>
    </row>
    <row r="8" spans="1:3" ht="13.5" thickBot="1">
      <c r="A8" s="1" t="s">
        <v>37</v>
      </c>
      <c r="B8" s="2">
        <v>161118.30369</v>
      </c>
      <c r="C8" s="10">
        <v>1912.7239709147</v>
      </c>
    </row>
    <row r="9" spans="1:3" ht="13.5" thickBot="1">
      <c r="A9" s="1" t="s">
        <v>211</v>
      </c>
      <c r="B9" s="2">
        <v>35102.703459999997</v>
      </c>
      <c r="C9" s="10">
        <v>416.72349332225298</v>
      </c>
    </row>
    <row r="10" spans="1:3" ht="13.5" thickBot="1">
      <c r="A10" s="3" t="s">
        <v>212</v>
      </c>
      <c r="B10" s="4">
        <v>272809.60609000002</v>
      </c>
      <c r="C10" s="11">
        <v>3238.6728330266501</v>
      </c>
    </row>
    <row r="11" spans="1:3" ht="13.5" thickBot="1">
      <c r="A11" s="112" t="s">
        <v>213</v>
      </c>
      <c r="B11" s="96"/>
      <c r="C11" s="96"/>
    </row>
    <row r="12" spans="1:3" ht="13.5" thickBot="1">
      <c r="A12" s="5"/>
      <c r="B12" s="1" t="s">
        <v>3</v>
      </c>
      <c r="C12" s="1" t="s">
        <v>206</v>
      </c>
    </row>
    <row r="13" spans="1:3" ht="13.5" thickBot="1">
      <c r="A13" s="1" t="s">
        <v>207</v>
      </c>
      <c r="B13" s="2">
        <v>15947.283299999999</v>
      </c>
      <c r="C13" s="10">
        <v>533.96113640929502</v>
      </c>
    </row>
    <row r="14" spans="1:3" ht="13.5" thickBot="1">
      <c r="A14" s="1" t="s">
        <v>208</v>
      </c>
      <c r="B14" s="2">
        <v>3935.0230000000001</v>
      </c>
      <c r="C14" s="10">
        <v>131.75594321301801</v>
      </c>
    </row>
    <row r="15" spans="1:3" ht="13.5" thickBot="1">
      <c r="A15" s="1" t="s">
        <v>209</v>
      </c>
      <c r="B15" s="2">
        <v>3285.17191</v>
      </c>
      <c r="C15" s="10">
        <v>109.99705049219899</v>
      </c>
    </row>
    <row r="16" spans="1:3" ht="13.5" thickBot="1">
      <c r="A16" s="1" t="s">
        <v>35</v>
      </c>
      <c r="B16" s="2">
        <v>1939.7974099999999</v>
      </c>
      <c r="C16" s="10">
        <v>64.950023772852006</v>
      </c>
    </row>
    <row r="17" spans="1:3" ht="13.5" thickBot="1">
      <c r="A17" s="1" t="s">
        <v>210</v>
      </c>
      <c r="B17" s="2">
        <v>315.53598</v>
      </c>
      <c r="C17" s="10">
        <v>10.565056586083999</v>
      </c>
    </row>
    <row r="18" spans="1:3" ht="13.5" thickBot="1">
      <c r="A18" s="1" t="s">
        <v>37</v>
      </c>
      <c r="B18" s="2">
        <v>54951.653850000002</v>
      </c>
      <c r="C18" s="10">
        <v>1839.9401945355901</v>
      </c>
    </row>
    <row r="19" spans="1:3" ht="13.5" thickBot="1">
      <c r="A19" s="1" t="s">
        <v>211</v>
      </c>
      <c r="B19" s="2">
        <v>11849.35089</v>
      </c>
      <c r="C19" s="10">
        <v>396.75051530168099</v>
      </c>
    </row>
    <row r="20" spans="1:3" ht="13.5" thickBot="1">
      <c r="A20" s="3" t="s">
        <v>212</v>
      </c>
      <c r="B20" s="4">
        <v>92223.816340000005</v>
      </c>
      <c r="C20" s="11">
        <v>3087.91992031072</v>
      </c>
    </row>
  </sheetData>
  <mergeCells count="2">
    <mergeCell ref="A1:C1"/>
    <mergeCell ref="A11:C11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P43"/>
  <sheetViews>
    <sheetView zoomScaleNormal="100" workbookViewId="0">
      <selection activeCell="R26" sqref="R26"/>
    </sheetView>
  </sheetViews>
  <sheetFormatPr defaultRowHeight="12.75"/>
  <sheetData>
    <row r="1" spans="1:16" ht="15">
      <c r="A1" s="74" t="s">
        <v>268</v>
      </c>
      <c r="J1" s="74" t="s">
        <v>269</v>
      </c>
    </row>
    <row r="2" spans="1:16" ht="15.75">
      <c r="A2" s="75"/>
    </row>
    <row r="3" spans="1:16" ht="15.75">
      <c r="A3" s="75" t="s">
        <v>270</v>
      </c>
    </row>
    <row r="4" spans="1:16" ht="15">
      <c r="P4" s="74" t="s">
        <v>271</v>
      </c>
    </row>
    <row r="5" spans="1:16" ht="13.5">
      <c r="A5" s="76"/>
    </row>
    <row r="6" spans="1:16" ht="15">
      <c r="A6" s="74" t="s">
        <v>272</v>
      </c>
    </row>
    <row r="7" spans="1:16" ht="15">
      <c r="A7" s="74" t="s">
        <v>273</v>
      </c>
    </row>
    <row r="8" spans="1:16" ht="15">
      <c r="A8" s="74" t="s">
        <v>274</v>
      </c>
    </row>
    <row r="9" spans="1:16" ht="15">
      <c r="A9" s="74" t="s">
        <v>275</v>
      </c>
    </row>
    <row r="10" spans="1:16" ht="15">
      <c r="A10" s="74" t="s">
        <v>276</v>
      </c>
    </row>
    <row r="11" spans="1:16" ht="15">
      <c r="A11" s="74" t="s">
        <v>277</v>
      </c>
    </row>
    <row r="12" spans="1:16" ht="15">
      <c r="A12" s="74" t="s">
        <v>278</v>
      </c>
    </row>
    <row r="13" spans="1:16" ht="15">
      <c r="A13" s="74" t="s">
        <v>279</v>
      </c>
    </row>
    <row r="14" spans="1:16" ht="15">
      <c r="A14" s="74" t="s">
        <v>280</v>
      </c>
    </row>
    <row r="15" spans="1:16" ht="15">
      <c r="A15" s="74" t="s">
        <v>281</v>
      </c>
    </row>
    <row r="16" spans="1:16" ht="15">
      <c r="A16" s="74" t="s">
        <v>282</v>
      </c>
    </row>
    <row r="17" spans="1:1" ht="15">
      <c r="A17" s="74" t="s">
        <v>283</v>
      </c>
    </row>
    <row r="18" spans="1:1" ht="15">
      <c r="A18" s="74" t="s">
        <v>284</v>
      </c>
    </row>
    <row r="19" spans="1:1" ht="15">
      <c r="A19" s="74" t="s">
        <v>285</v>
      </c>
    </row>
    <row r="20" spans="1:1" ht="15">
      <c r="A20" s="74" t="s">
        <v>286</v>
      </c>
    </row>
    <row r="21" spans="1:1" ht="15">
      <c r="A21" s="74" t="s">
        <v>287</v>
      </c>
    </row>
    <row r="22" spans="1:1" ht="15">
      <c r="A22" s="74" t="s">
        <v>288</v>
      </c>
    </row>
    <row r="23" spans="1:1" ht="15">
      <c r="A23" s="74" t="s">
        <v>289</v>
      </c>
    </row>
    <row r="24" spans="1:1" ht="15">
      <c r="A24" s="74" t="s">
        <v>290</v>
      </c>
    </row>
    <row r="25" spans="1:1" ht="15">
      <c r="A25" s="74" t="s">
        <v>291</v>
      </c>
    </row>
    <row r="26" spans="1:1" ht="15">
      <c r="A26" s="74" t="s">
        <v>292</v>
      </c>
    </row>
    <row r="27" spans="1:1" ht="15">
      <c r="A27" s="74" t="s">
        <v>293</v>
      </c>
    </row>
    <row r="28" spans="1:1" ht="15">
      <c r="A28" s="74" t="s">
        <v>294</v>
      </c>
    </row>
    <row r="29" spans="1:1" ht="15">
      <c r="A29" s="74" t="s">
        <v>295</v>
      </c>
    </row>
    <row r="30" spans="1:1" ht="15">
      <c r="A30" s="74" t="s">
        <v>296</v>
      </c>
    </row>
    <row r="31" spans="1:1" ht="15">
      <c r="A31" s="74" t="s">
        <v>297</v>
      </c>
    </row>
    <row r="32" spans="1:1" ht="15">
      <c r="A32" s="74" t="s">
        <v>298</v>
      </c>
    </row>
    <row r="33" spans="1:1" ht="15">
      <c r="A33" s="74" t="s">
        <v>299</v>
      </c>
    </row>
    <row r="34" spans="1:1" ht="15">
      <c r="A34" s="74" t="s">
        <v>300</v>
      </c>
    </row>
    <row r="35" spans="1:1" ht="15">
      <c r="A35" s="74" t="s">
        <v>301</v>
      </c>
    </row>
    <row r="36" spans="1:1" ht="15">
      <c r="A36" s="74" t="s">
        <v>302</v>
      </c>
    </row>
    <row r="37" spans="1:1" ht="15">
      <c r="A37" s="74" t="s">
        <v>303</v>
      </c>
    </row>
    <row r="38" spans="1:1" ht="15">
      <c r="A38" s="74" t="s">
        <v>304</v>
      </c>
    </row>
    <row r="39" spans="1:1" ht="15">
      <c r="A39" s="74" t="s">
        <v>275</v>
      </c>
    </row>
    <row r="40" spans="1:1" ht="15">
      <c r="A40" s="74" t="s">
        <v>305</v>
      </c>
    </row>
    <row r="41" spans="1:1" ht="15">
      <c r="A41" s="77" t="s">
        <v>306</v>
      </c>
    </row>
    <row r="42" spans="1:1" ht="15">
      <c r="A42" s="77" t="s">
        <v>307</v>
      </c>
    </row>
    <row r="43" spans="1:1" ht="15">
      <c r="A43" s="77" t="s">
        <v>308</v>
      </c>
    </row>
  </sheetData>
  <phoneticPr fontId="8" type="noConversion"/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H43"/>
  <sheetViews>
    <sheetView zoomScaleNormal="100" workbookViewId="0">
      <selection activeCell="Q35" sqref="Q35"/>
    </sheetView>
  </sheetViews>
  <sheetFormatPr defaultRowHeight="12.75"/>
  <sheetData>
    <row r="1" spans="1:8" ht="15">
      <c r="A1" s="77" t="s">
        <v>268</v>
      </c>
      <c r="H1" s="77" t="s">
        <v>309</v>
      </c>
    </row>
    <row r="2" spans="1:8" ht="15.75">
      <c r="A2" s="75"/>
    </row>
    <row r="3" spans="1:8" ht="15.75">
      <c r="A3" s="75" t="s">
        <v>270</v>
      </c>
    </row>
    <row r="4" spans="1:8" ht="15">
      <c r="A4" s="78" t="s">
        <v>310</v>
      </c>
    </row>
    <row r="5" spans="1:8" ht="13.5">
      <c r="A5" s="79"/>
    </row>
    <row r="6" spans="1:8" ht="15">
      <c r="A6" s="77" t="s">
        <v>311</v>
      </c>
    </row>
    <row r="7" spans="1:8" ht="15">
      <c r="A7" s="77" t="s">
        <v>312</v>
      </c>
    </row>
    <row r="8" spans="1:8" ht="15">
      <c r="A8" s="77" t="s">
        <v>313</v>
      </c>
    </row>
    <row r="9" spans="1:8" ht="15">
      <c r="A9" s="77" t="s">
        <v>314</v>
      </c>
    </row>
    <row r="10" spans="1:8" ht="15">
      <c r="A10" s="77" t="s">
        <v>315</v>
      </c>
    </row>
    <row r="11" spans="1:8" ht="15">
      <c r="A11" s="77" t="s">
        <v>316</v>
      </c>
    </row>
    <row r="12" spans="1:8" ht="15">
      <c r="A12" s="77" t="s">
        <v>317</v>
      </c>
    </row>
    <row r="13" spans="1:8" ht="15">
      <c r="A13" s="77" t="s">
        <v>318</v>
      </c>
    </row>
    <row r="14" spans="1:8" ht="15">
      <c r="A14" s="77" t="s">
        <v>319</v>
      </c>
    </row>
    <row r="15" spans="1:8" ht="15">
      <c r="A15" s="77" t="s">
        <v>320</v>
      </c>
    </row>
    <row r="16" spans="1:8" ht="15">
      <c r="A16" s="77" t="s">
        <v>321</v>
      </c>
    </row>
    <row r="17" spans="1:1" ht="15">
      <c r="A17" s="77" t="s">
        <v>322</v>
      </c>
    </row>
    <row r="18" spans="1:1" ht="15">
      <c r="A18" s="77" t="s">
        <v>323</v>
      </c>
    </row>
    <row r="19" spans="1:1" ht="15">
      <c r="A19" s="77" t="s">
        <v>324</v>
      </c>
    </row>
    <row r="20" spans="1:1" ht="15">
      <c r="A20" s="77" t="s">
        <v>325</v>
      </c>
    </row>
    <row r="21" spans="1:1" ht="15">
      <c r="A21" s="77" t="s">
        <v>326</v>
      </c>
    </row>
    <row r="22" spans="1:1" ht="15">
      <c r="A22" s="77" t="s">
        <v>327</v>
      </c>
    </row>
    <row r="23" spans="1:1" ht="15">
      <c r="A23" s="77" t="s">
        <v>328</v>
      </c>
    </row>
    <row r="24" spans="1:1" ht="15">
      <c r="A24" s="77" t="s">
        <v>329</v>
      </c>
    </row>
    <row r="25" spans="1:1" ht="15">
      <c r="A25" s="77" t="s">
        <v>330</v>
      </c>
    </row>
    <row r="26" spans="1:1" ht="15">
      <c r="A26" s="77" t="s">
        <v>331</v>
      </c>
    </row>
    <row r="27" spans="1:1" ht="15">
      <c r="A27" s="77" t="s">
        <v>332</v>
      </c>
    </row>
    <row r="28" spans="1:1" ht="15">
      <c r="A28" s="77" t="s">
        <v>333</v>
      </c>
    </row>
    <row r="29" spans="1:1" ht="15">
      <c r="A29" s="77" t="s">
        <v>334</v>
      </c>
    </row>
    <row r="30" spans="1:1" ht="15">
      <c r="A30" s="77" t="s">
        <v>335</v>
      </c>
    </row>
    <row r="31" spans="1:1" ht="15">
      <c r="A31" s="77" t="s">
        <v>336</v>
      </c>
    </row>
    <row r="32" spans="1:1" ht="15">
      <c r="A32" s="77" t="s">
        <v>337</v>
      </c>
    </row>
    <row r="33" spans="1:1" ht="15">
      <c r="A33" s="77" t="s">
        <v>338</v>
      </c>
    </row>
    <row r="34" spans="1:1" ht="15">
      <c r="A34" s="77" t="s">
        <v>339</v>
      </c>
    </row>
    <row r="35" spans="1:1" ht="15">
      <c r="A35" s="77" t="s">
        <v>340</v>
      </c>
    </row>
    <row r="36" spans="1:1" ht="15">
      <c r="A36" s="77" t="s">
        <v>341</v>
      </c>
    </row>
    <row r="37" spans="1:1" ht="15">
      <c r="A37" s="77" t="s">
        <v>342</v>
      </c>
    </row>
    <row r="38" spans="1:1" ht="15">
      <c r="A38" s="77" t="s">
        <v>343</v>
      </c>
    </row>
    <row r="39" spans="1:1" ht="15">
      <c r="A39" s="77" t="s">
        <v>344</v>
      </c>
    </row>
    <row r="40" spans="1:1" ht="15">
      <c r="A40" s="77" t="s">
        <v>345</v>
      </c>
    </row>
    <row r="41" spans="1:1" ht="15">
      <c r="A41" s="77"/>
    </row>
    <row r="42" spans="1:1" ht="15">
      <c r="A42" s="77" t="s">
        <v>346</v>
      </c>
    </row>
    <row r="43" spans="1:1" ht="15">
      <c r="A43" s="77" t="s">
        <v>347</v>
      </c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M31"/>
  <sheetViews>
    <sheetView workbookViewId="0">
      <selection activeCell="K39" sqref="K39"/>
    </sheetView>
  </sheetViews>
  <sheetFormatPr defaultRowHeight="12.75"/>
  <cols>
    <col min="1" max="1" width="9" bestFit="1" customWidth="1"/>
    <col min="2" max="2" width="8.28515625" customWidth="1"/>
    <col min="3" max="3" width="8.85546875" customWidth="1"/>
    <col min="4" max="9" width="5.7109375" bestFit="1" customWidth="1"/>
    <col min="10" max="11" width="8" customWidth="1"/>
    <col min="12" max="12" width="5.7109375" bestFit="1" customWidth="1"/>
    <col min="13" max="13" width="8.140625" customWidth="1"/>
  </cols>
  <sheetData>
    <row r="1" spans="1:13" ht="21.75" customHeight="1">
      <c r="A1" s="98" t="s">
        <v>214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105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12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2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2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2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ht="12.7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 ht="12.75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ht="12.7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 ht="12.75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3" ht="12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</row>
    <row r="12" spans="1:13" ht="12.7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12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3" ht="12.7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2.7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3" ht="12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ht="12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12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</row>
    <row r="19" spans="1:13" ht="12.75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13" ht="12.75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2.75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2.75" customHeight="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ht="12.75" customHeight="1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ht="12.75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ht="12.75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2.75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ht="12.75" customHeight="1" thickBo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ht="13.5" thickBot="1">
      <c r="A28" s="5"/>
      <c r="B28" s="1" t="s">
        <v>112</v>
      </c>
      <c r="C28" s="1" t="s">
        <v>113</v>
      </c>
      <c r="D28" s="1" t="s">
        <v>114</v>
      </c>
      <c r="E28" s="1" t="s">
        <v>115</v>
      </c>
      <c r="F28" s="1" t="s">
        <v>116</v>
      </c>
      <c r="G28" s="1" t="s">
        <v>117</v>
      </c>
      <c r="H28" s="1" t="s">
        <v>118</v>
      </c>
      <c r="I28" s="1" t="s">
        <v>119</v>
      </c>
      <c r="J28" s="1" t="s">
        <v>120</v>
      </c>
      <c r="K28" s="1" t="s">
        <v>102</v>
      </c>
      <c r="L28" s="1" t="s">
        <v>103</v>
      </c>
      <c r="M28" s="1" t="s">
        <v>104</v>
      </c>
    </row>
    <row r="29" spans="1:13" ht="13.5" thickBot="1">
      <c r="A29" s="3" t="s">
        <v>215</v>
      </c>
      <c r="B29" s="2">
        <v>-21357.03585</v>
      </c>
      <c r="C29" s="2">
        <v>-13950.534540000001</v>
      </c>
      <c r="D29" s="2">
        <v>37805.251270000001</v>
      </c>
      <c r="E29" s="2">
        <v>864.72970000002499</v>
      </c>
      <c r="F29" s="2">
        <v>18680.010999999999</v>
      </c>
      <c r="G29" s="2">
        <v>23135.38723</v>
      </c>
      <c r="H29" s="2">
        <v>14003.5355</v>
      </c>
      <c r="I29" s="2">
        <v>3687.75591999997</v>
      </c>
      <c r="J29" s="2">
        <v>-10134.05855</v>
      </c>
      <c r="K29" s="2">
        <v>-20413.413499999999</v>
      </c>
      <c r="L29" s="2">
        <v>3033.2795100000199</v>
      </c>
      <c r="M29" s="2">
        <v>104798.08159</v>
      </c>
    </row>
    <row r="30" spans="1:13" ht="13.5" thickBot="1">
      <c r="A30" s="3" t="s">
        <v>216</v>
      </c>
      <c r="B30" s="2">
        <v>23182.2582</v>
      </c>
      <c r="C30" s="2">
        <v>11991.95018</v>
      </c>
      <c r="D30" s="2">
        <v>5170.3153500000499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</row>
    <row r="31" spans="1:13">
      <c r="A31" s="111" t="s">
        <v>217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</sheetData>
  <mergeCells count="4">
    <mergeCell ref="A1:M1"/>
    <mergeCell ref="A2:M2"/>
    <mergeCell ref="A3:M27"/>
    <mergeCell ref="A31:M31"/>
  </mergeCells>
  <phoneticPr fontId="8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J46"/>
  <sheetViews>
    <sheetView workbookViewId="0">
      <selection activeCell="L36" sqref="L36"/>
    </sheetView>
  </sheetViews>
  <sheetFormatPr defaultRowHeight="12.75"/>
  <cols>
    <col min="1" max="1" width="13.5703125" bestFit="1" customWidth="1"/>
    <col min="2" max="2" width="18.140625" bestFit="1" customWidth="1"/>
  </cols>
  <sheetData>
    <row r="1" spans="1:10" ht="21.75" customHeight="1">
      <c r="A1" s="98" t="s">
        <v>31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5" t="s">
        <v>47</v>
      </c>
      <c r="B2" s="96"/>
      <c r="C2" s="105" t="s">
        <v>48</v>
      </c>
      <c r="D2" s="96"/>
      <c r="E2" s="96"/>
      <c r="F2" s="96"/>
      <c r="G2" s="96"/>
      <c r="H2" s="96"/>
      <c r="I2" s="96"/>
      <c r="J2" s="96"/>
    </row>
    <row r="3" spans="1:10" ht="12.75" customHeight="1">
      <c r="C3" s="96"/>
      <c r="D3" s="96"/>
      <c r="E3" s="96"/>
      <c r="F3" s="96"/>
      <c r="G3" s="96"/>
      <c r="H3" s="96"/>
      <c r="I3" s="96"/>
      <c r="J3" s="96"/>
    </row>
    <row r="4" spans="1:10" ht="12.75" customHeight="1">
      <c r="C4" s="96"/>
      <c r="D4" s="96"/>
      <c r="E4" s="96"/>
      <c r="F4" s="96"/>
      <c r="G4" s="96"/>
      <c r="H4" s="96"/>
      <c r="I4" s="96"/>
      <c r="J4" s="96"/>
    </row>
    <row r="5" spans="1:10" ht="12.75" customHeight="1">
      <c r="C5" s="96"/>
      <c r="D5" s="96"/>
      <c r="E5" s="96"/>
      <c r="F5" s="96"/>
      <c r="G5" s="96"/>
      <c r="H5" s="96"/>
      <c r="I5" s="96"/>
      <c r="J5" s="96"/>
    </row>
    <row r="6" spans="1:10" ht="12.75" customHeight="1">
      <c r="C6" s="96"/>
      <c r="D6" s="96"/>
      <c r="E6" s="96"/>
      <c r="F6" s="96"/>
      <c r="G6" s="96"/>
      <c r="H6" s="96"/>
      <c r="I6" s="96"/>
      <c r="J6" s="96"/>
    </row>
    <row r="7" spans="1:10" ht="12.75" customHeight="1" thickBot="1">
      <c r="C7" s="96"/>
      <c r="D7" s="96"/>
      <c r="E7" s="96"/>
      <c r="F7" s="96"/>
      <c r="G7" s="96"/>
      <c r="H7" s="96"/>
      <c r="I7" s="96"/>
      <c r="J7" s="96"/>
    </row>
    <row r="8" spans="1:10" ht="13.5" thickBot="1">
      <c r="A8" s="5"/>
      <c r="B8" s="1" t="s">
        <v>3</v>
      </c>
      <c r="C8" s="96"/>
      <c r="D8" s="96"/>
      <c r="E8" s="96"/>
      <c r="F8" s="96"/>
      <c r="G8" s="96"/>
      <c r="H8" s="96"/>
      <c r="I8" s="96"/>
      <c r="J8" s="96"/>
    </row>
    <row r="9" spans="1:10" ht="13.5" thickBot="1">
      <c r="A9" s="1" t="s">
        <v>32</v>
      </c>
      <c r="B9" s="2">
        <v>207289.30767000001</v>
      </c>
      <c r="C9" s="96"/>
      <c r="D9" s="96"/>
      <c r="E9" s="96"/>
      <c r="F9" s="96"/>
      <c r="G9" s="96"/>
      <c r="H9" s="96"/>
      <c r="I9" s="96"/>
      <c r="J9" s="96"/>
    </row>
    <row r="10" spans="1:10" ht="13.5" thickBot="1">
      <c r="A10" s="1" t="s">
        <v>33</v>
      </c>
      <c r="B10" s="2">
        <v>13445.449850000001</v>
      </c>
      <c r="C10" s="96"/>
      <c r="D10" s="96"/>
      <c r="E10" s="96"/>
      <c r="F10" s="96"/>
      <c r="G10" s="96"/>
      <c r="H10" s="96"/>
      <c r="I10" s="96"/>
      <c r="J10" s="96"/>
    </row>
    <row r="11" spans="1:10" ht="13.5" thickBot="1">
      <c r="A11" s="1" t="s">
        <v>34</v>
      </c>
      <c r="B11" s="2">
        <v>164377.85548</v>
      </c>
      <c r="C11" s="96"/>
      <c r="D11" s="96"/>
      <c r="E11" s="96"/>
      <c r="F11" s="96"/>
      <c r="G11" s="96"/>
      <c r="H11" s="96"/>
      <c r="I11" s="96"/>
      <c r="J11" s="96"/>
    </row>
    <row r="12" spans="1:10" ht="13.5" thickBot="1">
      <c r="A12" s="1" t="s">
        <v>35</v>
      </c>
      <c r="B12" s="2">
        <v>10249.842549999999</v>
      </c>
      <c r="C12" s="96"/>
      <c r="D12" s="96"/>
      <c r="E12" s="96"/>
      <c r="F12" s="96"/>
      <c r="G12" s="96"/>
      <c r="H12" s="96"/>
      <c r="I12" s="96"/>
      <c r="J12" s="96"/>
    </row>
    <row r="13" spans="1:10" ht="13.5" thickBot="1">
      <c r="A13" s="1" t="s">
        <v>36</v>
      </c>
      <c r="B13" s="2">
        <v>35485.960599999999</v>
      </c>
      <c r="C13" s="96"/>
      <c r="D13" s="96"/>
      <c r="E13" s="96"/>
      <c r="F13" s="96"/>
      <c r="G13" s="96"/>
      <c r="H13" s="96"/>
      <c r="I13" s="96"/>
      <c r="J13" s="96"/>
    </row>
    <row r="14" spans="1:10" ht="13.5" thickBot="1">
      <c r="A14" s="1" t="s">
        <v>37</v>
      </c>
      <c r="B14" s="2">
        <v>406829.66855</v>
      </c>
      <c r="C14" s="96"/>
      <c r="D14" s="96"/>
      <c r="E14" s="96"/>
      <c r="F14" s="96"/>
      <c r="G14" s="96"/>
      <c r="H14" s="96"/>
      <c r="I14" s="96"/>
      <c r="J14" s="96"/>
    </row>
    <row r="15" spans="1:10" ht="13.5" thickBot="1">
      <c r="A15" s="1" t="s">
        <v>38</v>
      </c>
      <c r="B15" s="2">
        <v>74384.913</v>
      </c>
      <c r="C15" s="96"/>
      <c r="D15" s="96"/>
      <c r="E15" s="96"/>
      <c r="F15" s="96"/>
      <c r="G15" s="96"/>
      <c r="H15" s="96"/>
      <c r="I15" s="96"/>
      <c r="J15" s="96"/>
    </row>
    <row r="16" spans="1:10" ht="13.5" thickBot="1">
      <c r="A16" s="1" t="s">
        <v>39</v>
      </c>
      <c r="B16" s="2">
        <v>87033.611550000001</v>
      </c>
      <c r="C16" s="96"/>
      <c r="D16" s="96"/>
      <c r="E16" s="96"/>
      <c r="F16" s="96"/>
      <c r="G16" s="96"/>
      <c r="H16" s="96"/>
      <c r="I16" s="96"/>
      <c r="J16" s="96"/>
    </row>
    <row r="17" spans="1:10" ht="13.5" thickBot="1">
      <c r="A17" s="1" t="s">
        <v>40</v>
      </c>
      <c r="B17" s="2">
        <v>81244.777539999894</v>
      </c>
      <c r="C17" s="96"/>
      <c r="D17" s="96"/>
      <c r="E17" s="96"/>
      <c r="F17" s="96"/>
      <c r="G17" s="96"/>
      <c r="H17" s="96"/>
      <c r="I17" s="96"/>
      <c r="J17" s="96"/>
    </row>
    <row r="18" spans="1:10" ht="13.5" thickBot="1">
      <c r="A18" s="1" t="s">
        <v>41</v>
      </c>
      <c r="B18" s="2">
        <v>1080341.3867899999</v>
      </c>
      <c r="C18" s="96"/>
      <c r="D18" s="96"/>
      <c r="E18" s="96"/>
      <c r="F18" s="96"/>
      <c r="G18" s="96"/>
      <c r="H18" s="96"/>
      <c r="I18" s="96"/>
      <c r="J18" s="96"/>
    </row>
    <row r="19" spans="1:10" ht="12.75" customHeight="1">
      <c r="C19" s="96"/>
      <c r="D19" s="96"/>
      <c r="E19" s="96"/>
      <c r="F19" s="96"/>
      <c r="G19" s="96"/>
      <c r="H19" s="96"/>
      <c r="I19" s="96"/>
      <c r="J19" s="96"/>
    </row>
    <row r="20" spans="1:10" ht="12.75" customHeight="1">
      <c r="C20" s="96"/>
      <c r="D20" s="96"/>
      <c r="E20" s="96"/>
      <c r="F20" s="96"/>
      <c r="G20" s="96"/>
      <c r="H20" s="96"/>
      <c r="I20" s="96"/>
      <c r="J20" s="96"/>
    </row>
    <row r="21" spans="1:10" ht="12.75" customHeight="1">
      <c r="C21" s="96"/>
      <c r="D21" s="96"/>
      <c r="E21" s="96"/>
      <c r="F21" s="96"/>
      <c r="G21" s="96"/>
      <c r="H21" s="96"/>
      <c r="I21" s="96"/>
      <c r="J21" s="96"/>
    </row>
    <row r="22" spans="1:10" ht="12.75" customHeight="1">
      <c r="C22" s="96"/>
      <c r="D22" s="96"/>
      <c r="E22" s="96"/>
      <c r="F22" s="96"/>
      <c r="G22" s="96"/>
      <c r="H22" s="96"/>
      <c r="I22" s="96"/>
      <c r="J22" s="96"/>
    </row>
    <row r="23" spans="1:10" ht="12.75" customHeight="1">
      <c r="C23" s="96"/>
      <c r="D23" s="96"/>
      <c r="E23" s="96"/>
      <c r="F23" s="96"/>
      <c r="G23" s="96"/>
      <c r="H23" s="96"/>
      <c r="I23" s="96"/>
      <c r="J23" s="96"/>
    </row>
    <row r="24" spans="1:10" ht="12.75" customHeight="1">
      <c r="C24" s="96"/>
      <c r="D24" s="96"/>
      <c r="E24" s="96"/>
      <c r="F24" s="96"/>
      <c r="G24" s="96"/>
      <c r="H24" s="96"/>
      <c r="I24" s="96"/>
      <c r="J24" s="96"/>
    </row>
    <row r="25" spans="1:10" ht="12.75" customHeight="1">
      <c r="C25" s="96"/>
      <c r="D25" s="96"/>
      <c r="E25" s="96"/>
      <c r="F25" s="96"/>
      <c r="G25" s="96"/>
      <c r="H25" s="96"/>
      <c r="I25" s="96"/>
      <c r="J25" s="96"/>
    </row>
    <row r="26" spans="1:10" ht="12.75" customHeight="1">
      <c r="C26" s="96"/>
      <c r="D26" s="96"/>
      <c r="E26" s="96"/>
      <c r="F26" s="96"/>
      <c r="G26" s="96"/>
      <c r="H26" s="96"/>
      <c r="I26" s="96"/>
      <c r="J26" s="96"/>
    </row>
    <row r="27" spans="1:10" ht="12.75" customHeight="1">
      <c r="C27" s="96"/>
      <c r="D27" s="96"/>
      <c r="E27" s="96"/>
      <c r="F27" s="96"/>
      <c r="G27" s="96"/>
      <c r="H27" s="96"/>
      <c r="I27" s="96"/>
      <c r="J27" s="96"/>
    </row>
    <row r="28" spans="1:10" ht="12.75" customHeight="1">
      <c r="C28" s="96"/>
      <c r="D28" s="96"/>
      <c r="E28" s="96"/>
      <c r="F28" s="96"/>
      <c r="G28" s="96"/>
      <c r="H28" s="96"/>
      <c r="I28" s="96"/>
      <c r="J28" s="96"/>
    </row>
    <row r="29" spans="1:10" ht="12.75" customHeight="1">
      <c r="C29" s="96"/>
      <c r="D29" s="96"/>
      <c r="E29" s="96"/>
      <c r="F29" s="96"/>
      <c r="G29" s="96"/>
      <c r="H29" s="96"/>
      <c r="I29" s="96"/>
      <c r="J29" s="96"/>
    </row>
    <row r="30" spans="1:10" ht="12.75" customHeight="1" thickBot="1">
      <c r="C30" s="96"/>
      <c r="D30" s="96"/>
      <c r="E30" s="96"/>
      <c r="F30" s="96"/>
      <c r="G30" s="96"/>
      <c r="H30" s="96"/>
      <c r="I30" s="96"/>
      <c r="J30" s="96"/>
    </row>
    <row r="31" spans="1:10" ht="13.5" thickBot="1">
      <c r="A31" s="5"/>
      <c r="B31" s="1" t="s">
        <v>3</v>
      </c>
      <c r="C31" s="96"/>
      <c r="D31" s="96"/>
      <c r="E31" s="96"/>
      <c r="F31" s="96"/>
      <c r="G31" s="96"/>
      <c r="H31" s="96"/>
      <c r="I31" s="96"/>
      <c r="J31" s="96"/>
    </row>
    <row r="32" spans="1:10" ht="13.5" thickBot="1">
      <c r="A32" s="1" t="s">
        <v>42</v>
      </c>
      <c r="B32" s="2">
        <v>7814.991</v>
      </c>
      <c r="C32" s="96"/>
      <c r="D32" s="96"/>
      <c r="E32" s="96"/>
      <c r="F32" s="96"/>
      <c r="G32" s="96"/>
      <c r="H32" s="96"/>
      <c r="I32" s="96"/>
      <c r="J32" s="96"/>
    </row>
    <row r="33" spans="1:10" ht="13.5" thickBot="1">
      <c r="A33" s="1" t="s">
        <v>43</v>
      </c>
      <c r="B33" s="2">
        <v>886830.32</v>
      </c>
      <c r="C33" s="96"/>
      <c r="D33" s="96"/>
      <c r="E33" s="96"/>
      <c r="F33" s="96"/>
      <c r="G33" s="96"/>
      <c r="H33" s="96"/>
      <c r="I33" s="96"/>
      <c r="J33" s="96"/>
    </row>
    <row r="34" spans="1:10" ht="13.5" thickBot="1">
      <c r="A34" s="1" t="s">
        <v>44</v>
      </c>
      <c r="B34" s="2">
        <v>23918.513640000001</v>
      </c>
      <c r="C34" s="96"/>
      <c r="D34" s="96"/>
      <c r="E34" s="96"/>
      <c r="F34" s="96"/>
      <c r="G34" s="96"/>
      <c r="H34" s="96"/>
      <c r="I34" s="96"/>
      <c r="J34" s="96"/>
    </row>
    <row r="35" spans="1:10" ht="13.5" thickBot="1">
      <c r="A35" s="1" t="s">
        <v>45</v>
      </c>
      <c r="B35" s="2">
        <v>96775.430519999994</v>
      </c>
      <c r="C35" s="96"/>
      <c r="D35" s="96"/>
      <c r="E35" s="96"/>
      <c r="F35" s="96"/>
      <c r="G35" s="96"/>
      <c r="H35" s="96"/>
      <c r="I35" s="96"/>
      <c r="J35" s="96"/>
    </row>
    <row r="36" spans="1:10" ht="13.5" thickBot="1">
      <c r="A36" s="1" t="s">
        <v>46</v>
      </c>
      <c r="B36" s="2">
        <v>105500.24696999999</v>
      </c>
      <c r="C36" s="96"/>
      <c r="D36" s="96"/>
      <c r="E36" s="96"/>
      <c r="F36" s="96"/>
      <c r="G36" s="96"/>
      <c r="H36" s="96"/>
      <c r="I36" s="96"/>
      <c r="J36" s="96"/>
    </row>
    <row r="37" spans="1:10" ht="13.5" thickBot="1">
      <c r="A37" s="1" t="s">
        <v>41</v>
      </c>
      <c r="B37" s="2">
        <v>1120685.9105199999</v>
      </c>
      <c r="C37" s="96"/>
      <c r="D37" s="96"/>
      <c r="E37" s="96"/>
      <c r="F37" s="96"/>
      <c r="G37" s="96"/>
      <c r="H37" s="96"/>
      <c r="I37" s="96"/>
      <c r="J37" s="96"/>
    </row>
    <row r="38" spans="1:10" ht="12.75" customHeight="1">
      <c r="C38" s="96"/>
      <c r="D38" s="96"/>
      <c r="E38" s="96"/>
      <c r="F38" s="96"/>
      <c r="G38" s="96"/>
      <c r="H38" s="96"/>
      <c r="I38" s="96"/>
      <c r="J38" s="96"/>
    </row>
    <row r="39" spans="1:10" ht="12.75" customHeight="1">
      <c r="C39" s="96"/>
      <c r="D39" s="96"/>
      <c r="E39" s="96"/>
      <c r="F39" s="96"/>
      <c r="G39" s="96"/>
      <c r="H39" s="96"/>
      <c r="I39" s="96"/>
      <c r="J39" s="96"/>
    </row>
    <row r="40" spans="1:10" ht="12.75" customHeight="1">
      <c r="C40" s="96"/>
      <c r="D40" s="96"/>
      <c r="E40" s="96"/>
      <c r="F40" s="96"/>
      <c r="G40" s="96"/>
      <c r="H40" s="96"/>
      <c r="I40" s="96"/>
      <c r="J40" s="96"/>
    </row>
    <row r="41" spans="1:10" ht="12.75" customHeight="1">
      <c r="C41" s="96"/>
      <c r="D41" s="96"/>
      <c r="E41" s="96"/>
      <c r="F41" s="96"/>
      <c r="G41" s="96"/>
      <c r="H41" s="96"/>
      <c r="I41" s="96"/>
      <c r="J41" s="96"/>
    </row>
    <row r="42" spans="1:10" ht="12.75" customHeight="1">
      <c r="C42" s="96"/>
      <c r="D42" s="96"/>
      <c r="E42" s="96"/>
      <c r="F42" s="96"/>
      <c r="G42" s="96"/>
      <c r="H42" s="96"/>
      <c r="I42" s="96"/>
      <c r="J42" s="96"/>
    </row>
    <row r="43" spans="1:10" ht="12.75" customHeight="1">
      <c r="C43" s="96"/>
      <c r="D43" s="96"/>
      <c r="E43" s="96"/>
      <c r="F43" s="96"/>
      <c r="G43" s="96"/>
      <c r="H43" s="96"/>
      <c r="I43" s="96"/>
      <c r="J43" s="96"/>
    </row>
    <row r="44" spans="1:10" ht="12.75" customHeight="1">
      <c r="C44" s="96"/>
      <c r="D44" s="96"/>
      <c r="E44" s="96"/>
      <c r="F44" s="96"/>
      <c r="G44" s="96"/>
      <c r="H44" s="96"/>
      <c r="I44" s="96"/>
      <c r="J44" s="96"/>
    </row>
    <row r="45" spans="1:10" ht="12.7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</row>
    <row r="46" spans="1:10" ht="12.7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</row>
  </sheetData>
  <mergeCells count="9">
    <mergeCell ref="C24:J44"/>
    <mergeCell ref="A45:B45"/>
    <mergeCell ref="C45:J45"/>
    <mergeCell ref="A46:B46"/>
    <mergeCell ref="C46:J46"/>
    <mergeCell ref="A1:J1"/>
    <mergeCell ref="A2:B2"/>
    <mergeCell ref="C2:J2"/>
    <mergeCell ref="C3:J23"/>
  </mergeCells>
  <phoneticPr fontId="8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G38"/>
  <sheetViews>
    <sheetView workbookViewId="0">
      <selection activeCell="J35" sqref="J35"/>
    </sheetView>
  </sheetViews>
  <sheetFormatPr defaultRowHeight="12.75"/>
  <cols>
    <col min="1" max="1" width="25.7109375" customWidth="1"/>
    <col min="2" max="3" width="13.7109375" customWidth="1"/>
    <col min="4" max="4" width="15.7109375" customWidth="1"/>
    <col min="5" max="5" width="16.85546875" customWidth="1"/>
  </cols>
  <sheetData>
    <row r="1" spans="1:7" ht="18">
      <c r="A1" s="98" t="s">
        <v>350</v>
      </c>
      <c r="B1" s="96"/>
      <c r="C1" s="96"/>
      <c r="D1" s="96"/>
      <c r="E1" s="96"/>
    </row>
    <row r="2" spans="1:7" ht="13.5" thickBot="1">
      <c r="A2" s="106" t="s">
        <v>49</v>
      </c>
      <c r="B2" s="107"/>
      <c r="C2" s="107"/>
      <c r="D2" s="107"/>
      <c r="E2" s="107"/>
    </row>
    <row r="3" spans="1:7" ht="13.5" thickBot="1">
      <c r="A3" s="5"/>
      <c r="B3" s="1" t="s">
        <v>50</v>
      </c>
      <c r="C3" s="1" t="s">
        <v>51</v>
      </c>
      <c r="D3" s="1" t="s">
        <v>52</v>
      </c>
      <c r="E3" s="1" t="s">
        <v>53</v>
      </c>
    </row>
    <row r="4" spans="1:7" ht="13.5" thickBot="1">
      <c r="A4" s="1" t="s">
        <v>54</v>
      </c>
      <c r="B4" s="2">
        <v>6200</v>
      </c>
      <c r="C4" s="2">
        <v>1550.0000001000001</v>
      </c>
      <c r="D4" s="2">
        <v>1497.3240000000001</v>
      </c>
      <c r="E4" s="6">
        <v>0.24150387096699999</v>
      </c>
      <c r="G4" s="80"/>
    </row>
    <row r="5" spans="1:7" ht="13.5" thickBot="1">
      <c r="A5" s="1" t="s">
        <v>55</v>
      </c>
      <c r="B5" s="2">
        <v>3135</v>
      </c>
      <c r="C5" s="2">
        <v>783.75</v>
      </c>
      <c r="D5" s="2">
        <v>740.18235000000004</v>
      </c>
      <c r="E5" s="6">
        <v>0.23610282296599999</v>
      </c>
    </row>
    <row r="6" spans="1:7" ht="13.5" thickBot="1">
      <c r="A6" s="1" t="s">
        <v>56</v>
      </c>
      <c r="B6" s="2">
        <v>808099.71661570005</v>
      </c>
      <c r="C6" s="2">
        <v>202025.32003199999</v>
      </c>
      <c r="D6" s="2">
        <v>207289.30767000001</v>
      </c>
      <c r="E6" s="6">
        <v>0.25651451597800001</v>
      </c>
    </row>
    <row r="7" spans="1:7" ht="13.5" thickBot="1">
      <c r="A7" s="1" t="s">
        <v>57</v>
      </c>
      <c r="B7" s="2">
        <v>50999.9</v>
      </c>
      <c r="C7" s="2">
        <v>12749.975000099999</v>
      </c>
      <c r="D7" s="2">
        <v>13445.449850000001</v>
      </c>
      <c r="E7" s="6">
        <v>0.26363678850299999</v>
      </c>
    </row>
    <row r="8" spans="1:7" ht="13.5" thickBot="1">
      <c r="A8" s="1" t="s">
        <v>58</v>
      </c>
      <c r="B8" s="2">
        <v>666100.05986250006</v>
      </c>
      <c r="C8" s="2">
        <v>170532.1059506</v>
      </c>
      <c r="D8" s="2">
        <v>164377.85548</v>
      </c>
      <c r="E8" s="6">
        <v>0.246776521103</v>
      </c>
    </row>
    <row r="9" spans="1:7" ht="13.5" thickBot="1">
      <c r="A9" s="1" t="s">
        <v>59</v>
      </c>
      <c r="B9" s="2">
        <v>41090.691146700003</v>
      </c>
      <c r="C9" s="2">
        <v>10271.781249899999</v>
      </c>
      <c r="D9" s="2">
        <v>10249.842549999999</v>
      </c>
      <c r="E9" s="6">
        <v>0.249444393948</v>
      </c>
    </row>
    <row r="10" spans="1:7" ht="13.5" thickBot="1">
      <c r="A10" s="1" t="s">
        <v>60</v>
      </c>
      <c r="B10" s="2">
        <v>35805.5168863</v>
      </c>
      <c r="C10" s="2">
        <v>8951.7097281000006</v>
      </c>
      <c r="D10" s="2">
        <v>8562.7053099999994</v>
      </c>
      <c r="E10" s="7" t="s">
        <v>61</v>
      </c>
    </row>
    <row r="11" spans="1:7" ht="13.5" thickBot="1">
      <c r="A11" s="1" t="s">
        <v>62</v>
      </c>
      <c r="B11" s="2">
        <v>10890</v>
      </c>
      <c r="C11" s="2">
        <v>2722.5</v>
      </c>
      <c r="D11" s="2">
        <v>2276.83977</v>
      </c>
      <c r="E11" s="6">
        <v>0.209076195592</v>
      </c>
    </row>
    <row r="12" spans="1:7" ht="13.5" thickBot="1">
      <c r="A12" s="1" t="s">
        <v>63</v>
      </c>
      <c r="B12" s="2">
        <v>31299.837484899999</v>
      </c>
      <c r="C12" s="2">
        <v>7824.2043651000004</v>
      </c>
      <c r="D12" s="2">
        <v>5998.2085200000001</v>
      </c>
      <c r="E12" s="6">
        <v>0.191637049965</v>
      </c>
    </row>
    <row r="13" spans="1:7" ht="13.5" thickBot="1">
      <c r="A13" s="1" t="s">
        <v>64</v>
      </c>
      <c r="B13" s="2">
        <v>400</v>
      </c>
      <c r="C13" s="2">
        <v>99.999999900000006</v>
      </c>
      <c r="D13" s="2">
        <v>82.031000000000006</v>
      </c>
      <c r="E13" s="6">
        <v>0.2050775</v>
      </c>
    </row>
    <row r="14" spans="1:7" ht="13.5" thickBot="1">
      <c r="A14" s="1" t="s">
        <v>65</v>
      </c>
      <c r="B14" s="2">
        <v>4000</v>
      </c>
      <c r="C14" s="2">
        <v>999.99999990000003</v>
      </c>
      <c r="D14" s="2">
        <v>1140.54844</v>
      </c>
      <c r="E14" s="6">
        <v>0.28513711000000003</v>
      </c>
    </row>
    <row r="15" spans="1:7" ht="13.5" thickBot="1">
      <c r="A15" s="1" t="s">
        <v>66</v>
      </c>
      <c r="B15" s="2">
        <v>111899.9200328</v>
      </c>
      <c r="C15" s="2">
        <v>36561.932705699997</v>
      </c>
      <c r="D15" s="2">
        <v>35485.960599999999</v>
      </c>
      <c r="E15" s="6">
        <v>0.31712230526700003</v>
      </c>
    </row>
    <row r="16" spans="1:7" ht="13.5" thickBot="1">
      <c r="A16" s="1" t="s">
        <v>67</v>
      </c>
      <c r="B16" s="2">
        <v>3617</v>
      </c>
      <c r="C16" s="2">
        <v>904.25000009999997</v>
      </c>
      <c r="D16" s="2">
        <v>792.30569000000003</v>
      </c>
      <c r="E16" s="6">
        <v>0.219050508708</v>
      </c>
    </row>
    <row r="17" spans="1:5" ht="13.5" thickBot="1">
      <c r="A17" s="1" t="s">
        <v>68</v>
      </c>
      <c r="B17" s="2">
        <v>314667.56496260001</v>
      </c>
      <c r="C17" s="2">
        <v>78666.891240600002</v>
      </c>
      <c r="D17" s="2">
        <v>87033.611550000001</v>
      </c>
      <c r="E17" s="6">
        <v>0.27658907762000001</v>
      </c>
    </row>
    <row r="18" spans="1:5" ht="13.5" thickBot="1">
      <c r="A18" s="3" t="s">
        <v>69</v>
      </c>
      <c r="B18" s="4">
        <v>2088205.2069914001</v>
      </c>
      <c r="C18" s="4">
        <v>534644.42027210002</v>
      </c>
      <c r="D18" s="4">
        <v>538972.17278000002</v>
      </c>
      <c r="E18" s="8" t="s">
        <v>61</v>
      </c>
    </row>
    <row r="19" spans="1:5" ht="13.5" thickBot="1">
      <c r="A19" s="1" t="s">
        <v>17</v>
      </c>
      <c r="B19" s="2">
        <v>47418.326914500001</v>
      </c>
      <c r="C19" s="2">
        <v>8005.2285132999996</v>
      </c>
      <c r="D19" s="2">
        <v>11802.48625</v>
      </c>
      <c r="E19" s="6">
        <v>0.24890136404999999</v>
      </c>
    </row>
    <row r="20" spans="1:5" ht="13.5" thickBot="1">
      <c r="A20" s="1" t="s">
        <v>70</v>
      </c>
      <c r="B20" s="2">
        <v>2950</v>
      </c>
      <c r="C20" s="2">
        <v>735.99999990000003</v>
      </c>
      <c r="D20" s="2">
        <v>1018.00118</v>
      </c>
      <c r="E20" s="6">
        <v>0.345085145762</v>
      </c>
    </row>
    <row r="21" spans="1:5" ht="13.5" thickBot="1">
      <c r="A21" s="1" t="s">
        <v>71</v>
      </c>
      <c r="B21" s="2">
        <v>300</v>
      </c>
      <c r="C21" s="2">
        <v>75</v>
      </c>
      <c r="D21" s="2">
        <v>42.45476</v>
      </c>
      <c r="E21" s="6">
        <v>0.141515866666</v>
      </c>
    </row>
    <row r="22" spans="1:5" ht="13.5" thickBot="1">
      <c r="A22" s="1" t="s">
        <v>72</v>
      </c>
      <c r="B22" s="2">
        <v>450</v>
      </c>
      <c r="C22" s="2">
        <v>111.75</v>
      </c>
      <c r="D22" s="2">
        <v>131.05439999999999</v>
      </c>
      <c r="E22" s="6">
        <v>0.29123199999999999</v>
      </c>
    </row>
    <row r="23" spans="1:5" ht="13.5" thickBot="1">
      <c r="A23" s="1" t="s">
        <v>73</v>
      </c>
      <c r="B23" s="2">
        <v>5300.7921628000004</v>
      </c>
      <c r="C23" s="2">
        <v>1325.5740694000001</v>
      </c>
      <c r="D23" s="2">
        <v>1084.5973799999999</v>
      </c>
      <c r="E23" s="6">
        <v>0.20461043306099999</v>
      </c>
    </row>
    <row r="24" spans="1:5" ht="13.5" thickBot="1">
      <c r="A24" s="1" t="s">
        <v>74</v>
      </c>
      <c r="B24" s="2">
        <v>7949.7655524000002</v>
      </c>
      <c r="C24" s="2">
        <v>1987.4413881</v>
      </c>
      <c r="D24" s="2">
        <v>2173.7606700000001</v>
      </c>
      <c r="E24" s="6">
        <v>0.27343707882599999</v>
      </c>
    </row>
    <row r="25" spans="1:5" ht="13.5" thickBot="1">
      <c r="A25" s="1" t="s">
        <v>75</v>
      </c>
      <c r="B25" s="2">
        <v>131524.8373134</v>
      </c>
      <c r="C25" s="2">
        <v>32882.7122924</v>
      </c>
      <c r="D25" s="2">
        <v>28331.887429999999</v>
      </c>
      <c r="E25" s="7" t="s">
        <v>61</v>
      </c>
    </row>
    <row r="26" spans="1:5" ht="13.5" thickBot="1">
      <c r="A26" s="1" t="s">
        <v>76</v>
      </c>
      <c r="B26" s="2">
        <v>1194740</v>
      </c>
      <c r="C26" s="2">
        <v>298685.0000001</v>
      </c>
      <c r="D26" s="2">
        <v>300482.125</v>
      </c>
      <c r="E26" s="6">
        <v>0.25150419756499998</v>
      </c>
    </row>
    <row r="27" spans="1:5" ht="13.5" thickBot="1">
      <c r="A27" s="1" t="s">
        <v>77</v>
      </c>
      <c r="B27" s="2">
        <v>406212</v>
      </c>
      <c r="C27" s="2">
        <v>101553</v>
      </c>
      <c r="D27" s="2">
        <v>102092.212</v>
      </c>
      <c r="E27" s="6">
        <v>0.251327415241</v>
      </c>
    </row>
    <row r="28" spans="1:5" ht="13.5" thickBot="1">
      <c r="A28" s="1" t="s">
        <v>78</v>
      </c>
      <c r="B28" s="2">
        <v>5018</v>
      </c>
      <c r="C28" s="2">
        <v>1254.5000001000001</v>
      </c>
      <c r="D28" s="2">
        <v>0</v>
      </c>
      <c r="E28" s="6">
        <v>0</v>
      </c>
    </row>
    <row r="29" spans="1:5" ht="13.5" thickBot="1">
      <c r="A29" s="1" t="s">
        <v>79</v>
      </c>
      <c r="B29" s="2">
        <v>11923</v>
      </c>
      <c r="C29" s="2">
        <v>2980.7499999000001</v>
      </c>
      <c r="D29" s="2">
        <v>2985.7305500000002</v>
      </c>
      <c r="E29" s="6">
        <v>0.25041772624300002</v>
      </c>
    </row>
    <row r="30" spans="1:5" ht="13.5" thickBot="1">
      <c r="A30" s="1" t="s">
        <v>80</v>
      </c>
      <c r="B30" s="2">
        <v>3600</v>
      </c>
      <c r="C30" s="2">
        <v>900</v>
      </c>
      <c r="D30" s="2">
        <v>1269.6010000000001</v>
      </c>
      <c r="E30" s="6">
        <v>0.35266694444399999</v>
      </c>
    </row>
    <row r="31" spans="1:5" ht="13.5" thickBot="1">
      <c r="A31" s="1" t="s">
        <v>81</v>
      </c>
      <c r="B31" s="2">
        <v>732</v>
      </c>
      <c r="C31" s="2">
        <v>121.25000009999999</v>
      </c>
      <c r="D31" s="2">
        <v>184.65522999999999</v>
      </c>
      <c r="E31" s="6">
        <v>0.252261243169</v>
      </c>
    </row>
    <row r="32" spans="1:5" ht="13.5" thickBot="1">
      <c r="A32" s="1" t="s">
        <v>82</v>
      </c>
      <c r="B32" s="2">
        <v>9028</v>
      </c>
      <c r="C32" s="2">
        <v>2256.9999999000001</v>
      </c>
      <c r="D32" s="2">
        <v>5395.74</v>
      </c>
      <c r="E32" s="7" t="s">
        <v>61</v>
      </c>
    </row>
    <row r="33" spans="1:5" ht="13.5" thickBot="1">
      <c r="A33" s="1" t="s">
        <v>83</v>
      </c>
      <c r="B33" s="2">
        <v>310729</v>
      </c>
      <c r="C33" s="2">
        <v>77682.249999899999</v>
      </c>
      <c r="D33" s="2">
        <v>74384.913</v>
      </c>
      <c r="E33" s="6">
        <v>0.239388383446</v>
      </c>
    </row>
    <row r="34" spans="1:5" ht="13.5" thickBot="1">
      <c r="A34" s="1" t="s">
        <v>84</v>
      </c>
      <c r="B34" s="2">
        <v>0</v>
      </c>
      <c r="C34" s="2">
        <v>0</v>
      </c>
      <c r="D34" s="2">
        <v>0</v>
      </c>
      <c r="E34" s="7" t="s">
        <v>61</v>
      </c>
    </row>
    <row r="35" spans="1:5" ht="13.5" thickBot="1">
      <c r="A35" s="1" t="s">
        <v>85</v>
      </c>
      <c r="B35" s="2">
        <v>44100</v>
      </c>
      <c r="C35" s="2">
        <v>11025</v>
      </c>
      <c r="D35" s="2">
        <v>9754.2728499999994</v>
      </c>
      <c r="E35" s="7" t="s">
        <v>61</v>
      </c>
    </row>
    <row r="36" spans="1:5" ht="13.5" thickBot="1">
      <c r="A36" s="1" t="s">
        <v>86</v>
      </c>
      <c r="B36" s="2">
        <v>0</v>
      </c>
      <c r="C36" s="2">
        <v>0</v>
      </c>
      <c r="D36" s="2">
        <v>228.66712000000001</v>
      </c>
      <c r="E36" s="7" t="s">
        <v>61</v>
      </c>
    </row>
    <row r="37" spans="1:5" ht="13.5" thickBot="1">
      <c r="A37" s="1" t="s">
        <v>87</v>
      </c>
      <c r="B37" s="2">
        <v>15000</v>
      </c>
      <c r="C37" s="2">
        <v>0</v>
      </c>
      <c r="D37" s="2">
        <v>0</v>
      </c>
      <c r="E37" s="6">
        <v>0</v>
      </c>
    </row>
    <row r="38" spans="1:5" ht="13.5" thickBot="1">
      <c r="A38" s="3" t="s">
        <v>88</v>
      </c>
      <c r="B38" s="4">
        <v>4285880.9289344</v>
      </c>
      <c r="C38" s="4">
        <v>1076401.8765350999</v>
      </c>
      <c r="D38" s="4">
        <v>1080341.3867899999</v>
      </c>
      <c r="E38" s="9">
        <v>0.25206985558</v>
      </c>
    </row>
  </sheetData>
  <mergeCells count="2">
    <mergeCell ref="A1:E1"/>
    <mergeCell ref="A2:E2"/>
  </mergeCell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N35"/>
  <sheetViews>
    <sheetView workbookViewId="0">
      <selection activeCell="E35" sqref="E35"/>
    </sheetView>
  </sheetViews>
  <sheetFormatPr defaultRowHeight="12.75"/>
  <cols>
    <col min="1" max="1" width="31.85546875" bestFit="1" customWidth="1"/>
    <col min="2" max="2" width="18.140625" bestFit="1" customWidth="1"/>
    <col min="3" max="14" width="11.42578125" bestFit="1" customWidth="1"/>
  </cols>
  <sheetData>
    <row r="1" spans="1:14" ht="21.75" customHeight="1">
      <c r="A1" s="98" t="s">
        <v>106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2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2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2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2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2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2.7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ht="12.75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12.7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12.75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12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4" ht="12.7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4" ht="12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 ht="12.7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spans="1:14" ht="12.7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</row>
    <row r="16" spans="1:14" ht="12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spans="1:14" ht="12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4" ht="12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1:14" ht="12.75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spans="1:14" ht="12.75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4" ht="12.75" customHeight="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pans="1:14" ht="12.75" customHeight="1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pans="1:14" ht="12.75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pans="1:14" ht="12.75" customHeight="1" thickBo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1:14" ht="13.5" thickBot="1">
      <c r="A26" s="110" t="s">
        <v>3</v>
      </c>
      <c r="B26" s="1" t="s">
        <v>92</v>
      </c>
      <c r="C26" s="108" t="s">
        <v>93</v>
      </c>
      <c r="D26" s="108" t="s">
        <v>94</v>
      </c>
      <c r="E26" s="108" t="s">
        <v>95</v>
      </c>
      <c r="F26" s="108" t="s">
        <v>96</v>
      </c>
      <c r="G26" s="108" t="s">
        <v>97</v>
      </c>
      <c r="H26" s="108" t="s">
        <v>98</v>
      </c>
      <c r="I26" s="108" t="s">
        <v>99</v>
      </c>
      <c r="J26" s="108" t="s">
        <v>100</v>
      </c>
      <c r="K26" s="108" t="s">
        <v>101</v>
      </c>
      <c r="L26" s="108" t="s">
        <v>102</v>
      </c>
      <c r="M26" s="108" t="s">
        <v>103</v>
      </c>
      <c r="N26" s="108" t="s">
        <v>104</v>
      </c>
    </row>
    <row r="27" spans="1:14" ht="13.5" thickBot="1">
      <c r="A27" s="102"/>
      <c r="B27" s="1" t="s">
        <v>105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1:14" ht="13.5" thickBot="1">
      <c r="A28" s="1" t="s">
        <v>13</v>
      </c>
      <c r="B28" s="2">
        <v>70565.796317500004</v>
      </c>
      <c r="C28" s="2">
        <v>66725.360279999994</v>
      </c>
      <c r="D28" s="2">
        <v>66978.890369999994</v>
      </c>
      <c r="E28" s="2">
        <v>73585.057019999993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ht="13.5" thickBot="1">
      <c r="A29" s="1" t="s">
        <v>89</v>
      </c>
      <c r="B29" s="2">
        <v>37301.439063333302</v>
      </c>
      <c r="C29" s="2">
        <v>37586.961909999998</v>
      </c>
      <c r="D29" s="2">
        <v>33941.897839999998</v>
      </c>
      <c r="E29" s="2">
        <v>39906.656710000003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ht="13.5" thickBot="1">
      <c r="A30" s="1" t="s">
        <v>14</v>
      </c>
      <c r="B30" s="2">
        <v>4460.4667933333303</v>
      </c>
      <c r="C30" s="2">
        <v>4318.1734699999997</v>
      </c>
      <c r="D30" s="2">
        <v>4683.62752</v>
      </c>
      <c r="E30" s="2">
        <v>4443.6488600000002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ht="13.5" thickBot="1">
      <c r="A31" s="1" t="s">
        <v>15</v>
      </c>
      <c r="B31" s="2">
        <v>62486.554437500003</v>
      </c>
      <c r="C31" s="2">
        <v>53276.450120000001</v>
      </c>
      <c r="D31" s="2">
        <v>57600.634510000004</v>
      </c>
      <c r="E31" s="2">
        <v>53500.770850000001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ht="13.5" thickBot="1">
      <c r="A32" s="1" t="s">
        <v>90</v>
      </c>
      <c r="B32" s="2">
        <v>27121.466273333299</v>
      </c>
      <c r="C32" s="2">
        <v>27717.746940000001</v>
      </c>
      <c r="D32" s="2">
        <v>20982.873230000001</v>
      </c>
      <c r="E32" s="2">
        <v>38332.991379999999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ht="13.5" thickBot="1">
      <c r="A33" s="1" t="s">
        <v>20</v>
      </c>
      <c r="B33" s="2">
        <v>140509.75889500001</v>
      </c>
      <c r="C33" s="2">
        <v>133339.11123000001</v>
      </c>
      <c r="D33" s="2">
        <v>132241.66678999999</v>
      </c>
      <c r="E33" s="2">
        <v>141248.89053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 ht="13.5" thickBot="1">
      <c r="A34" s="1" t="s">
        <v>83</v>
      </c>
      <c r="B34" s="2">
        <v>4948.1087683333299</v>
      </c>
      <c r="C34" s="2">
        <v>23700.272000000001</v>
      </c>
      <c r="D34" s="2">
        <v>25283.366000000002</v>
      </c>
      <c r="E34" s="2">
        <v>25401.275000000001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 ht="13.5" thickBot="1">
      <c r="A35" s="1" t="s">
        <v>91</v>
      </c>
      <c r="B35" s="2">
        <v>356129.83612416702</v>
      </c>
      <c r="C35" s="2">
        <v>350978.99969000003</v>
      </c>
      <c r="D35" s="2">
        <v>349972.30378000002</v>
      </c>
      <c r="E35" s="2">
        <v>379390.08331999998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</row>
  </sheetData>
  <mergeCells count="15">
    <mergeCell ref="I26:I27"/>
    <mergeCell ref="E26:E27"/>
    <mergeCell ref="F26:F27"/>
    <mergeCell ref="G26:G27"/>
    <mergeCell ref="H26:H27"/>
    <mergeCell ref="N26:N27"/>
    <mergeCell ref="J26:J27"/>
    <mergeCell ref="K26:K27"/>
    <mergeCell ref="L26:L27"/>
    <mergeCell ref="M26:M27"/>
    <mergeCell ref="A1:N1"/>
    <mergeCell ref="A2:N25"/>
    <mergeCell ref="A26:A27"/>
    <mergeCell ref="C26:C27"/>
    <mergeCell ref="D26:D27"/>
  </mergeCells>
  <phoneticPr fontId="8" type="noConversion"/>
  <pageMargins left="0.78740157499999996" right="0.78740157499999996" top="0.984251969" bottom="0.984251969" header="0.4921259845" footer="0.4921259845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N33"/>
  <sheetViews>
    <sheetView workbookViewId="0">
      <selection activeCell="F41" sqref="F41"/>
    </sheetView>
  </sheetViews>
  <sheetFormatPr defaultRowHeight="12.75"/>
  <cols>
    <col min="1" max="1" width="18.140625" bestFit="1" customWidth="1"/>
    <col min="2" max="2" width="13.5703125" bestFit="1" customWidth="1"/>
    <col min="3" max="14" width="7.85546875" bestFit="1" customWidth="1"/>
  </cols>
  <sheetData>
    <row r="1" spans="1:14" ht="21.75" customHeight="1">
      <c r="A1" s="98" t="s">
        <v>107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>
      <c r="A2" s="105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2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2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2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12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2.75" customHeigh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ht="12.75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12.7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12.75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4" ht="12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4" ht="12.7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4" ht="12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 ht="12.7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spans="1:14" ht="12.7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</row>
    <row r="16" spans="1:14" ht="12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spans="1:14" ht="12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4" ht="12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</row>
    <row r="19" spans="1:14" ht="12.75" customHeight="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1:14" ht="12.75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spans="1:14" ht="12.75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4" ht="12.75" customHeight="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pans="1:14" ht="12.75" customHeight="1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pans="1:14" ht="12.75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pans="1:14" ht="12.75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1:14" ht="12.75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1:14" ht="12.75" customHeight="1" thickBo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1:14" ht="13.5" thickBot="1">
      <c r="A28" s="5"/>
      <c r="B28" s="3" t="s">
        <v>92</v>
      </c>
      <c r="C28" s="3" t="s">
        <v>112</v>
      </c>
      <c r="D28" s="3" t="s">
        <v>113</v>
      </c>
      <c r="E28" s="3" t="s">
        <v>114</v>
      </c>
      <c r="F28" s="3" t="s">
        <v>115</v>
      </c>
      <c r="G28" s="3" t="s">
        <v>116</v>
      </c>
      <c r="H28" s="3" t="s">
        <v>117</v>
      </c>
      <c r="I28" s="3" t="s">
        <v>118</v>
      </c>
      <c r="J28" s="3" t="s">
        <v>119</v>
      </c>
      <c r="K28" s="3" t="s">
        <v>120</v>
      </c>
      <c r="L28" s="3" t="s">
        <v>102</v>
      </c>
      <c r="M28" s="3" t="s">
        <v>103</v>
      </c>
      <c r="N28" s="3" t="s">
        <v>104</v>
      </c>
    </row>
    <row r="29" spans="1:14" ht="13.5" thickBot="1">
      <c r="A29" s="3" t="s">
        <v>108</v>
      </c>
      <c r="B29" s="80">
        <v>281943.24246916664</v>
      </c>
      <c r="C29" s="2">
        <v>285416.20250000001</v>
      </c>
      <c r="D29" s="2">
        <v>283035.03545999998</v>
      </c>
      <c r="E29" s="2">
        <v>295482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</row>
    <row r="30" spans="1:14" ht="13.5" thickBot="1">
      <c r="A30" s="3" t="s">
        <v>109</v>
      </c>
      <c r="B30" s="80">
        <v>13011.525250833336</v>
      </c>
      <c r="C30" s="2">
        <v>21341.693050000002</v>
      </c>
      <c r="D30" s="2">
        <v>1425.84528</v>
      </c>
      <c r="E30" s="2">
        <v>-157.93219999999999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ht="13.5" thickBot="1">
      <c r="A31" s="3" t="s">
        <v>110</v>
      </c>
      <c r="B31" s="80">
        <v>30175.904102500001</v>
      </c>
      <c r="C31" s="2">
        <v>30812.20508</v>
      </c>
      <c r="D31" s="2">
        <v>23838.9247</v>
      </c>
      <c r="E31" s="2">
        <v>42124.300739999999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ht="13.5" thickBot="1">
      <c r="A32" s="3" t="s">
        <v>111</v>
      </c>
      <c r="B32" s="80">
        <v>367823.70342583343</v>
      </c>
      <c r="C32" s="2">
        <v>374161.25789000001</v>
      </c>
      <c r="D32" s="2">
        <v>361964.25396</v>
      </c>
      <c r="E32" s="2">
        <v>384560.39867000002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>
      <c r="A33" s="111" t="s">
        <v>121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</sheetData>
  <mergeCells count="4">
    <mergeCell ref="A1:N1"/>
    <mergeCell ref="A2:N2"/>
    <mergeCell ref="A3:N27"/>
    <mergeCell ref="A33:N33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G41"/>
  <sheetViews>
    <sheetView workbookViewId="0">
      <selection activeCell="G31" sqref="G31"/>
    </sheetView>
  </sheetViews>
  <sheetFormatPr defaultRowHeight="12.75"/>
  <cols>
    <col min="1" max="7" width="13.5703125" bestFit="1" customWidth="1"/>
  </cols>
  <sheetData>
    <row r="1" spans="1:7" ht="21.75" customHeight="1">
      <c r="A1" s="98" t="s">
        <v>189</v>
      </c>
      <c r="B1" s="96"/>
      <c r="C1" s="96"/>
      <c r="D1" s="96"/>
      <c r="E1" s="96"/>
      <c r="F1" s="96"/>
      <c r="G1" s="96"/>
    </row>
    <row r="2" spans="1:7" ht="12.75" customHeight="1">
      <c r="A2" s="96"/>
      <c r="B2" s="96"/>
      <c r="C2" s="96"/>
      <c r="D2" s="96"/>
      <c r="E2" s="96"/>
      <c r="F2" s="96"/>
      <c r="G2" s="96"/>
    </row>
    <row r="3" spans="1:7" ht="12.75" customHeight="1">
      <c r="A3" s="96"/>
      <c r="B3" s="96"/>
      <c r="C3" s="96"/>
      <c r="D3" s="96"/>
      <c r="E3" s="96"/>
      <c r="F3" s="96"/>
      <c r="G3" s="96"/>
    </row>
    <row r="4" spans="1:7" ht="12.75" customHeight="1">
      <c r="A4" s="96"/>
      <c r="B4" s="96"/>
      <c r="C4" s="96"/>
      <c r="D4" s="96"/>
      <c r="E4" s="96"/>
      <c r="F4" s="96"/>
      <c r="G4" s="96"/>
    </row>
    <row r="5" spans="1:7" ht="12.75" customHeight="1">
      <c r="A5" s="96"/>
      <c r="B5" s="96"/>
      <c r="C5" s="96"/>
      <c r="D5" s="96"/>
      <c r="E5" s="96"/>
      <c r="F5" s="96"/>
      <c r="G5" s="96"/>
    </row>
    <row r="6" spans="1:7" ht="12.75" customHeight="1">
      <c r="A6" s="96"/>
      <c r="B6" s="96"/>
      <c r="C6" s="96"/>
      <c r="D6" s="96"/>
      <c r="E6" s="96"/>
      <c r="F6" s="96"/>
      <c r="G6" s="96"/>
    </row>
    <row r="7" spans="1:7" ht="12.75" customHeight="1">
      <c r="A7" s="96"/>
      <c r="B7" s="96"/>
      <c r="C7" s="96"/>
      <c r="D7" s="96"/>
      <c r="E7" s="96"/>
      <c r="F7" s="96"/>
      <c r="G7" s="96"/>
    </row>
    <row r="8" spans="1:7" ht="12.75" customHeight="1">
      <c r="A8" s="96"/>
      <c r="B8" s="96"/>
      <c r="C8" s="96"/>
      <c r="D8" s="96"/>
      <c r="E8" s="96"/>
      <c r="F8" s="96"/>
      <c r="G8" s="96"/>
    </row>
    <row r="9" spans="1:7" ht="12.75" customHeight="1">
      <c r="A9" s="96"/>
      <c r="B9" s="96"/>
      <c r="C9" s="96"/>
      <c r="D9" s="96"/>
      <c r="E9" s="96"/>
      <c r="F9" s="96"/>
      <c r="G9" s="96"/>
    </row>
    <row r="10" spans="1:7" ht="12.75" customHeight="1">
      <c r="A10" s="96"/>
      <c r="B10" s="96"/>
      <c r="C10" s="96"/>
      <c r="D10" s="96"/>
      <c r="E10" s="96"/>
      <c r="F10" s="96"/>
      <c r="G10" s="96"/>
    </row>
    <row r="11" spans="1:7" ht="12.75" customHeight="1">
      <c r="A11" s="96"/>
      <c r="B11" s="96"/>
      <c r="C11" s="96"/>
      <c r="D11" s="96"/>
      <c r="E11" s="96"/>
      <c r="F11" s="96"/>
      <c r="G11" s="96"/>
    </row>
    <row r="12" spans="1:7" ht="12.75" customHeight="1">
      <c r="A12" s="96"/>
      <c r="B12" s="96"/>
      <c r="C12" s="96"/>
      <c r="D12" s="96"/>
      <c r="E12" s="96"/>
      <c r="F12" s="96"/>
      <c r="G12" s="96"/>
    </row>
    <row r="13" spans="1:7" ht="12.75" customHeight="1">
      <c r="A13" s="96"/>
      <c r="B13" s="96"/>
      <c r="C13" s="96"/>
      <c r="D13" s="96"/>
      <c r="E13" s="96"/>
      <c r="F13" s="96"/>
      <c r="G13" s="96"/>
    </row>
    <row r="14" spans="1:7" ht="12.75" customHeight="1">
      <c r="A14" s="96"/>
      <c r="B14" s="96"/>
      <c r="C14" s="96"/>
      <c r="D14" s="96"/>
      <c r="E14" s="96"/>
      <c r="F14" s="96"/>
      <c r="G14" s="96"/>
    </row>
    <row r="15" spans="1:7" ht="12.75" customHeight="1">
      <c r="A15" s="96"/>
      <c r="B15" s="96"/>
      <c r="C15" s="96"/>
      <c r="D15" s="96"/>
      <c r="E15" s="96"/>
      <c r="F15" s="96"/>
      <c r="G15" s="96"/>
    </row>
    <row r="16" spans="1:7" ht="12.75" customHeight="1">
      <c r="A16" s="96"/>
      <c r="B16" s="96"/>
      <c r="C16" s="96"/>
      <c r="D16" s="96"/>
      <c r="E16" s="96"/>
      <c r="F16" s="96"/>
      <c r="G16" s="96"/>
    </row>
    <row r="17" spans="1:7" ht="12.75" customHeight="1">
      <c r="A17" s="96"/>
      <c r="B17" s="96"/>
      <c r="C17" s="96"/>
      <c r="D17" s="96"/>
      <c r="E17" s="96"/>
      <c r="F17" s="96"/>
      <c r="G17" s="96"/>
    </row>
    <row r="18" spans="1:7" ht="12.75" customHeight="1">
      <c r="A18" s="96"/>
      <c r="B18" s="96"/>
      <c r="C18" s="96"/>
      <c r="D18" s="96"/>
      <c r="E18" s="96"/>
      <c r="F18" s="96"/>
      <c r="G18" s="96"/>
    </row>
    <row r="19" spans="1:7" ht="12.75" customHeight="1">
      <c r="A19" s="96"/>
      <c r="B19" s="96"/>
      <c r="C19" s="96"/>
      <c r="D19" s="96"/>
      <c r="E19" s="96"/>
      <c r="F19" s="96"/>
      <c r="G19" s="96"/>
    </row>
    <row r="20" spans="1:7" ht="12.75" customHeight="1">
      <c r="A20" s="96"/>
      <c r="B20" s="96"/>
      <c r="C20" s="96"/>
      <c r="D20" s="96"/>
      <c r="E20" s="96"/>
      <c r="F20" s="96"/>
      <c r="G20" s="96"/>
    </row>
    <row r="21" spans="1:7" ht="12.75" customHeight="1">
      <c r="A21" s="96"/>
      <c r="B21" s="96"/>
      <c r="C21" s="96"/>
      <c r="D21" s="96"/>
      <c r="E21" s="96"/>
      <c r="F21" s="96"/>
      <c r="G21" s="96"/>
    </row>
    <row r="22" spans="1:7" ht="12.75" customHeight="1">
      <c r="A22" s="96"/>
      <c r="B22" s="96"/>
      <c r="C22" s="96"/>
      <c r="D22" s="96"/>
      <c r="E22" s="96"/>
      <c r="F22" s="96"/>
      <c r="G22" s="96"/>
    </row>
    <row r="23" spans="1:7" ht="12.75" customHeight="1">
      <c r="A23" s="96"/>
      <c r="B23" s="96"/>
      <c r="C23" s="96"/>
      <c r="D23" s="96"/>
      <c r="E23" s="96"/>
      <c r="F23" s="96"/>
      <c r="G23" s="96"/>
    </row>
    <row r="24" spans="1:7" ht="12.75" customHeight="1">
      <c r="A24" s="96"/>
      <c r="B24" s="96"/>
      <c r="C24" s="96"/>
      <c r="D24" s="96"/>
      <c r="E24" s="96"/>
      <c r="F24" s="96"/>
      <c r="G24" s="96"/>
    </row>
    <row r="25" spans="1:7" ht="12.75" customHeight="1">
      <c r="A25" s="96"/>
      <c r="B25" s="96"/>
      <c r="C25" s="96"/>
      <c r="D25" s="96"/>
      <c r="E25" s="96"/>
      <c r="F25" s="96"/>
      <c r="G25" s="96"/>
    </row>
    <row r="26" spans="1:7" ht="12.75" customHeight="1" thickBot="1">
      <c r="A26" s="96"/>
      <c r="B26" s="96"/>
      <c r="C26" s="96"/>
      <c r="D26" s="96"/>
      <c r="E26" s="96"/>
      <c r="F26" s="96"/>
      <c r="G26" s="96"/>
    </row>
    <row r="27" spans="1:7" ht="13.5" thickBot="1">
      <c r="A27" s="5"/>
      <c r="B27" s="1" t="s">
        <v>122</v>
      </c>
      <c r="C27" s="1" t="s">
        <v>123</v>
      </c>
      <c r="D27" s="1" t="s">
        <v>124</v>
      </c>
      <c r="E27" s="1" t="s">
        <v>125</v>
      </c>
      <c r="F27" s="1" t="s">
        <v>126</v>
      </c>
      <c r="G27" s="1" t="s">
        <v>127</v>
      </c>
    </row>
    <row r="28" spans="1:7" ht="13.5" thickBot="1">
      <c r="A28" s="1" t="s">
        <v>128</v>
      </c>
      <c r="B28" s="7" t="s">
        <v>129</v>
      </c>
      <c r="C28" s="7" t="s">
        <v>130</v>
      </c>
      <c r="D28" s="7" t="s">
        <v>131</v>
      </c>
      <c r="E28" s="7" t="s">
        <v>132</v>
      </c>
      <c r="F28" s="2">
        <v>368454.98642999999</v>
      </c>
      <c r="G28" s="2">
        <v>350978.99969000003</v>
      </c>
    </row>
    <row r="29" spans="1:7" ht="13.5" thickBot="1">
      <c r="A29" s="1" t="s">
        <v>133</v>
      </c>
      <c r="B29" s="7" t="s">
        <v>134</v>
      </c>
      <c r="C29" s="7" t="s">
        <v>135</v>
      </c>
      <c r="D29" s="7" t="s">
        <v>136</v>
      </c>
      <c r="E29" s="7" t="s">
        <v>137</v>
      </c>
      <c r="F29" s="2">
        <v>371761.27980999998</v>
      </c>
      <c r="G29" s="2">
        <v>349972.30378000002</v>
      </c>
    </row>
    <row r="30" spans="1:7" ht="13.5" thickBot="1">
      <c r="A30" s="1" t="s">
        <v>138</v>
      </c>
      <c r="B30" s="7" t="s">
        <v>139</v>
      </c>
      <c r="C30" s="7" t="s">
        <v>140</v>
      </c>
      <c r="D30" s="7" t="s">
        <v>141</v>
      </c>
      <c r="E30" s="7" t="s">
        <v>142</v>
      </c>
      <c r="F30" s="2">
        <v>398939.40518</v>
      </c>
      <c r="G30" s="2">
        <v>379390.08331999998</v>
      </c>
    </row>
    <row r="31" spans="1:7" ht="13.5" thickBot="1">
      <c r="A31" s="1" t="s">
        <v>143</v>
      </c>
      <c r="B31" s="7" t="s">
        <v>144</v>
      </c>
      <c r="C31" s="7" t="s">
        <v>145</v>
      </c>
      <c r="D31" s="7" t="s">
        <v>146</v>
      </c>
      <c r="E31" s="7" t="s">
        <v>147</v>
      </c>
      <c r="F31" s="2">
        <v>368650.44575999997</v>
      </c>
      <c r="G31" s="2">
        <v>0</v>
      </c>
    </row>
    <row r="32" spans="1:7" ht="13.5" thickBot="1">
      <c r="A32" s="1" t="s">
        <v>148</v>
      </c>
      <c r="B32" s="7" t="s">
        <v>149</v>
      </c>
      <c r="C32" s="7" t="s">
        <v>150</v>
      </c>
      <c r="D32" s="7" t="s">
        <v>151</v>
      </c>
      <c r="E32" s="7" t="s">
        <v>152</v>
      </c>
      <c r="F32" s="2">
        <v>346620.25576999999</v>
      </c>
      <c r="G32" s="2">
        <v>0</v>
      </c>
    </row>
    <row r="33" spans="1:7" ht="13.5" thickBot="1">
      <c r="A33" s="1" t="s">
        <v>153</v>
      </c>
      <c r="B33" s="7" t="s">
        <v>154</v>
      </c>
      <c r="C33" s="7" t="s">
        <v>155</v>
      </c>
      <c r="D33" s="7" t="s">
        <v>156</v>
      </c>
      <c r="E33" s="7" t="s">
        <v>157</v>
      </c>
      <c r="F33" s="2">
        <v>353560.89963</v>
      </c>
      <c r="G33" s="2">
        <v>0</v>
      </c>
    </row>
    <row r="34" spans="1:7" ht="13.5" thickBot="1">
      <c r="A34" s="1" t="s">
        <v>158</v>
      </c>
      <c r="B34" s="7" t="s">
        <v>159</v>
      </c>
      <c r="C34" s="7" t="s">
        <v>160</v>
      </c>
      <c r="D34" s="7" t="s">
        <v>161</v>
      </c>
      <c r="E34" s="7" t="s">
        <v>162</v>
      </c>
      <c r="F34" s="2">
        <v>351831.27708999999</v>
      </c>
      <c r="G34" s="2">
        <v>0</v>
      </c>
    </row>
    <row r="35" spans="1:7" ht="13.5" thickBot="1">
      <c r="A35" s="1" t="s">
        <v>163</v>
      </c>
      <c r="B35" s="7" t="s">
        <v>164</v>
      </c>
      <c r="C35" s="7" t="s">
        <v>165</v>
      </c>
      <c r="D35" s="7" t="s">
        <v>166</v>
      </c>
      <c r="E35" s="7" t="s">
        <v>167</v>
      </c>
      <c r="F35" s="2">
        <v>340335.18605999998</v>
      </c>
      <c r="G35" s="2">
        <v>0</v>
      </c>
    </row>
    <row r="36" spans="1:7" ht="13.5" thickBot="1">
      <c r="A36" s="1" t="s">
        <v>168</v>
      </c>
      <c r="B36" s="7" t="s">
        <v>169</v>
      </c>
      <c r="C36" s="7" t="s">
        <v>170</v>
      </c>
      <c r="D36" s="7" t="s">
        <v>171</v>
      </c>
      <c r="E36" s="7" t="s">
        <v>172</v>
      </c>
      <c r="F36" s="2">
        <v>379862.48798999999</v>
      </c>
      <c r="G36" s="2">
        <v>0</v>
      </c>
    </row>
    <row r="37" spans="1:7" ht="13.5" thickBot="1">
      <c r="A37" s="1" t="s">
        <v>173</v>
      </c>
      <c r="B37" s="7" t="s">
        <v>174</v>
      </c>
      <c r="C37" s="7" t="s">
        <v>175</v>
      </c>
      <c r="D37" s="7" t="s">
        <v>176</v>
      </c>
      <c r="E37" s="7" t="s">
        <v>177</v>
      </c>
      <c r="F37" s="2">
        <v>380428.32955999998</v>
      </c>
      <c r="G37" s="2">
        <v>0</v>
      </c>
    </row>
    <row r="38" spans="1:7" ht="13.5" thickBot="1">
      <c r="A38" s="1" t="s">
        <v>178</v>
      </c>
      <c r="B38" s="7" t="s">
        <v>179</v>
      </c>
      <c r="C38" s="7" t="s">
        <v>180</v>
      </c>
      <c r="D38" s="7" t="s">
        <v>181</v>
      </c>
      <c r="E38" s="7" t="s">
        <v>182</v>
      </c>
      <c r="F38" s="2">
        <v>393490.18540999998</v>
      </c>
      <c r="G38" s="2">
        <v>0</v>
      </c>
    </row>
    <row r="39" spans="1:7" ht="13.5" thickBot="1">
      <c r="A39" s="1" t="s">
        <v>183</v>
      </c>
      <c r="B39" s="7" t="s">
        <v>184</v>
      </c>
      <c r="C39" s="7" t="s">
        <v>185</v>
      </c>
      <c r="D39" s="7" t="s">
        <v>186</v>
      </c>
      <c r="E39" s="7" t="s">
        <v>187</v>
      </c>
      <c r="F39" s="2">
        <v>219623.2948</v>
      </c>
      <c r="G39" s="2">
        <v>0</v>
      </c>
    </row>
    <row r="40" spans="1:7">
      <c r="A40" s="112" t="s">
        <v>188</v>
      </c>
      <c r="B40" s="96"/>
      <c r="C40" s="96"/>
      <c r="D40" s="96"/>
      <c r="E40" s="96"/>
      <c r="F40" s="96"/>
      <c r="G40" s="96"/>
    </row>
    <row r="41" spans="1:7" ht="12.75" customHeight="1">
      <c r="A41" s="96"/>
      <c r="B41" s="96"/>
      <c r="C41" s="96"/>
      <c r="D41" s="96"/>
      <c r="E41" s="96"/>
      <c r="F41" s="96"/>
      <c r="G41" s="96"/>
    </row>
  </sheetData>
  <mergeCells count="4">
    <mergeCell ref="A1:G1"/>
    <mergeCell ref="A2:G26"/>
    <mergeCell ref="A40:G40"/>
    <mergeCell ref="A41:G41"/>
  </mergeCells>
  <phoneticPr fontId="8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E18"/>
  <sheetViews>
    <sheetView workbookViewId="0">
      <selection activeCell="D15" sqref="D15"/>
    </sheetView>
  </sheetViews>
  <sheetFormatPr defaultRowHeight="12.75"/>
  <cols>
    <col min="1" max="1" width="37.7109375" customWidth="1"/>
    <col min="2" max="2" width="12.7109375" customWidth="1"/>
    <col min="3" max="3" width="15.140625" customWidth="1"/>
    <col min="4" max="4" width="14" customWidth="1"/>
    <col min="5" max="5" width="16.28515625" customWidth="1"/>
  </cols>
  <sheetData>
    <row r="1" spans="1:5" ht="18">
      <c r="A1" s="98" t="s">
        <v>351</v>
      </c>
      <c r="B1" s="96"/>
      <c r="C1" s="96"/>
      <c r="D1" s="96"/>
      <c r="E1" s="96"/>
    </row>
    <row r="2" spans="1:5" ht="13.5" thickBot="1">
      <c r="A2" s="106" t="s">
        <v>49</v>
      </c>
      <c r="B2" s="107"/>
      <c r="C2" s="107"/>
      <c r="D2" s="107"/>
      <c r="E2" s="107"/>
    </row>
    <row r="3" spans="1:5" ht="13.5" thickBot="1">
      <c r="A3" s="5"/>
      <c r="B3" s="1" t="s">
        <v>50</v>
      </c>
      <c r="C3" s="1" t="s">
        <v>51</v>
      </c>
      <c r="D3" s="1" t="s">
        <v>52</v>
      </c>
      <c r="E3" s="1" t="s">
        <v>53</v>
      </c>
    </row>
    <row r="4" spans="1:5" ht="13.5" thickBot="1">
      <c r="A4" s="1" t="s">
        <v>190</v>
      </c>
      <c r="B4" s="2">
        <v>0</v>
      </c>
      <c r="C4" s="2">
        <v>0</v>
      </c>
      <c r="D4" s="2">
        <v>0</v>
      </c>
      <c r="E4" s="7" t="s">
        <v>61</v>
      </c>
    </row>
    <row r="5" spans="1:5" ht="13.5" thickBot="1">
      <c r="A5" s="1" t="s">
        <v>191</v>
      </c>
      <c r="B5" s="2">
        <v>32280.211600800001</v>
      </c>
      <c r="C5" s="2">
        <v>8070.0528998999998</v>
      </c>
      <c r="D5" s="2">
        <v>8765.4845999999998</v>
      </c>
      <c r="E5" s="7" t="s">
        <v>61</v>
      </c>
    </row>
    <row r="6" spans="1:5" ht="13.5" thickBot="1">
      <c r="A6" s="1" t="s">
        <v>192</v>
      </c>
      <c r="B6" s="2">
        <v>99402</v>
      </c>
      <c r="C6" s="2">
        <v>24850.500000299999</v>
      </c>
      <c r="D6" s="2">
        <v>22312</v>
      </c>
      <c r="E6" s="7" t="s">
        <v>61</v>
      </c>
    </row>
    <row r="7" spans="1:5" ht="13.5" thickBot="1">
      <c r="A7" s="1" t="s">
        <v>193</v>
      </c>
      <c r="B7" s="2">
        <v>0</v>
      </c>
      <c r="C7" s="2">
        <v>0</v>
      </c>
      <c r="D7" s="2">
        <v>22609.60613</v>
      </c>
      <c r="E7" s="7" t="s">
        <v>61</v>
      </c>
    </row>
    <row r="8" spans="1:5" ht="13.5" thickBot="1">
      <c r="A8" s="1" t="s">
        <v>194</v>
      </c>
      <c r="B8" s="2">
        <v>3348355</v>
      </c>
      <c r="C8" s="2">
        <v>837088.7500005</v>
      </c>
      <c r="D8" s="2">
        <v>841754.52252</v>
      </c>
      <c r="E8" s="7" t="s">
        <v>61</v>
      </c>
    </row>
    <row r="9" spans="1:5" ht="13.5" thickBot="1">
      <c r="A9" s="1" t="s">
        <v>195</v>
      </c>
      <c r="B9" s="2">
        <v>4683</v>
      </c>
      <c r="C9" s="2">
        <v>1170.75</v>
      </c>
      <c r="D9" s="2">
        <v>1015.00536</v>
      </c>
      <c r="E9" s="7" t="s">
        <v>61</v>
      </c>
    </row>
    <row r="10" spans="1:5" ht="13.5" thickBot="1">
      <c r="A10" s="1" t="s">
        <v>196</v>
      </c>
      <c r="B10" s="2">
        <v>349120</v>
      </c>
      <c r="C10" s="2">
        <v>87280.000000500004</v>
      </c>
      <c r="D10" s="2">
        <v>96775.430519999994</v>
      </c>
      <c r="E10" s="7" t="s">
        <v>61</v>
      </c>
    </row>
    <row r="11" spans="1:5" ht="13.5" thickBot="1">
      <c r="A11" s="1" t="s">
        <v>197</v>
      </c>
      <c r="B11" s="2">
        <v>90500</v>
      </c>
      <c r="C11" s="2">
        <v>22625.000000100001</v>
      </c>
      <c r="D11" s="2">
        <v>23918.513640000001</v>
      </c>
      <c r="E11" s="6">
        <v>0.26429296839700001</v>
      </c>
    </row>
    <row r="12" spans="1:5" ht="13.5" thickBot="1">
      <c r="A12" s="1" t="s">
        <v>198</v>
      </c>
      <c r="B12" s="2">
        <v>2000</v>
      </c>
      <c r="C12" s="2">
        <v>500.00000010000002</v>
      </c>
      <c r="D12" s="2">
        <v>867.58588999999995</v>
      </c>
      <c r="E12" s="7" t="s">
        <v>61</v>
      </c>
    </row>
    <row r="13" spans="1:5" ht="13.5" thickBot="1">
      <c r="A13" s="1" t="s">
        <v>199</v>
      </c>
      <c r="B13" s="2">
        <v>46807.757753999998</v>
      </c>
      <c r="C13" s="2">
        <v>11701.9394385</v>
      </c>
      <c r="D13" s="2">
        <v>11740.16048</v>
      </c>
      <c r="E13" s="7" t="s">
        <v>61</v>
      </c>
    </row>
    <row r="14" spans="1:5" ht="13.5" thickBot="1">
      <c r="A14" s="1" t="s">
        <v>200</v>
      </c>
      <c r="B14" s="2">
        <v>27305</v>
      </c>
      <c r="C14" s="2">
        <v>6826.2500000999999</v>
      </c>
      <c r="D14" s="2">
        <v>6121.2717899999998</v>
      </c>
      <c r="E14" s="6">
        <v>0.224181351034</v>
      </c>
    </row>
    <row r="15" spans="1:5" ht="13.5" thickBot="1">
      <c r="A15" s="1" t="s">
        <v>201</v>
      </c>
      <c r="B15" s="2">
        <v>203698</v>
      </c>
      <c r="C15" s="2">
        <v>50831.348065999999</v>
      </c>
      <c r="D15" s="2">
        <v>59067.198790000002</v>
      </c>
      <c r="E15" s="7" t="s">
        <v>61</v>
      </c>
    </row>
    <row r="16" spans="1:5" ht="13.5" thickBot="1">
      <c r="A16" s="1" t="s">
        <v>202</v>
      </c>
      <c r="B16" s="2">
        <v>48590</v>
      </c>
      <c r="C16" s="2">
        <v>12147.500000100001</v>
      </c>
      <c r="D16" s="2">
        <v>10327.883260000001</v>
      </c>
      <c r="E16" s="7" t="s">
        <v>61</v>
      </c>
    </row>
    <row r="17" spans="1:5" ht="13.5" thickBot="1">
      <c r="A17" s="1" t="s">
        <v>203</v>
      </c>
      <c r="B17" s="2">
        <v>23376</v>
      </c>
      <c r="C17" s="2">
        <v>5844</v>
      </c>
      <c r="D17" s="2">
        <v>7814.991</v>
      </c>
      <c r="E17" s="6">
        <v>0.33431686344900002</v>
      </c>
    </row>
    <row r="18" spans="1:5" ht="13.5" thickBot="1">
      <c r="A18" s="3" t="s">
        <v>204</v>
      </c>
      <c r="B18" s="4">
        <v>4317135.9693548996</v>
      </c>
      <c r="C18" s="4">
        <v>1079190.8404047999</v>
      </c>
      <c r="D18" s="4">
        <v>1120685.9105199999</v>
      </c>
      <c r="E18" s="9">
        <v>0.25959013532899999</v>
      </c>
    </row>
  </sheetData>
  <mergeCells count="2">
    <mergeCell ref="A1:E1"/>
    <mergeCell ref="A2:E2"/>
  </mergeCells>
  <phoneticPr fontId="8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H97"/>
  <sheetViews>
    <sheetView workbookViewId="0">
      <selection activeCell="H32" sqref="H32"/>
    </sheetView>
  </sheetViews>
  <sheetFormatPr defaultRowHeight="12.75"/>
  <cols>
    <col min="1" max="1" width="16.5703125" customWidth="1"/>
    <col min="2" max="2" width="19.85546875" customWidth="1"/>
    <col min="3" max="5" width="16.5703125" customWidth="1"/>
  </cols>
  <sheetData>
    <row r="1" spans="1:8" ht="15">
      <c r="A1" s="12" t="s">
        <v>218</v>
      </c>
    </row>
    <row r="3" spans="1:8">
      <c r="A3" s="13" t="s">
        <v>219</v>
      </c>
      <c r="B3" s="13"/>
      <c r="C3" s="14">
        <v>40633</v>
      </c>
      <c r="D3" s="13"/>
      <c r="E3" s="13"/>
    </row>
    <row r="4" spans="1:8">
      <c r="A4" s="13"/>
      <c r="B4" s="13"/>
      <c r="C4" s="13"/>
      <c r="D4" s="13"/>
      <c r="E4" s="13"/>
    </row>
    <row r="5" spans="1:8">
      <c r="A5" s="13"/>
      <c r="B5" s="13"/>
      <c r="C5" s="13"/>
      <c r="D5" s="13"/>
      <c r="E5" s="13"/>
    </row>
    <row r="6" spans="1:8" ht="14.25">
      <c r="A6" s="13" t="s">
        <v>220</v>
      </c>
      <c r="B6" s="13"/>
      <c r="C6" s="15">
        <v>109031</v>
      </c>
      <c r="D6" s="13" t="s">
        <v>221</v>
      </c>
      <c r="E6" s="13"/>
      <c r="F6" s="16"/>
      <c r="G6" s="16"/>
      <c r="H6" s="16"/>
    </row>
    <row r="7" spans="1:8" ht="14.25">
      <c r="A7" s="13"/>
      <c r="B7" s="13"/>
      <c r="C7" s="13"/>
      <c r="D7" s="13"/>
      <c r="E7" s="13"/>
      <c r="F7" s="16"/>
      <c r="G7" s="16"/>
      <c r="H7" s="16"/>
    </row>
    <row r="8" spans="1:8" ht="14.25">
      <c r="A8" s="13"/>
      <c r="B8" s="13"/>
      <c r="C8" s="13"/>
      <c r="D8" s="13"/>
      <c r="E8" s="13"/>
      <c r="F8" s="16"/>
      <c r="G8" s="16"/>
      <c r="H8" s="16"/>
    </row>
    <row r="9" spans="1:8" ht="14.25">
      <c r="A9" s="13" t="s">
        <v>222</v>
      </c>
      <c r="B9" s="13"/>
      <c r="C9" s="13"/>
      <c r="D9" s="17">
        <v>40544</v>
      </c>
      <c r="E9" s="13"/>
      <c r="F9" s="16"/>
      <c r="G9" s="16"/>
      <c r="H9" s="16"/>
    </row>
    <row r="10" spans="1:8" ht="14.25">
      <c r="A10" s="13" t="s">
        <v>223</v>
      </c>
      <c r="B10" s="13"/>
      <c r="C10" s="15">
        <v>141712</v>
      </c>
      <c r="D10" s="13" t="s">
        <v>221</v>
      </c>
      <c r="E10" s="13"/>
      <c r="F10" s="16"/>
      <c r="G10" s="16"/>
      <c r="H10" s="16"/>
    </row>
    <row r="11" spans="1:8" ht="14.25">
      <c r="A11" s="13"/>
      <c r="B11" s="13"/>
      <c r="C11" s="13"/>
      <c r="D11" s="13"/>
      <c r="E11" s="13"/>
      <c r="F11" s="16"/>
      <c r="G11" s="16"/>
      <c r="H11" s="16"/>
    </row>
    <row r="12" spans="1:8" ht="15">
      <c r="A12" s="18"/>
      <c r="B12" s="16"/>
      <c r="C12" s="18"/>
      <c r="D12" s="16"/>
      <c r="E12" s="16"/>
      <c r="F12" s="16"/>
      <c r="G12" s="16"/>
      <c r="H12" s="16"/>
    </row>
    <row r="13" spans="1:8" ht="15">
      <c r="A13" s="18" t="s">
        <v>224</v>
      </c>
      <c r="B13" s="16"/>
      <c r="C13" s="19">
        <v>40633</v>
      </c>
      <c r="D13" s="16"/>
      <c r="E13" s="16"/>
      <c r="F13" s="16"/>
      <c r="G13" s="16"/>
      <c r="H13" s="16"/>
    </row>
    <row r="14" spans="1:8" ht="15" thickBot="1">
      <c r="A14" s="16"/>
      <c r="B14" s="16"/>
      <c r="C14" s="16"/>
      <c r="D14" s="16"/>
      <c r="E14" s="16"/>
      <c r="F14" s="16"/>
      <c r="G14" s="16"/>
      <c r="H14" s="16"/>
    </row>
    <row r="15" spans="1:8" ht="15" thickBot="1">
      <c r="A15" s="20" t="s">
        <v>225</v>
      </c>
      <c r="B15" s="21" t="s">
        <v>226</v>
      </c>
      <c r="C15" s="21" t="s">
        <v>227</v>
      </c>
      <c r="D15" s="22" t="s">
        <v>228</v>
      </c>
      <c r="E15" s="16"/>
      <c r="F15" s="16"/>
      <c r="G15" s="16"/>
      <c r="H15" s="16"/>
    </row>
    <row r="16" spans="1:8" ht="15" thickTop="1">
      <c r="A16" s="23" t="s">
        <v>229</v>
      </c>
      <c r="B16" s="24">
        <v>248558232.55000001</v>
      </c>
      <c r="C16" s="24">
        <v>179372389.12</v>
      </c>
      <c r="D16" s="25">
        <f t="shared" ref="D16:D21" si="0">SUM(B16:C16)</f>
        <v>427930621.67000002</v>
      </c>
      <c r="E16" s="16"/>
      <c r="F16" s="16"/>
      <c r="G16" s="16"/>
      <c r="H16" s="16"/>
    </row>
    <row r="17" spans="1:8" ht="14.25">
      <c r="A17" s="26" t="s">
        <v>230</v>
      </c>
      <c r="B17" s="27">
        <v>28661970.329999998</v>
      </c>
      <c r="C17" s="27">
        <v>58272567.619999997</v>
      </c>
      <c r="D17" s="28">
        <f t="shared" si="0"/>
        <v>86934537.949999988</v>
      </c>
      <c r="E17" s="16"/>
      <c r="F17" s="16"/>
      <c r="G17" s="16"/>
      <c r="H17" s="16"/>
    </row>
    <row r="18" spans="1:8" ht="14.25">
      <c r="A18" s="29" t="s">
        <v>231</v>
      </c>
      <c r="B18" s="27">
        <v>-421492.1</v>
      </c>
      <c r="C18" s="27">
        <v>18952356.100000001</v>
      </c>
      <c r="D18" s="28">
        <f t="shared" si="0"/>
        <v>18530864</v>
      </c>
      <c r="E18" s="16"/>
      <c r="F18" s="16"/>
      <c r="G18" s="16"/>
      <c r="H18" s="16"/>
    </row>
    <row r="19" spans="1:8" ht="14.25">
      <c r="A19" s="29" t="s">
        <v>232</v>
      </c>
      <c r="B19" s="27">
        <v>0</v>
      </c>
      <c r="C19" s="27">
        <v>56155</v>
      </c>
      <c r="D19" s="28">
        <f t="shared" si="0"/>
        <v>56155</v>
      </c>
      <c r="E19" s="16"/>
      <c r="F19" s="16"/>
      <c r="G19" s="16"/>
      <c r="H19" s="16"/>
    </row>
    <row r="20" spans="1:8" ht="14.25">
      <c r="A20" s="29" t="s">
        <v>233</v>
      </c>
      <c r="B20" s="27">
        <v>0</v>
      </c>
      <c r="C20" s="27">
        <v>2263876.1800000002</v>
      </c>
      <c r="D20" s="28">
        <f t="shared" si="0"/>
        <v>2263876.1800000002</v>
      </c>
      <c r="E20" s="16"/>
      <c r="F20" s="16"/>
      <c r="G20" s="16"/>
      <c r="H20" s="16"/>
    </row>
    <row r="21" spans="1:8" ht="15" thickBot="1">
      <c r="A21" s="30" t="s">
        <v>234</v>
      </c>
      <c r="B21" s="31">
        <v>0</v>
      </c>
      <c r="C21" s="31">
        <v>244885.92</v>
      </c>
      <c r="D21" s="32">
        <f t="shared" si="0"/>
        <v>244885.92</v>
      </c>
      <c r="E21" s="16"/>
      <c r="F21" s="16"/>
      <c r="G21" s="16"/>
      <c r="H21" s="16"/>
    </row>
    <row r="22" spans="1:8" ht="15.75" thickTop="1" thickBot="1">
      <c r="A22" s="33" t="s">
        <v>235</v>
      </c>
      <c r="B22" s="34">
        <f>SUM(B16:B21)</f>
        <v>276798710.77999997</v>
      </c>
      <c r="C22" s="34">
        <f>SUM(C16:C21)</f>
        <v>259162229.94</v>
      </c>
      <c r="D22" s="34">
        <f>SUM(D16:D21)</f>
        <v>535960940.72000003</v>
      </c>
      <c r="E22" s="16"/>
      <c r="F22" s="16"/>
      <c r="G22" s="16"/>
      <c r="H22" s="16"/>
    </row>
    <row r="23" spans="1:8" ht="14.25">
      <c r="A23" s="16"/>
      <c r="B23" s="16"/>
      <c r="C23" s="35"/>
      <c r="D23" s="16"/>
      <c r="E23" s="16"/>
      <c r="F23" s="16"/>
      <c r="G23" s="16"/>
      <c r="H23" s="16"/>
    </row>
    <row r="24" spans="1:8" ht="14.25">
      <c r="A24" s="13"/>
      <c r="B24" s="16"/>
      <c r="C24" s="16"/>
      <c r="D24" s="16"/>
      <c r="E24" s="16"/>
      <c r="F24" s="16"/>
      <c r="G24" s="16"/>
      <c r="H24" s="16"/>
    </row>
    <row r="25" spans="1:8" ht="14.25">
      <c r="A25" s="16"/>
      <c r="B25" s="16"/>
      <c r="C25" s="16"/>
      <c r="D25" s="16"/>
      <c r="E25" s="16"/>
      <c r="F25" s="16"/>
      <c r="G25" s="16"/>
      <c r="H25" s="16"/>
    </row>
    <row r="26" spans="1:8" ht="14.25">
      <c r="A26" s="16"/>
      <c r="B26" s="16"/>
      <c r="C26" s="16"/>
      <c r="D26" s="16"/>
      <c r="E26" s="16"/>
      <c r="F26" s="16"/>
      <c r="G26" s="16"/>
      <c r="H26" s="16"/>
    </row>
    <row r="27" spans="1:8" ht="15">
      <c r="A27" s="12" t="s">
        <v>236</v>
      </c>
      <c r="B27" s="16"/>
      <c r="C27" s="16"/>
      <c r="D27" s="16"/>
      <c r="E27" s="16"/>
      <c r="F27" s="16"/>
      <c r="G27" s="16"/>
      <c r="H27" s="16"/>
    </row>
    <row r="28" spans="1:8" ht="14.25">
      <c r="A28" s="16"/>
      <c r="B28" s="16"/>
      <c r="C28" s="16"/>
      <c r="D28" s="16"/>
      <c r="E28" s="16"/>
      <c r="F28" s="16"/>
      <c r="G28" s="16"/>
      <c r="H28" s="16"/>
    </row>
    <row r="29" spans="1:8" ht="14.25">
      <c r="A29" s="13" t="s">
        <v>237</v>
      </c>
      <c r="B29" s="13"/>
      <c r="C29" s="13"/>
      <c r="D29" s="15">
        <v>475559</v>
      </c>
      <c r="E29" s="13" t="s">
        <v>221</v>
      </c>
      <c r="F29" s="16"/>
      <c r="G29" s="16"/>
      <c r="H29" s="16"/>
    </row>
    <row r="30" spans="1:8" ht="14.25">
      <c r="A30" s="13" t="s">
        <v>238</v>
      </c>
      <c r="B30" s="13"/>
      <c r="C30" s="13"/>
      <c r="D30" s="15">
        <v>44687</v>
      </c>
      <c r="E30" s="13" t="s">
        <v>221</v>
      </c>
      <c r="F30" s="16"/>
      <c r="G30" s="16"/>
      <c r="H30" s="16"/>
    </row>
    <row r="31" spans="1:8" ht="14.25">
      <c r="A31" s="13" t="s">
        <v>228</v>
      </c>
      <c r="B31" s="13"/>
      <c r="C31" s="13"/>
      <c r="D31" s="15">
        <f>SUM(D29:D30)</f>
        <v>520246</v>
      </c>
      <c r="E31" s="13" t="s">
        <v>221</v>
      </c>
      <c r="F31" s="16"/>
      <c r="G31" s="16"/>
      <c r="H31" s="16"/>
    </row>
    <row r="32" spans="1:8" ht="14.25">
      <c r="A32" s="13"/>
      <c r="B32" s="13"/>
      <c r="C32" s="13"/>
      <c r="D32" s="13"/>
      <c r="E32" s="13"/>
      <c r="F32" s="16"/>
      <c r="G32" s="16"/>
      <c r="H32" s="16"/>
    </row>
    <row r="33" spans="1:8" ht="14.25">
      <c r="A33" s="13"/>
      <c r="B33" s="13" t="s">
        <v>239</v>
      </c>
      <c r="C33" s="13"/>
      <c r="D33" s="15">
        <v>24795</v>
      </c>
      <c r="E33" s="13" t="s">
        <v>221</v>
      </c>
      <c r="F33" s="16"/>
      <c r="G33" s="16"/>
      <c r="H33" s="16"/>
    </row>
    <row r="34" spans="1:8" ht="14.25">
      <c r="A34" s="13"/>
      <c r="B34" s="13"/>
      <c r="C34" s="13"/>
      <c r="D34" s="13"/>
      <c r="E34" s="13"/>
      <c r="F34" s="16"/>
      <c r="G34" s="16"/>
      <c r="H34" s="16"/>
    </row>
    <row r="35" spans="1:8" ht="14.25">
      <c r="A35" s="16"/>
      <c r="B35" s="16"/>
      <c r="C35" s="16"/>
      <c r="D35" s="16"/>
      <c r="E35" s="16"/>
      <c r="F35" s="16"/>
      <c r="G35" s="16"/>
      <c r="H35" s="16"/>
    </row>
    <row r="36" spans="1:8" ht="15">
      <c r="A36" s="12" t="s">
        <v>225</v>
      </c>
      <c r="B36" s="16"/>
      <c r="C36" s="16"/>
      <c r="D36" s="16"/>
      <c r="E36" s="16"/>
      <c r="F36" s="16"/>
      <c r="G36" s="16"/>
      <c r="H36" s="16"/>
    </row>
    <row r="37" spans="1:8" ht="14.25">
      <c r="A37" s="16"/>
      <c r="B37" s="16"/>
      <c r="C37" s="16"/>
      <c r="D37" s="16"/>
      <c r="E37" s="16"/>
      <c r="F37" s="16"/>
      <c r="G37" s="16"/>
      <c r="H37" s="16"/>
    </row>
    <row r="38" spans="1:8" ht="14.25">
      <c r="A38" s="13" t="s">
        <v>240</v>
      </c>
      <c r="B38" s="13"/>
      <c r="C38" s="13"/>
      <c r="D38" s="15">
        <v>259162</v>
      </c>
      <c r="E38" s="13" t="s">
        <v>221</v>
      </c>
      <c r="F38" s="16"/>
      <c r="G38" s="16"/>
      <c r="H38" s="16"/>
    </row>
    <row r="39" spans="1:8" ht="14.25">
      <c r="A39" s="13" t="s">
        <v>241</v>
      </c>
      <c r="B39" s="13"/>
      <c r="C39" s="13"/>
      <c r="D39" s="15">
        <v>276799</v>
      </c>
      <c r="E39" s="13" t="s">
        <v>221</v>
      </c>
      <c r="F39" s="16"/>
      <c r="G39" s="16"/>
      <c r="H39" s="16"/>
    </row>
    <row r="40" spans="1:8" ht="14.25">
      <c r="A40" s="13" t="s">
        <v>228</v>
      </c>
      <c r="B40" s="13"/>
      <c r="C40" s="13"/>
      <c r="D40" s="15">
        <f>SUM(D38:D39)</f>
        <v>535961</v>
      </c>
      <c r="E40" s="13" t="s">
        <v>221</v>
      </c>
      <c r="F40" s="16"/>
      <c r="G40" s="16"/>
      <c r="H40" s="16"/>
    </row>
    <row r="41" spans="1:8" ht="14.25">
      <c r="A41" s="13"/>
      <c r="B41" s="13"/>
      <c r="C41" s="13"/>
      <c r="D41" s="13"/>
      <c r="E41" s="13"/>
      <c r="F41" s="16"/>
      <c r="G41" s="16"/>
      <c r="H41" s="16"/>
    </row>
    <row r="42" spans="1:8" ht="14.25">
      <c r="A42" s="13"/>
      <c r="B42" s="13" t="s">
        <v>239</v>
      </c>
      <c r="C42" s="13"/>
      <c r="D42" s="15">
        <v>108031</v>
      </c>
      <c r="E42" s="13" t="s">
        <v>221</v>
      </c>
      <c r="F42" s="16"/>
      <c r="G42" s="16"/>
      <c r="H42" s="16"/>
    </row>
    <row r="43" spans="1:8" ht="14.25">
      <c r="A43" s="16"/>
      <c r="B43" s="16"/>
      <c r="C43" s="16"/>
      <c r="D43" s="16"/>
      <c r="E43" s="16"/>
      <c r="F43" s="16"/>
      <c r="G43" s="16"/>
      <c r="H43" s="16"/>
    </row>
    <row r="44" spans="1:8" ht="14.25">
      <c r="A44" s="16"/>
      <c r="B44" s="16"/>
      <c r="C44" s="16"/>
      <c r="D44" s="16"/>
      <c r="E44" s="16"/>
      <c r="F44" s="16"/>
      <c r="G44" s="16"/>
      <c r="H44" s="16"/>
    </row>
    <row r="45" spans="1:8" ht="14.25">
      <c r="A45" s="16"/>
      <c r="B45" s="16"/>
      <c r="C45" s="16"/>
      <c r="D45" s="16"/>
      <c r="E45" s="16"/>
      <c r="F45" s="16"/>
      <c r="G45" s="16"/>
      <c r="H45" s="16"/>
    </row>
    <row r="46" spans="1:8" ht="14.25">
      <c r="A46" s="16"/>
      <c r="B46" s="16"/>
      <c r="C46" s="16"/>
      <c r="D46" s="16"/>
      <c r="E46" s="16"/>
      <c r="F46" s="16"/>
      <c r="G46" s="16"/>
      <c r="H46" s="16"/>
    </row>
    <row r="47" spans="1:8" ht="14.25">
      <c r="A47" s="16"/>
      <c r="B47" s="16"/>
      <c r="C47" s="16"/>
      <c r="D47" s="16"/>
      <c r="E47" s="16"/>
      <c r="F47" s="16"/>
      <c r="G47" s="16"/>
      <c r="H47" s="16"/>
    </row>
    <row r="48" spans="1:8" ht="14.25">
      <c r="A48" s="16"/>
      <c r="B48" s="16"/>
      <c r="C48" s="16"/>
      <c r="D48" s="16"/>
      <c r="E48" s="16"/>
      <c r="F48" s="16"/>
      <c r="G48" s="16"/>
      <c r="H48" s="16"/>
    </row>
    <row r="49" spans="1:8" ht="14.25">
      <c r="A49" s="16"/>
      <c r="B49" s="16"/>
      <c r="C49" s="16"/>
      <c r="D49" s="16"/>
      <c r="E49" s="16"/>
      <c r="F49" s="16"/>
      <c r="G49" s="16"/>
      <c r="H49" s="16"/>
    </row>
    <row r="50" spans="1:8" ht="14.25">
      <c r="A50" s="16"/>
      <c r="B50" s="16"/>
      <c r="C50" s="16"/>
      <c r="D50" s="16"/>
      <c r="E50" s="16"/>
      <c r="F50" s="16"/>
      <c r="G50" s="16"/>
      <c r="H50" s="16"/>
    </row>
    <row r="51" spans="1:8" ht="14.25">
      <c r="A51" s="16"/>
      <c r="B51" s="16"/>
      <c r="C51" s="16"/>
      <c r="D51" s="16"/>
      <c r="E51" s="16"/>
      <c r="F51" s="16"/>
      <c r="G51" s="16"/>
      <c r="H51" s="16"/>
    </row>
    <row r="52" spans="1:8" ht="14.25">
      <c r="A52" s="16"/>
      <c r="B52" s="16"/>
      <c r="C52" s="16"/>
      <c r="D52" s="16"/>
      <c r="E52" s="16"/>
      <c r="F52" s="16"/>
      <c r="G52" s="16"/>
      <c r="H52" s="16"/>
    </row>
    <row r="53" spans="1:8" ht="14.25">
      <c r="A53" s="16"/>
      <c r="B53" s="16"/>
      <c r="C53" s="16"/>
      <c r="D53" s="16"/>
      <c r="E53" s="16"/>
      <c r="F53" s="16"/>
      <c r="G53" s="16"/>
      <c r="H53" s="16"/>
    </row>
    <row r="54" spans="1:8" ht="14.25">
      <c r="A54" s="16"/>
      <c r="B54" s="16"/>
      <c r="C54" s="16"/>
      <c r="D54" s="16"/>
      <c r="E54" s="16"/>
      <c r="F54" s="16"/>
      <c r="G54" s="16"/>
      <c r="H54" s="16"/>
    </row>
    <row r="55" spans="1:8" ht="14.25">
      <c r="A55" s="16"/>
      <c r="B55" s="16"/>
      <c r="C55" s="16"/>
      <c r="D55" s="16"/>
      <c r="E55" s="16"/>
      <c r="F55" s="16"/>
      <c r="G55" s="16"/>
      <c r="H55" s="16"/>
    </row>
    <row r="56" spans="1:8" ht="14.25">
      <c r="A56" s="16"/>
      <c r="B56" s="16"/>
      <c r="C56" s="16"/>
      <c r="D56" s="16"/>
      <c r="E56" s="16"/>
      <c r="F56" s="16"/>
      <c r="G56" s="16"/>
      <c r="H56" s="16"/>
    </row>
    <row r="57" spans="1:8" ht="14.25">
      <c r="A57" s="16"/>
      <c r="B57" s="16"/>
      <c r="C57" s="16"/>
      <c r="D57" s="16"/>
      <c r="E57" s="16"/>
      <c r="F57" s="16"/>
      <c r="G57" s="16"/>
      <c r="H57" s="16"/>
    </row>
    <row r="58" spans="1:8" ht="14.25">
      <c r="A58" s="16"/>
      <c r="B58" s="16"/>
      <c r="C58" s="16"/>
      <c r="D58" s="16"/>
      <c r="E58" s="16"/>
      <c r="F58" s="16"/>
      <c r="G58" s="16"/>
      <c r="H58" s="16"/>
    </row>
    <row r="59" spans="1:8" ht="14.25">
      <c r="A59" s="16"/>
      <c r="B59" s="16"/>
      <c r="C59" s="16"/>
      <c r="D59" s="16"/>
      <c r="E59" s="16"/>
      <c r="F59" s="16"/>
      <c r="G59" s="16"/>
      <c r="H59" s="16"/>
    </row>
    <row r="60" spans="1:8" ht="14.25">
      <c r="A60" s="16"/>
      <c r="B60" s="16"/>
      <c r="C60" s="16"/>
      <c r="D60" s="16"/>
      <c r="E60" s="16"/>
      <c r="F60" s="16"/>
      <c r="G60" s="16"/>
      <c r="H60" s="16"/>
    </row>
    <row r="61" spans="1:8" ht="14.25">
      <c r="A61" s="16"/>
      <c r="B61" s="16"/>
      <c r="C61" s="16"/>
      <c r="D61" s="16"/>
      <c r="E61" s="16"/>
      <c r="F61" s="16"/>
      <c r="G61" s="16"/>
      <c r="H61" s="16"/>
    </row>
    <row r="62" spans="1:8" ht="14.25">
      <c r="A62" s="16"/>
      <c r="B62" s="16"/>
      <c r="C62" s="16"/>
      <c r="D62" s="16"/>
      <c r="E62" s="16"/>
      <c r="F62" s="16"/>
      <c r="G62" s="16"/>
      <c r="H62" s="16"/>
    </row>
    <row r="63" spans="1:8" ht="14.25">
      <c r="A63" s="16"/>
      <c r="B63" s="16"/>
      <c r="C63" s="16"/>
      <c r="D63" s="16"/>
      <c r="E63" s="16"/>
      <c r="F63" s="16"/>
      <c r="G63" s="16"/>
      <c r="H63" s="16"/>
    </row>
    <row r="64" spans="1:8" ht="14.25">
      <c r="A64" s="16"/>
      <c r="B64" s="16"/>
      <c r="C64" s="16"/>
      <c r="D64" s="16"/>
      <c r="E64" s="16"/>
      <c r="F64" s="16"/>
      <c r="G64" s="16"/>
      <c r="H64" s="16"/>
    </row>
    <row r="65" spans="1:8" ht="14.25">
      <c r="A65" s="16"/>
      <c r="B65" s="16"/>
      <c r="C65" s="16"/>
      <c r="D65" s="16"/>
      <c r="E65" s="16"/>
      <c r="F65" s="16"/>
      <c r="G65" s="16"/>
      <c r="H65" s="16"/>
    </row>
    <row r="66" spans="1:8" ht="14.25">
      <c r="A66" s="16"/>
      <c r="B66" s="16"/>
      <c r="C66" s="16"/>
      <c r="D66" s="16"/>
      <c r="E66" s="16"/>
      <c r="F66" s="16"/>
      <c r="G66" s="16"/>
      <c r="H66" s="16"/>
    </row>
    <row r="67" spans="1:8" ht="14.25">
      <c r="A67" s="16"/>
      <c r="B67" s="16"/>
      <c r="C67" s="16"/>
      <c r="D67" s="16"/>
      <c r="E67" s="16"/>
      <c r="F67" s="16"/>
      <c r="G67" s="16"/>
      <c r="H67" s="16"/>
    </row>
    <row r="68" spans="1:8" ht="14.25">
      <c r="A68" s="16"/>
      <c r="B68" s="16"/>
      <c r="C68" s="16"/>
      <c r="D68" s="16"/>
      <c r="E68" s="16"/>
      <c r="F68" s="16"/>
      <c r="G68" s="16"/>
      <c r="H68" s="16"/>
    </row>
    <row r="69" spans="1:8" ht="14.25">
      <c r="A69" s="16"/>
      <c r="B69" s="16"/>
      <c r="C69" s="16"/>
      <c r="D69" s="16"/>
      <c r="E69" s="16"/>
      <c r="F69" s="16"/>
      <c r="G69" s="16"/>
      <c r="H69" s="16"/>
    </row>
    <row r="70" spans="1:8" ht="14.25">
      <c r="A70" s="16"/>
      <c r="B70" s="16"/>
      <c r="C70" s="16"/>
      <c r="D70" s="16"/>
      <c r="E70" s="16"/>
      <c r="F70" s="16"/>
      <c r="G70" s="16"/>
      <c r="H70" s="16"/>
    </row>
    <row r="71" spans="1:8" ht="14.25">
      <c r="A71" s="16"/>
      <c r="B71" s="16"/>
      <c r="C71" s="16"/>
      <c r="D71" s="16"/>
      <c r="E71" s="16"/>
      <c r="F71" s="16"/>
      <c r="G71" s="16"/>
      <c r="H71" s="16"/>
    </row>
    <row r="72" spans="1:8" ht="14.25">
      <c r="A72" s="16"/>
      <c r="B72" s="16"/>
      <c r="C72" s="16"/>
      <c r="D72" s="16"/>
      <c r="E72" s="16"/>
      <c r="F72" s="16"/>
      <c r="G72" s="16"/>
      <c r="H72" s="16"/>
    </row>
    <row r="73" spans="1:8" ht="14.25">
      <c r="A73" s="16"/>
      <c r="B73" s="16"/>
      <c r="C73" s="16"/>
      <c r="D73" s="16"/>
      <c r="E73" s="16"/>
      <c r="F73" s="16"/>
      <c r="G73" s="16"/>
      <c r="H73" s="16"/>
    </row>
    <row r="74" spans="1:8" ht="14.25">
      <c r="A74" s="16"/>
      <c r="B74" s="16"/>
      <c r="C74" s="16"/>
      <c r="D74" s="16"/>
      <c r="E74" s="16"/>
      <c r="F74" s="16"/>
      <c r="G74" s="16"/>
      <c r="H74" s="16"/>
    </row>
    <row r="75" spans="1:8" ht="14.25">
      <c r="A75" s="16"/>
      <c r="B75" s="16"/>
      <c r="C75" s="16"/>
      <c r="D75" s="16"/>
      <c r="E75" s="16"/>
      <c r="F75" s="16"/>
      <c r="G75" s="16"/>
      <c r="H75" s="16"/>
    </row>
    <row r="76" spans="1:8" ht="14.25">
      <c r="A76" s="16"/>
      <c r="B76" s="16"/>
      <c r="C76" s="16"/>
      <c r="D76" s="16"/>
      <c r="E76" s="16"/>
      <c r="F76" s="16"/>
      <c r="G76" s="16"/>
      <c r="H76" s="16"/>
    </row>
    <row r="77" spans="1:8" ht="14.25">
      <c r="A77" s="16"/>
      <c r="B77" s="16"/>
      <c r="C77" s="16"/>
      <c r="D77" s="16"/>
      <c r="E77" s="16"/>
      <c r="F77" s="16"/>
      <c r="G77" s="16"/>
      <c r="H77" s="16"/>
    </row>
    <row r="78" spans="1:8" ht="14.25">
      <c r="A78" s="16"/>
      <c r="B78" s="16"/>
      <c r="C78" s="16"/>
      <c r="D78" s="16"/>
      <c r="E78" s="16"/>
      <c r="F78" s="16"/>
      <c r="G78" s="16"/>
      <c r="H78" s="16"/>
    </row>
    <row r="79" spans="1:8" ht="14.25">
      <c r="A79" s="16"/>
      <c r="B79" s="16"/>
      <c r="C79" s="16"/>
      <c r="D79" s="16"/>
      <c r="E79" s="16"/>
      <c r="F79" s="16"/>
      <c r="G79" s="16"/>
      <c r="H79" s="16"/>
    </row>
    <row r="80" spans="1:8" ht="14.25">
      <c r="A80" s="16"/>
      <c r="B80" s="16"/>
      <c r="C80" s="16"/>
      <c r="D80" s="16"/>
      <c r="E80" s="16"/>
      <c r="F80" s="16"/>
      <c r="G80" s="16"/>
      <c r="H80" s="16"/>
    </row>
    <row r="81" spans="1:8" ht="14.25">
      <c r="A81" s="16"/>
      <c r="B81" s="16"/>
      <c r="C81" s="16"/>
      <c r="D81" s="16"/>
      <c r="E81" s="16"/>
      <c r="F81" s="16"/>
      <c r="G81" s="16"/>
      <c r="H81" s="16"/>
    </row>
    <row r="82" spans="1:8" ht="14.25">
      <c r="A82" s="16"/>
      <c r="B82" s="16"/>
      <c r="C82" s="16"/>
      <c r="D82" s="16"/>
      <c r="E82" s="16"/>
      <c r="F82" s="16"/>
      <c r="G82" s="16"/>
      <c r="H82" s="16"/>
    </row>
    <row r="83" spans="1:8" ht="14.25">
      <c r="A83" s="16"/>
      <c r="B83" s="16"/>
      <c r="C83" s="16"/>
      <c r="D83" s="16"/>
      <c r="E83" s="16"/>
      <c r="F83" s="16"/>
      <c r="G83" s="16"/>
      <c r="H83" s="16"/>
    </row>
    <row r="84" spans="1:8" ht="14.25">
      <c r="A84" s="16"/>
      <c r="B84" s="16"/>
      <c r="C84" s="16"/>
      <c r="D84" s="16"/>
      <c r="E84" s="16"/>
      <c r="F84" s="16"/>
      <c r="G84" s="16"/>
      <c r="H84" s="16"/>
    </row>
    <row r="85" spans="1:8" ht="14.25">
      <c r="A85" s="16"/>
      <c r="B85" s="16"/>
      <c r="C85" s="16"/>
      <c r="D85" s="16"/>
      <c r="E85" s="16"/>
      <c r="F85" s="16"/>
      <c r="G85" s="16"/>
      <c r="H85" s="16"/>
    </row>
    <row r="86" spans="1:8" ht="14.25">
      <c r="A86" s="16"/>
      <c r="B86" s="16"/>
      <c r="C86" s="16"/>
      <c r="D86" s="16"/>
      <c r="E86" s="16"/>
      <c r="F86" s="16"/>
      <c r="G86" s="16"/>
      <c r="H86" s="16"/>
    </row>
    <row r="87" spans="1:8" ht="14.25">
      <c r="A87" s="16"/>
      <c r="B87" s="16"/>
      <c r="C87" s="16"/>
      <c r="D87" s="16"/>
      <c r="E87" s="16"/>
      <c r="F87" s="16"/>
      <c r="G87" s="16"/>
      <c r="H87" s="16"/>
    </row>
    <row r="88" spans="1:8" ht="14.25">
      <c r="A88" s="16"/>
      <c r="B88" s="16"/>
      <c r="C88" s="16"/>
      <c r="D88" s="16"/>
      <c r="E88" s="16"/>
      <c r="F88" s="16"/>
      <c r="G88" s="16"/>
      <c r="H88" s="16"/>
    </row>
    <row r="89" spans="1:8" ht="14.25">
      <c r="A89" s="16"/>
      <c r="B89" s="16"/>
      <c r="C89" s="16"/>
      <c r="D89" s="16"/>
      <c r="E89" s="16"/>
      <c r="F89" s="16"/>
      <c r="G89" s="16"/>
      <c r="H89" s="16"/>
    </row>
    <row r="90" spans="1:8" ht="14.25">
      <c r="A90" s="16"/>
      <c r="B90" s="16"/>
      <c r="C90" s="16"/>
      <c r="D90" s="16"/>
      <c r="E90" s="16"/>
      <c r="F90" s="16"/>
      <c r="G90" s="16"/>
      <c r="H90" s="16"/>
    </row>
    <row r="91" spans="1:8" ht="14.25">
      <c r="A91" s="16"/>
      <c r="B91" s="16"/>
      <c r="C91" s="16"/>
      <c r="D91" s="16"/>
      <c r="E91" s="16"/>
      <c r="F91" s="16"/>
      <c r="G91" s="16"/>
      <c r="H91" s="16"/>
    </row>
    <row r="92" spans="1:8" ht="14.25">
      <c r="A92" s="16"/>
      <c r="B92" s="16"/>
      <c r="C92" s="16"/>
      <c r="D92" s="16"/>
      <c r="E92" s="16"/>
      <c r="F92" s="16"/>
      <c r="G92" s="16"/>
      <c r="H92" s="16"/>
    </row>
    <row r="93" spans="1:8" ht="14.25">
      <c r="A93" s="16"/>
      <c r="B93" s="16"/>
      <c r="C93" s="16"/>
      <c r="D93" s="16"/>
      <c r="E93" s="16"/>
      <c r="F93" s="16"/>
      <c r="G93" s="16"/>
      <c r="H93" s="16"/>
    </row>
    <row r="94" spans="1:8" ht="14.25">
      <c r="A94" s="16"/>
      <c r="B94" s="16"/>
      <c r="C94" s="16"/>
      <c r="D94" s="16"/>
      <c r="E94" s="16"/>
      <c r="F94" s="16"/>
      <c r="G94" s="16"/>
      <c r="H94" s="16"/>
    </row>
    <row r="95" spans="1:8" ht="14.25">
      <c r="A95" s="16"/>
      <c r="B95" s="16"/>
      <c r="C95" s="16"/>
      <c r="D95" s="16"/>
      <c r="E95" s="16"/>
      <c r="F95" s="16"/>
      <c r="G95" s="16"/>
      <c r="H95" s="16"/>
    </row>
    <row r="96" spans="1:8" ht="14.25">
      <c r="A96" s="16"/>
      <c r="B96" s="16"/>
      <c r="C96" s="16"/>
      <c r="D96" s="16"/>
      <c r="E96" s="16"/>
      <c r="F96" s="16"/>
      <c r="G96" s="16"/>
      <c r="H96" s="16"/>
    </row>
    <row r="97" spans="1:8" ht="14.25">
      <c r="A97" s="16"/>
      <c r="B97" s="16"/>
      <c r="C97" s="16"/>
      <c r="D97" s="16"/>
      <c r="E97" s="16"/>
      <c r="F97" s="16"/>
      <c r="G97" s="16"/>
      <c r="H97" s="16"/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E52"/>
  <sheetViews>
    <sheetView topLeftCell="A19" workbookViewId="0">
      <selection activeCell="H43" sqref="H43"/>
    </sheetView>
  </sheetViews>
  <sheetFormatPr defaultRowHeight="12.75"/>
  <cols>
    <col min="1" max="1" width="23.140625" customWidth="1"/>
    <col min="2" max="2" width="19" customWidth="1"/>
    <col min="3" max="3" width="25" bestFit="1" customWidth="1"/>
    <col min="4" max="4" width="19.7109375" customWidth="1"/>
    <col min="6" max="6" width="10.140625" bestFit="1" customWidth="1"/>
  </cols>
  <sheetData>
    <row r="1" spans="1:5" ht="15">
      <c r="A1" s="36" t="s">
        <v>242</v>
      </c>
      <c r="C1" s="37">
        <v>40633</v>
      </c>
      <c r="E1" s="38"/>
    </row>
    <row r="2" spans="1:5">
      <c r="D2" s="39"/>
    </row>
    <row r="4" spans="1:5">
      <c r="A4" s="40" t="s">
        <v>243</v>
      </c>
      <c r="B4" s="41"/>
      <c r="C4" s="42">
        <v>363283266</v>
      </c>
    </row>
    <row r="5" spans="1:5">
      <c r="A5" s="41" t="s">
        <v>244</v>
      </c>
      <c r="C5" s="42">
        <v>90820816.5</v>
      </c>
    </row>
    <row r="6" spans="1:5">
      <c r="A6" s="41" t="s">
        <v>245</v>
      </c>
      <c r="C6" s="42">
        <v>74197690</v>
      </c>
    </row>
    <row r="7" spans="1:5">
      <c r="A7" s="43" t="s">
        <v>246</v>
      </c>
      <c r="B7" s="43"/>
      <c r="C7" s="43">
        <v>363283266</v>
      </c>
    </row>
    <row r="10" spans="1:5" s="44" customFormat="1">
      <c r="A10" s="44" t="s">
        <v>247</v>
      </c>
      <c r="B10" s="45"/>
      <c r="C10" s="45"/>
      <c r="D10" s="46" t="s">
        <v>248</v>
      </c>
    </row>
    <row r="11" spans="1:5" s="44" customFormat="1">
      <c r="B11" s="45"/>
      <c r="C11" s="45"/>
      <c r="D11" s="45"/>
    </row>
    <row r="12" spans="1:5" s="44" customFormat="1"/>
    <row r="13" spans="1:5" s="44" customFormat="1" ht="13.5" thickBot="1">
      <c r="A13" s="47"/>
      <c r="B13" s="47"/>
      <c r="C13" s="47"/>
      <c r="D13" s="47"/>
    </row>
    <row r="14" spans="1:5" ht="13.5" thickBot="1">
      <c r="A14" s="48" t="s">
        <v>249</v>
      </c>
      <c r="B14" s="49" t="s">
        <v>250</v>
      </c>
      <c r="C14" s="49" t="s">
        <v>251</v>
      </c>
      <c r="D14" s="50" t="s">
        <v>252</v>
      </c>
    </row>
    <row r="15" spans="1:5" ht="13.5" thickBot="1">
      <c r="A15" s="48" t="s">
        <v>253</v>
      </c>
      <c r="B15" s="51"/>
      <c r="C15" s="51">
        <f>C7</f>
        <v>363283266</v>
      </c>
      <c r="D15" s="52">
        <f>C15-(B16+B17+B18+B19+B20)</f>
        <v>329191310.32999998</v>
      </c>
    </row>
    <row r="16" spans="1:5">
      <c r="A16" s="53" t="s">
        <v>254</v>
      </c>
      <c r="B16" s="54">
        <v>9671797</v>
      </c>
      <c r="C16" s="54"/>
      <c r="D16" s="55"/>
    </row>
    <row r="17" spans="1:4">
      <c r="A17" s="56" t="s">
        <v>255</v>
      </c>
      <c r="B17" s="57">
        <v>118909.29</v>
      </c>
      <c r="C17" s="57"/>
      <c r="D17" s="58"/>
    </row>
    <row r="18" spans="1:4">
      <c r="A18" s="59" t="s">
        <v>256</v>
      </c>
      <c r="B18" s="60">
        <v>7508235</v>
      </c>
      <c r="C18" s="60"/>
      <c r="D18" s="61"/>
    </row>
    <row r="19" spans="1:4">
      <c r="A19" s="59" t="s">
        <v>257</v>
      </c>
      <c r="B19" s="60">
        <v>5052853.9000000004</v>
      </c>
      <c r="C19" s="60"/>
      <c r="D19" s="61"/>
    </row>
    <row r="20" spans="1:4" ht="13.5" thickBot="1">
      <c r="A20" s="59" t="s">
        <v>258</v>
      </c>
      <c r="B20" s="62">
        <v>11740160.48</v>
      </c>
      <c r="C20" s="62"/>
      <c r="D20" s="63"/>
    </row>
    <row r="21" spans="1:4" ht="13.5" thickBot="1">
      <c r="A21" s="51" t="s">
        <v>259</v>
      </c>
      <c r="B21" s="64"/>
      <c r="C21" s="64"/>
      <c r="D21" s="52">
        <f>C21-(B22+B23+B24)</f>
        <v>0</v>
      </c>
    </row>
    <row r="22" spans="1:4">
      <c r="A22" s="53" t="s">
        <v>254</v>
      </c>
      <c r="B22" s="54">
        <v>0</v>
      </c>
      <c r="C22" s="54"/>
      <c r="D22" s="55"/>
    </row>
    <row r="23" spans="1:4">
      <c r="A23" s="56" t="s">
        <v>255</v>
      </c>
      <c r="B23" s="57">
        <v>0</v>
      </c>
      <c r="C23" s="57"/>
      <c r="D23" s="58"/>
    </row>
    <row r="24" spans="1:4" ht="13.5" thickBot="1">
      <c r="A24" s="65" t="s">
        <v>256</v>
      </c>
      <c r="B24" s="62"/>
      <c r="C24" s="62"/>
      <c r="D24" s="63"/>
    </row>
    <row r="25" spans="1:4" ht="13.5" thickBot="1">
      <c r="A25" s="66" t="s">
        <v>260</v>
      </c>
      <c r="B25" s="51"/>
      <c r="C25" s="51">
        <v>0</v>
      </c>
      <c r="D25" s="52">
        <f>C25-(B26+B27+B28)</f>
        <v>0</v>
      </c>
    </row>
    <row r="26" spans="1:4">
      <c r="A26" s="53" t="s">
        <v>254</v>
      </c>
      <c r="B26" s="54">
        <v>0</v>
      </c>
      <c r="C26" s="54"/>
      <c r="D26" s="55"/>
    </row>
    <row r="27" spans="1:4">
      <c r="A27" s="56" t="s">
        <v>255</v>
      </c>
      <c r="B27" s="67">
        <v>0</v>
      </c>
      <c r="C27" s="67"/>
      <c r="D27" s="68"/>
    </row>
    <row r="28" spans="1:4" ht="13.5" thickBot="1">
      <c r="A28" s="65" t="s">
        <v>256</v>
      </c>
      <c r="B28" s="62">
        <v>0</v>
      </c>
      <c r="C28" s="62"/>
      <c r="D28" s="63"/>
    </row>
    <row r="29" spans="1:4" ht="13.5" thickBot="1">
      <c r="A29" s="66" t="s">
        <v>261</v>
      </c>
      <c r="B29" s="51"/>
      <c r="C29" s="51"/>
      <c r="D29" s="52">
        <f>C29-(B30+B31+B32+B33)</f>
        <v>0</v>
      </c>
    </row>
    <row r="30" spans="1:4">
      <c r="A30" s="53" t="s">
        <v>254</v>
      </c>
      <c r="B30" s="54"/>
      <c r="C30" s="54"/>
      <c r="D30" s="55"/>
    </row>
    <row r="31" spans="1:4">
      <c r="A31" s="56" t="s">
        <v>255</v>
      </c>
      <c r="B31" s="57"/>
      <c r="C31" s="57"/>
      <c r="D31" s="58"/>
    </row>
    <row r="32" spans="1:4">
      <c r="A32" s="56" t="s">
        <v>256</v>
      </c>
      <c r="B32" s="57"/>
      <c r="C32" s="57"/>
      <c r="D32" s="58"/>
    </row>
    <row r="33" spans="1:4" ht="13.5" thickBot="1">
      <c r="A33" s="53" t="s">
        <v>262</v>
      </c>
      <c r="B33" s="54"/>
      <c r="C33" s="54"/>
      <c r="D33" s="55"/>
    </row>
    <row r="34" spans="1:4" ht="13.5" thickBot="1">
      <c r="A34" s="66" t="s">
        <v>263</v>
      </c>
      <c r="B34" s="51"/>
      <c r="C34" s="51">
        <v>46220532</v>
      </c>
      <c r="D34" s="52">
        <f>C34-(B35+B36+B37)</f>
        <v>35341807</v>
      </c>
    </row>
    <row r="35" spans="1:4">
      <c r="A35" s="53" t="s">
        <v>254</v>
      </c>
      <c r="B35" s="54"/>
      <c r="C35" s="54"/>
      <c r="D35" s="55"/>
    </row>
    <row r="36" spans="1:4">
      <c r="A36" s="56" t="s">
        <v>255</v>
      </c>
      <c r="B36" s="54"/>
      <c r="C36" s="54"/>
      <c r="D36" s="55"/>
    </row>
    <row r="37" spans="1:4">
      <c r="A37" s="56" t="s">
        <v>256</v>
      </c>
      <c r="B37" s="54">
        <v>10878725</v>
      </c>
      <c r="C37" s="54"/>
      <c r="D37" s="55"/>
    </row>
    <row r="38" spans="1:4" ht="13.5" thickBot="1">
      <c r="A38" s="65" t="s">
        <v>264</v>
      </c>
      <c r="B38" s="62"/>
      <c r="C38" s="62">
        <f>SUM(C15:C37)</f>
        <v>409503798</v>
      </c>
      <c r="D38" s="63">
        <f>SUM(D15:D37)</f>
        <v>364533117.32999998</v>
      </c>
    </row>
    <row r="39" spans="1:4" ht="13.5" thickBot="1">
      <c r="C39" s="69"/>
    </row>
    <row r="40" spans="1:4">
      <c r="A40" s="70" t="s">
        <v>265</v>
      </c>
      <c r="B40" s="71"/>
      <c r="C40" s="54"/>
      <c r="D40" s="72"/>
    </row>
    <row r="41" spans="1:4">
      <c r="A41" s="56" t="s">
        <v>266</v>
      </c>
      <c r="B41" s="57">
        <f>SUM(B16:B20)</f>
        <v>34091955.670000002</v>
      </c>
      <c r="C41" s="57">
        <f>SUM(C15)</f>
        <v>363283266</v>
      </c>
      <c r="D41" s="55">
        <f>SUM(D15)</f>
        <v>329191310.32999998</v>
      </c>
    </row>
    <row r="42" spans="1:4" ht="13.5" thickBot="1">
      <c r="A42" s="65" t="s">
        <v>267</v>
      </c>
      <c r="B42" s="62">
        <f>SUM(B22:B37)</f>
        <v>10878725</v>
      </c>
      <c r="C42" s="62">
        <f>SUM(C21:C37)</f>
        <v>46220532</v>
      </c>
      <c r="D42" s="63">
        <f>SUM(D21:D37)</f>
        <v>35341807</v>
      </c>
    </row>
    <row r="45" spans="1:4">
      <c r="A45" s="44"/>
      <c r="B45" s="44"/>
      <c r="C45" s="44"/>
      <c r="D45" s="44"/>
    </row>
    <row r="46" spans="1:4">
      <c r="A46" s="44"/>
      <c r="B46" s="44"/>
      <c r="C46" s="44"/>
      <c r="D46" s="44"/>
    </row>
    <row r="47" spans="1:4">
      <c r="A47" s="44"/>
      <c r="B47" s="73"/>
      <c r="C47" s="73"/>
      <c r="D47" s="73"/>
    </row>
    <row r="48" spans="1:4">
      <c r="A48" s="44"/>
      <c r="B48" s="73"/>
      <c r="C48" s="73"/>
      <c r="D48" s="73"/>
    </row>
    <row r="49" spans="1:4">
      <c r="A49" s="44"/>
      <c r="B49" s="73"/>
      <c r="C49" s="73"/>
      <c r="D49" s="73"/>
    </row>
    <row r="50" spans="1:4">
      <c r="A50" s="44"/>
      <c r="B50" s="73"/>
      <c r="C50" s="73"/>
      <c r="D50" s="73"/>
    </row>
    <row r="51" spans="1:4">
      <c r="A51" s="44"/>
      <c r="B51" s="44"/>
      <c r="C51" s="44"/>
      <c r="D51" s="44"/>
    </row>
    <row r="52" spans="1:4">
      <c r="A52" s="44"/>
      <c r="B52" s="44"/>
      <c r="C52" s="44"/>
      <c r="D52" s="44"/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Rozbor hospodaření 1-3 2011</vt:lpstr>
      <vt:lpstr>Náklady a výnosy 1-3 2011</vt:lpstr>
      <vt:lpstr>Přehled o čerpání nákladů</vt:lpstr>
      <vt:lpstr>Vývojová řada nákladů </vt:lpstr>
      <vt:lpstr>Vývojová řada výnosů </vt:lpstr>
      <vt:lpstr>Srovnání měsíčních nákladů </vt:lpstr>
      <vt:lpstr>Přehled o výnosech 1-3 2011</vt:lpstr>
      <vt:lpstr>Celková finanční situace</vt:lpstr>
      <vt:lpstr>Rozbor investic</vt:lpstr>
      <vt:lpstr>Nákaldy na lůžkoden</vt:lpstr>
      <vt:lpstr>Lůžkový fond měsíc</vt:lpstr>
      <vt:lpstr>Lůžkový fond náčítaně</vt:lpstr>
      <vt:lpstr>Vývojová řada HV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2011-04-21T12:50:21Z</cp:lastPrinted>
  <dcterms:created xsi:type="dcterms:W3CDTF">2011-04-20T13:04:51Z</dcterms:created>
  <dcterms:modified xsi:type="dcterms:W3CDTF">2011-04-21T12:52:52Z</dcterms:modified>
</cp:coreProperties>
</file>