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 firstSheet="10" activeTab="13"/>
  </bookViews>
  <sheets>
    <sheet name="Rozbor hospodaření 1-4 2011" sheetId="1" r:id="rId1"/>
    <sheet name="Náklady a výnosy 4-2011" sheetId="3" r:id="rId2"/>
    <sheet name="Náklady a výnosy 1-4 2011" sheetId="4" r:id="rId3"/>
    <sheet name="Přehled o čerp. nákl. 1-4 2011 " sheetId="5" r:id="rId4"/>
    <sheet name="Vývojopvá řada nákladů " sheetId="6" r:id="rId5"/>
    <sheet name="Vývojová řada výnosů" sheetId="7" r:id="rId6"/>
    <sheet name="Srovnání měsíčních přímých N" sheetId="8" r:id="rId7"/>
    <sheet name="Přehled o výnosech" sheetId="9" r:id="rId8"/>
    <sheet name="Celková fin.situace" sheetId="12" r:id="rId9"/>
    <sheet name="Rozbor investic FRM" sheetId="11" r:id="rId10"/>
    <sheet name="Náklady na lůžkoden" sheetId="10" r:id="rId11"/>
    <sheet name="Lůžkový fond měsíčně" sheetId="14" r:id="rId12"/>
    <sheet name="Lůžkový fond načítaně" sheetId="13" r:id="rId13"/>
    <sheet name="Vývoj stavu zásob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calcPr calcId="114210"/>
  <webPublishing codePage="1252"/>
</workbook>
</file>

<file path=xl/calcChain.xml><?xml version="1.0" encoding="utf-8"?>
<calcChain xmlns="http://schemas.openxmlformats.org/spreadsheetml/2006/main">
  <c r="D21" i="11"/>
  <c r="D25"/>
  <c r="D29"/>
  <c r="D34"/>
  <c r="D42"/>
  <c r="C42"/>
  <c r="B42"/>
  <c r="C15"/>
  <c r="D15"/>
  <c r="D41"/>
  <c r="C41"/>
  <c r="B41"/>
  <c r="D38"/>
  <c r="C38"/>
  <c r="D40" i="12"/>
  <c r="D31"/>
  <c r="D16"/>
  <c r="D17"/>
  <c r="D18"/>
  <c r="D19"/>
  <c r="D20"/>
  <c r="D21"/>
  <c r="D22"/>
  <c r="C22"/>
  <c r="B22"/>
</calcChain>
</file>

<file path=xl/sharedStrings.xml><?xml version="1.0" encoding="utf-8"?>
<sst xmlns="http://schemas.openxmlformats.org/spreadsheetml/2006/main" count="408" uniqueCount="283">
  <si>
    <t>ROZBOR HOSPODAŘENÍ  FN OLOMOUC 2011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</si>
  <si>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</si>
  <si>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04</t>
    </r>
  </si>
  <si>
    <t>Celkem rok</t>
  </si>
  <si>
    <t>Rozpočet 2011 v tis Kč</t>
  </si>
  <si>
    <t>Skutečnost 2011 v tis Kč</t>
  </si>
  <si>
    <t>Rozdíl (Skut. - Rozp.)</t>
  </si>
  <si>
    <t>Náklady bez VPN</t>
  </si>
  <si>
    <t>Náklady celkem vč. VPN</t>
  </si>
  <si>
    <t>Výnosy bez VPV</t>
  </si>
  <si>
    <t>Výnosy celkem vč. VPV</t>
  </si>
  <si>
    <t>Hospodářský  výsledek</t>
  </si>
  <si>
    <t>Poměr plánu</t>
  </si>
  <si>
    <t>Poměr skutočnosti</t>
  </si>
  <si>
    <t>Poměr za období</t>
  </si>
  <si>
    <r>
      <rPr>
        <sz val="10"/>
        <color theme="1"/>
        <rFont val="Tahoma"/>
        <family val="2"/>
      </rPr>
      <t xml:space="preserve">Za období :  </t>
    </r>
    <r>
      <rPr>
        <sz val="10"/>
        <color theme="1"/>
        <rFont val="Tahoma"/>
        <family val="2"/>
      </rPr>
      <t>04</t>
    </r>
  </si>
  <si>
    <t>50113     Léky a léčiva</t>
  </si>
  <si>
    <t>50114     Krevní přípravky</t>
  </si>
  <si>
    <t>50115     Zdravotnické prostředky</t>
  </si>
  <si>
    <t>50117     Všeobecný materiál</t>
  </si>
  <si>
    <t>511     Opravy a udržování</t>
  </si>
  <si>
    <t>50118     Náhradní díly</t>
  </si>
  <si>
    <t>50119     DDHM a textil</t>
  </si>
  <si>
    <t>52     Osobní náklady</t>
  </si>
  <si>
    <t>Celkem rok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</si>
  <si>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04</t>
    </r>
  </si>
  <si>
    <t>Výnosy celkem</t>
  </si>
  <si>
    <t>Výkony pro zdravotní pojišťovny</t>
  </si>
  <si>
    <t>671 vybrané činnosti MZ</t>
  </si>
  <si>
    <t>671 VaV</t>
  </si>
  <si>
    <t>671 dotace - rezidenční místa</t>
  </si>
  <si>
    <t>671 dotace na DDM ISPROFIN</t>
  </si>
  <si>
    <t>672 dotace na provoz z ÚSC</t>
  </si>
  <si>
    <t>899     Vnitropodnikové výnosy</t>
  </si>
  <si>
    <t>604 tržby LS</t>
  </si>
  <si>
    <t>Rodíl (Sku. - Rozp.)</t>
  </si>
  <si>
    <t>Celková finanční situace:</t>
  </si>
  <si>
    <t xml:space="preserve">Rozbor platební neschopnosti FN k </t>
  </si>
  <si>
    <t xml:space="preserve">Zůstatek na BÚ  (bez FKSP) </t>
  </si>
  <si>
    <t>tis. Kč</t>
  </si>
  <si>
    <t xml:space="preserve">Potřeba finančních prostředků na mzdy za měsíc </t>
  </si>
  <si>
    <t>celkem</t>
  </si>
  <si>
    <t xml:space="preserve">1. Stav závazků vůči dodavatelům k </t>
  </si>
  <si>
    <t>Závazky</t>
  </si>
  <si>
    <t>LS</t>
  </si>
  <si>
    <t>FN</t>
  </si>
  <si>
    <t>Celkem</t>
  </si>
  <si>
    <t>do splatnosti</t>
  </si>
  <si>
    <t>po splat. do 30 dnů</t>
  </si>
  <si>
    <t>31 - 90 dnů</t>
  </si>
  <si>
    <t>91 - 180 dnů</t>
  </si>
  <si>
    <t>181 - 360 dnů</t>
  </si>
  <si>
    <t>nad 360 dnů</t>
  </si>
  <si>
    <t xml:space="preserve">C e l k e m </t>
  </si>
  <si>
    <t>Pohledávky</t>
  </si>
  <si>
    <t>FN - pouze ve vztahu k odběratel.  (úč. 311+324+970)</t>
  </si>
  <si>
    <t>LS - pouze ve vztahu k odběratelům</t>
  </si>
  <si>
    <t>z toho po lhůtě splatnosti celkem</t>
  </si>
  <si>
    <t>FN - pouze ve vztahu k dodavatel. (úč.321+314+970)</t>
  </si>
  <si>
    <t>LS - pouze ve vztahu k dodavatelům</t>
  </si>
  <si>
    <r>
      <t xml:space="preserve">                             </t>
    </r>
    <r>
      <rPr>
        <b/>
        <u/>
        <sz val="11"/>
        <rFont val="Arial"/>
        <family val="2"/>
      </rPr>
      <t>Rozbor investic - FRM k</t>
    </r>
  </si>
  <si>
    <t>Plán odpisů roku 2011</t>
  </si>
  <si>
    <t xml:space="preserve">       Alikvotní část odpisů</t>
  </si>
  <si>
    <t xml:space="preserve">       Skutečně zúčtované odpisy</t>
  </si>
  <si>
    <t xml:space="preserve">       Limit vlastních zdrojů pro nákup inv. 2011</t>
  </si>
  <si>
    <t>F R M  -  čerpání</t>
  </si>
  <si>
    <t>v Kč</t>
  </si>
  <si>
    <t>DRUH  INVESTICE</t>
  </si>
  <si>
    <t>ČERPÁNÍ  CELKEM</t>
  </si>
  <si>
    <t>TVORBA-VLAST.+CIZÍ ZDR.</t>
  </si>
  <si>
    <t>NEDOČERPÁNO</t>
  </si>
  <si>
    <t>vlastní zdroje</t>
  </si>
  <si>
    <t>stavby</t>
  </si>
  <si>
    <t>projekty</t>
  </si>
  <si>
    <t>Přístrojová technika</t>
  </si>
  <si>
    <t>technické zhodnocení</t>
  </si>
  <si>
    <t>oprava a udržování</t>
  </si>
  <si>
    <t>DARY</t>
  </si>
  <si>
    <t>OSTATNÍ DOTACE</t>
  </si>
  <si>
    <t>SYSTÉM.DOTACE 916</t>
  </si>
  <si>
    <t>Přístrojová technika - granty</t>
  </si>
  <si>
    <t>SYSTÉM.DOTACE 916-IOP</t>
  </si>
  <si>
    <t xml:space="preserve">C E L K E M </t>
  </si>
  <si>
    <t>Z toho:</t>
  </si>
  <si>
    <t>čerpání z odpisů</t>
  </si>
  <si>
    <t>čerpání z dotací</t>
  </si>
  <si>
    <t>Náklady a výnosy FN Olomouc v tis. Kč 2011</t>
  </si>
  <si>
    <t>Léky</t>
  </si>
  <si>
    <t>Krev</t>
  </si>
  <si>
    <t>SZM</t>
  </si>
  <si>
    <t>Potraviny</t>
  </si>
  <si>
    <t>Energie</t>
  </si>
  <si>
    <t>Osobní náklady</t>
  </si>
  <si>
    <t>Odpisy</t>
  </si>
  <si>
    <t>Prodané zboží LS</t>
  </si>
  <si>
    <t>Ostatní</t>
  </si>
  <si>
    <t>Celkem přímé</t>
  </si>
  <si>
    <t>Provozní dotace</t>
  </si>
  <si>
    <t>Vykon pro zdr.poj</t>
  </si>
  <si>
    <t>Aktivace</t>
  </si>
  <si>
    <t>Tržby za léčiva</t>
  </si>
  <si>
    <t>Ostatní výnosy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</si>
  <si>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</si>
  <si>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r>
      <rPr>
        <b/>
        <sz val="10"/>
        <color indexed="8"/>
        <rFont val="Tahoma"/>
        <family val="2"/>
      </rPr>
      <t xml:space="preserve">Za období : </t>
    </r>
    <r>
      <rPr>
        <b/>
        <sz val="10"/>
        <color indexed="8"/>
        <rFont val="Tahoma"/>
        <family val="2"/>
      </rPr>
      <t>4</t>
    </r>
  </si>
  <si>
    <r>
      <rPr>
        <b/>
        <sz val="10"/>
        <color indexed="8"/>
        <rFont val="Tahoma"/>
        <family val="2"/>
      </rPr>
      <t xml:space="preserve">Za období : </t>
    </r>
    <r>
      <rPr>
        <b/>
        <sz val="10"/>
        <color indexed="8"/>
        <rFont val="Tahoma"/>
        <family val="2"/>
      </rPr>
      <t>1, 2, 3, 4</t>
    </r>
  </si>
  <si>
    <r>
      <rPr>
        <b/>
        <u/>
        <sz val="14"/>
        <color indexed="8"/>
        <rFont val="Tahoma"/>
        <family val="2"/>
      </rPr>
      <t xml:space="preserve">Přehled o čerpání nákladů roku 2011 do období : </t>
    </r>
    <r>
      <rPr>
        <b/>
        <sz val="14"/>
        <color indexed="8"/>
        <rFont val="Tahoma"/>
        <family val="2"/>
      </rPr>
      <t>04</t>
    </r>
  </si>
  <si>
    <t>FNOL</t>
  </si>
  <si>
    <t>Rozpočet rok</t>
  </si>
  <si>
    <t>Rozpočet do data</t>
  </si>
  <si>
    <t>Skutečnost do data</t>
  </si>
  <si>
    <t>Skut.do data/Rozp.rok</t>
  </si>
  <si>
    <t>501 10 Biologické implantáty</t>
  </si>
  <si>
    <t>501 12 PHM</t>
  </si>
  <si>
    <t>501 13 Léky</t>
  </si>
  <si>
    <t>501 14 Krev</t>
  </si>
  <si>
    <t>501 15 SZM</t>
  </si>
  <si>
    <t>501 16 Potraviny</t>
  </si>
  <si>
    <t>501 17 Všeobecný materiál + 50109</t>
  </si>
  <si>
    <t>/0</t>
  </si>
  <si>
    <t>501 18 Náhradní díly</t>
  </si>
  <si>
    <t>501 19 DHM a textil</t>
  </si>
  <si>
    <t>501 60 Knihy a časopisy</t>
  </si>
  <si>
    <t>501 80 Spotř.nák.-z darů, kl.stud.</t>
  </si>
  <si>
    <t>502     Spotřeba energie</t>
  </si>
  <si>
    <t>504 01 Prodané zboží</t>
  </si>
  <si>
    <t>504 95 Prodané LS</t>
  </si>
  <si>
    <t>Spotřebné nákupy</t>
  </si>
  <si>
    <t>512     Cestovné</t>
  </si>
  <si>
    <t>513     Náklady na reprezentaci</t>
  </si>
  <si>
    <t>518 01 Přepravné</t>
  </si>
  <si>
    <t>518 02 Spoje</t>
  </si>
  <si>
    <t>518 04 Nájemné</t>
  </si>
  <si>
    <t>518      Ostatní služby</t>
  </si>
  <si>
    <t>521 Osobní náklady</t>
  </si>
  <si>
    <t>524     Zákonné sociální pojištění</t>
  </si>
  <si>
    <t>525 Ostatní sociální pojištění</t>
  </si>
  <si>
    <t>527     Zákonné sociální náklady</t>
  </si>
  <si>
    <t>528 Náhrady-prac.nesch.</t>
  </si>
  <si>
    <t>53     Daně a poplatky</t>
  </si>
  <si>
    <t>54x,55x  Ostatní fin.náklady</t>
  </si>
  <si>
    <t>551     Odpisy DM</t>
  </si>
  <si>
    <t>552,553  ZC prod.DNM, DHM</t>
  </si>
  <si>
    <t>544,554  Prodaný mat. a pozemky</t>
  </si>
  <si>
    <t>556     Tvorba a zúčtování opravných položek</t>
  </si>
  <si>
    <t>59     Daně z příjmu a převodové účty a rezerva na</t>
  </si>
  <si>
    <t>Přímé náklady celkem</t>
  </si>
  <si>
    <t>50113016     léky - spotřeba v centrech (LEK)</t>
  </si>
  <si>
    <t>50495     Prodané zb. LEK</t>
  </si>
  <si>
    <t>5     Účtová třída 5 - Náklady</t>
  </si>
  <si>
    <t>Průměr 2010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</si>
  <si>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</si>
  <si>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</si>
  <si>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</si>
  <si>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</si>
  <si>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</si>
  <si>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</si>
  <si>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</si>
  <si>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</si>
  <si>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</si>
  <si>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</si>
  <si>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</si>
  <si>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</si>
  <si>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Skutečnost 2010 v tis Kč</t>
  </si>
  <si>
    <r>
      <rPr>
        <b/>
        <u/>
        <sz val="14"/>
        <color indexed="8"/>
        <rFont val="Tahoma"/>
        <family val="2"/>
      </rPr>
      <t xml:space="preserve">Vývojová řada nákladů 2011 za středisko : </t>
    </r>
    <r>
      <rPr>
        <b/>
        <sz val="14"/>
        <color indexed="8"/>
        <rFont val="Tahoma"/>
        <family val="2"/>
      </rPr>
      <t>FNOL</t>
    </r>
  </si>
  <si>
    <t>Vývojová řada výnosů rok 2011</t>
  </si>
  <si>
    <t>Fakt ZP běžný rok</t>
  </si>
  <si>
    <t>Dorov.ZP min.let</t>
  </si>
  <si>
    <t>Prodej LS</t>
  </si>
  <si>
    <t>Příme výnosy</t>
  </si>
  <si>
    <t>Průměr 2011</t>
  </si>
  <si>
    <t>Fakt. ZP běžný rok - 602 27,28,29,602 40 002,102,602 41,602 45  Dorov.ZP min.let 602 40 001,101,602 42,43,46  Prodej LS 604 50 Příme výnos 601 až 698</t>
  </si>
  <si>
    <t>2006</t>
  </si>
  <si>
    <t>2007</t>
  </si>
  <si>
    <t>2008</t>
  </si>
  <si>
    <t>2009</t>
  </si>
  <si>
    <t>2010</t>
  </si>
  <si>
    <t>2011</t>
  </si>
  <si>
    <t>leden</t>
  </si>
  <si>
    <t>255 684</t>
  </si>
  <si>
    <t>281 893</t>
  </si>
  <si>
    <t>314 446</t>
  </si>
  <si>
    <t>323 329</t>
  </si>
  <si>
    <t>únor</t>
  </si>
  <si>
    <t>262 571</t>
  </si>
  <si>
    <t>256 650</t>
  </si>
  <si>
    <t>291 124</t>
  </si>
  <si>
    <t>301 656</t>
  </si>
  <si>
    <t>březen</t>
  </si>
  <si>
    <t>257 767</t>
  </si>
  <si>
    <t>290 042</t>
  </si>
  <si>
    <t>307 756</t>
  </si>
  <si>
    <t>333 821</t>
  </si>
  <si>
    <t>duben</t>
  </si>
  <si>
    <t>249 745</t>
  </si>
  <si>
    <t>272 114</t>
  </si>
  <si>
    <t>310 025</t>
  </si>
  <si>
    <t>334 925</t>
  </si>
  <si>
    <t>květen</t>
  </si>
  <si>
    <t>271 526</t>
  </si>
  <si>
    <t>281 236</t>
  </si>
  <si>
    <t>299 979</t>
  </si>
  <si>
    <t>323 913</t>
  </si>
  <si>
    <t>červen</t>
  </si>
  <si>
    <t>239 574</t>
  </si>
  <si>
    <t>308 643</t>
  </si>
  <si>
    <t>241 350</t>
  </si>
  <si>
    <t>327 130</t>
  </si>
  <si>
    <t>červenec</t>
  </si>
  <si>
    <t>262 393</t>
  </si>
  <si>
    <t>288 462</t>
  </si>
  <si>
    <t>323 227</t>
  </si>
  <si>
    <t>340 500</t>
  </si>
  <si>
    <t>srpen</t>
  </si>
  <si>
    <t>258 188</t>
  </si>
  <si>
    <t>282 016</t>
  </si>
  <si>
    <t>295 521</t>
  </si>
  <si>
    <t>322 292</t>
  </si>
  <si>
    <t>září</t>
  </si>
  <si>
    <t>257 499</t>
  </si>
  <si>
    <t>268 948</t>
  </si>
  <si>
    <t>314 214</t>
  </si>
  <si>
    <t>368 941</t>
  </si>
  <si>
    <t>říjen</t>
  </si>
  <si>
    <t>266 105</t>
  </si>
  <si>
    <t>304 485</t>
  </si>
  <si>
    <t>325 578</t>
  </si>
  <si>
    <t>381 151</t>
  </si>
  <si>
    <t>listopad</t>
  </si>
  <si>
    <t>282 890</t>
  </si>
  <si>
    <t>317 797</t>
  </si>
  <si>
    <t>330 337</t>
  </si>
  <si>
    <t>396 024</t>
  </si>
  <si>
    <t>prosinec</t>
  </si>
  <si>
    <t>245 341</t>
  </si>
  <si>
    <t>374 472</t>
  </si>
  <si>
    <t>198 450</t>
  </si>
  <si>
    <t>475 105</t>
  </si>
  <si>
    <t>* v tis. Kč</t>
  </si>
  <si>
    <r>
      <rPr>
        <b/>
        <u/>
        <sz val="14"/>
        <color indexed="8"/>
        <rFont val="Tahoma"/>
        <family val="2"/>
      </rPr>
      <t xml:space="preserve">Srovnání měsíčních přímých nákladů za kliniku : </t>
    </r>
    <r>
      <rPr>
        <b/>
        <sz val="14"/>
        <color indexed="8"/>
        <rFont val="Tahoma"/>
        <family val="2"/>
      </rPr>
      <t>FNOL</t>
    </r>
  </si>
  <si>
    <r>
      <rPr>
        <b/>
        <u/>
        <sz val="14"/>
        <color indexed="8"/>
        <rFont val="Tahoma"/>
        <family val="2"/>
      </rPr>
      <t xml:space="preserve">Přehled o výnosech roku 2011 do období : </t>
    </r>
    <r>
      <rPr>
        <b/>
        <sz val="14"/>
        <color indexed="8"/>
        <rFont val="Tahoma"/>
        <family val="2"/>
      </rPr>
      <t>04</t>
    </r>
  </si>
  <si>
    <t>601     Výnosy z prodeje vlastních výrobků</t>
  </si>
  <si>
    <t>602  Zdrav. sl. za  úhr.</t>
  </si>
  <si>
    <t>602 27,28, 29 Zdrav.  výk. - běžný rok</t>
  </si>
  <si>
    <t>602 40,42,43,46 Zdrav.vyk.-min.let</t>
  </si>
  <si>
    <t>602 45 Fakturace ZP - běžný rok</t>
  </si>
  <si>
    <t>604 Prodej zboží</t>
  </si>
  <si>
    <t>604 Prodané léky a léčiva</t>
  </si>
  <si>
    <t>62 Aktivace - krev a KV</t>
  </si>
  <si>
    <t>648 01,02,03 Použití RF</t>
  </si>
  <si>
    <t>648 04 Použití FRM</t>
  </si>
  <si>
    <t>603     Výnosy z pronájmu</t>
  </si>
  <si>
    <t>64x,66x,   Ostatní výnosy</t>
  </si>
  <si>
    <t>644,645,646 Tržby z prod. mat. a majetku</t>
  </si>
  <si>
    <t>67     Zúčtování rezerva opravných položek finančn</t>
  </si>
  <si>
    <t>Přímé výnosy celkem</t>
  </si>
  <si>
    <r>
      <rPr>
        <sz val="10"/>
        <color theme="1"/>
        <rFont val="Tahoma"/>
        <family val="2"/>
      </rPr>
      <t xml:space="preserve">Náklady na lůžkoden ve FN Olomouc v roce 2011. Počet ošetř. dnů : </t>
    </r>
    <r>
      <rPr>
        <sz val="10"/>
        <color theme="1"/>
        <rFont val="Tahoma"/>
        <family val="2"/>
      </rPr>
      <t>112658</t>
    </r>
  </si>
  <si>
    <t>Kč/den</t>
  </si>
  <si>
    <t>Léky a léčiva</t>
  </si>
  <si>
    <t>Krev a KV</t>
  </si>
  <si>
    <t>ZPr</t>
  </si>
  <si>
    <t>Prádlo</t>
  </si>
  <si>
    <t>Ost.nákl. v lůžkové č.</t>
  </si>
  <si>
    <t>Náklady celkem</t>
  </si>
  <si>
    <r>
      <rPr>
        <sz val="10"/>
        <color theme="1"/>
        <rFont val="Tahoma"/>
        <family val="2"/>
      </rPr>
      <t xml:space="preserve">Náklady na lůžkoden ve FN Olomouc v roce 2011 za měsíc : </t>
    </r>
    <r>
      <rPr>
        <sz val="10"/>
        <color theme="1"/>
        <rFont val="Tahoma"/>
        <family val="2"/>
      </rPr>
      <t>04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Počet ošetř.dnů : </t>
    </r>
    <r>
      <rPr>
        <sz val="10"/>
        <color theme="1"/>
        <rFont val="Tahoma"/>
        <family val="2"/>
      </rPr>
      <t>28423</t>
    </r>
  </si>
  <si>
    <t>Vývoj stavu zásob</t>
  </si>
  <si>
    <t>Zásoby celkem</t>
  </si>
  <si>
    <t>01/2011</t>
  </si>
  <si>
    <t>02/2011</t>
  </si>
  <si>
    <t>03/2011</t>
  </si>
  <si>
    <t>04/2011</t>
  </si>
  <si>
    <t>05/2011</t>
  </si>
  <si>
    <t>06/2011</t>
  </si>
  <si>
    <t>07/2011</t>
  </si>
  <si>
    <t>08/2011</t>
  </si>
  <si>
    <t>09/2011</t>
  </si>
  <si>
    <t>10/2011</t>
  </si>
  <si>
    <t>11/2011</t>
  </si>
  <si>
    <t>12/2011</t>
  </si>
  <si>
    <t>P.S v tis.Kč</t>
  </si>
  <si>
    <t>v tis. Kč</t>
  </si>
  <si>
    <t>z toho RTG diagn.</t>
  </si>
  <si>
    <t>z toho lab. diagn.*</t>
  </si>
  <si>
    <t>Mater.na cestě</t>
  </si>
</sst>
</file>

<file path=xl/styles.xml><?xml version="1.0" encoding="utf-8"?>
<styleSheet xmlns="http://schemas.openxmlformats.org/spreadsheetml/2006/main">
  <numFmts count="4">
    <numFmt numFmtId="164" formatCode="d\.m\.yyyy"/>
    <numFmt numFmtId="165" formatCode="mmmm\ yyyy"/>
    <numFmt numFmtId="166" formatCode="#,##0%"/>
    <numFmt numFmtId="168" formatCode="#0"/>
  </numFmts>
  <fonts count="16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b/>
      <u/>
      <sz val="11"/>
      <name val="Arial"/>
      <family val="2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8"/>
      <name val="Tahoma"/>
      <family val="2"/>
    </font>
    <font>
      <b/>
      <sz val="11"/>
      <name val="Arial"/>
      <family val="2"/>
    </font>
    <font>
      <b/>
      <u/>
      <sz val="11"/>
      <name val="Arial CE"/>
      <family val="2"/>
      <charset val="238"/>
    </font>
    <font>
      <sz val="10"/>
      <name val="Arial CE"/>
      <charset val="238"/>
    </font>
    <font>
      <b/>
      <sz val="10"/>
      <color indexed="8"/>
      <name val="Tahoma"/>
      <family val="2"/>
    </font>
    <font>
      <b/>
      <sz val="14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38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2" xfId="0" applyBorder="1"/>
    <xf numFmtId="3" fontId="4" fillId="0" borderId="2" xfId="0" applyNumberFormat="1" applyFont="1" applyBorder="1" applyAlignment="1">
      <alignment horizontal="right" vertical="top"/>
    </xf>
    <xf numFmtId="3" fontId="3" fillId="2" borderId="2" xfId="0" applyNumberFormat="1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21" fontId="2" fillId="0" borderId="0" xfId="0" applyNumberFormat="1" applyFont="1" applyAlignment="1">
      <alignment horizontal="right" vertical="top"/>
    </xf>
    <xf numFmtId="0" fontId="0" fillId="0" borderId="0" xfId="0"/>
    <xf numFmtId="0" fontId="6" fillId="0" borderId="0" xfId="0" applyFont="1"/>
    <xf numFmtId="0" fontId="7" fillId="0" borderId="0" xfId="0" applyFont="1"/>
    <xf numFmtId="1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8" fillId="0" borderId="0" xfId="0" applyFont="1"/>
    <xf numFmtId="165" fontId="7" fillId="0" borderId="0" xfId="0" applyNumberFormat="1" applyFont="1" applyAlignment="1">
      <alignment horizontal="left"/>
    </xf>
    <xf numFmtId="0" fontId="9" fillId="0" borderId="0" xfId="0" applyFont="1"/>
    <xf numFmtId="14" fontId="9" fillId="0" borderId="0" xfId="0" applyNumberFormat="1" applyFont="1" applyAlignment="1">
      <alignment horizontal="left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4" fontId="7" fillId="0" borderId="9" xfId="0" applyNumberFormat="1" applyFont="1" applyBorder="1"/>
    <xf numFmtId="4" fontId="7" fillId="0" borderId="10" xfId="0" applyNumberFormat="1" applyFont="1" applyBorder="1"/>
    <xf numFmtId="0" fontId="7" fillId="0" borderId="11" xfId="0" applyFont="1" applyBorder="1"/>
    <xf numFmtId="4" fontId="7" fillId="0" borderId="12" xfId="0" applyNumberFormat="1" applyFont="1" applyBorder="1"/>
    <xf numFmtId="4" fontId="7" fillId="0" borderId="13" xfId="0" applyNumberFormat="1" applyFont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4" fontId="7" fillId="0" borderId="15" xfId="0" applyNumberFormat="1" applyFont="1" applyBorder="1"/>
    <xf numFmtId="4" fontId="7" fillId="0" borderId="16" xfId="0" applyNumberFormat="1" applyFont="1" applyBorder="1"/>
    <xf numFmtId="0" fontId="7" fillId="0" borderId="17" xfId="0" applyFont="1" applyBorder="1"/>
    <xf numFmtId="4" fontId="7" fillId="0" borderId="18" xfId="0" applyNumberFormat="1" applyFont="1" applyBorder="1"/>
    <xf numFmtId="4" fontId="8" fillId="0" borderId="0" xfId="0" applyNumberFormat="1" applyFont="1"/>
    <xf numFmtId="0" fontId="11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" fontId="0" fillId="0" borderId="21" xfId="0" applyNumberFormat="1" applyBorder="1"/>
    <xf numFmtId="4" fontId="0" fillId="0" borderId="22" xfId="0" applyNumberFormat="1" applyBorder="1"/>
    <xf numFmtId="0" fontId="0" fillId="0" borderId="8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1" xfId="0" applyBorder="1"/>
    <xf numFmtId="4" fontId="0" fillId="0" borderId="12" xfId="0" applyNumberFormat="1" applyBorder="1"/>
    <xf numFmtId="4" fontId="0" fillId="0" borderId="13" xfId="0" applyNumberFormat="1" applyBorder="1"/>
    <xf numFmtId="0" fontId="0" fillId="0" borderId="23" xfId="0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18" xfId="0" applyNumberFormat="1" applyBorder="1"/>
    <xf numFmtId="0" fontId="0" fillId="0" borderId="28" xfId="0" applyBorder="1"/>
    <xf numFmtId="49" fontId="0" fillId="0" borderId="20" xfId="0" applyNumberFormat="1" applyBorder="1"/>
    <xf numFmtId="4" fontId="0" fillId="0" borderId="29" xfId="0" applyNumberFormat="1" applyBorder="1"/>
    <xf numFmtId="4" fontId="0" fillId="0" borderId="30" xfId="0" applyNumberFormat="1" applyBorder="1"/>
    <xf numFmtId="0" fontId="0" fillId="0" borderId="31" xfId="0" applyBorder="1"/>
    <xf numFmtId="0" fontId="0" fillId="0" borderId="32" xfId="0" applyBorder="1"/>
    <xf numFmtId="4" fontId="0" fillId="0" borderId="33" xfId="0" applyNumberFormat="1" applyBorder="1"/>
    <xf numFmtId="4" fontId="0" fillId="0" borderId="34" xfId="0" applyNumberFormat="1" applyBorder="1"/>
    <xf numFmtId="4" fontId="0" fillId="0" borderId="0" xfId="0" applyNumberFormat="1" applyBorder="1"/>
    <xf numFmtId="166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66" fontId="5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168" fontId="3" fillId="0" borderId="2" xfId="0" applyNumberFormat="1" applyFont="1" applyBorder="1" applyAlignment="1">
      <alignment horizontal="right" vertical="top"/>
    </xf>
    <xf numFmtId="0" fontId="0" fillId="0" borderId="0" xfId="0"/>
    <xf numFmtId="0" fontId="2" fillId="4" borderId="0" xfId="0" applyFont="1" applyFill="1" applyAlignme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0" fillId="0" borderId="3" xfId="0" applyBorder="1"/>
    <xf numFmtId="0" fontId="0" fillId="0" borderId="4" xfId="0" applyBorder="1"/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21" fontId="2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center"/>
    </xf>
    <xf numFmtId="0" fontId="14" fillId="0" borderId="19" xfId="0" applyFont="1" applyBorder="1" applyAlignment="1">
      <alignment vertical="center"/>
    </xf>
    <xf numFmtId="0" fontId="0" fillId="0" borderId="19" xfId="0" applyBorder="1"/>
    <xf numFmtId="0" fontId="3" fillId="3" borderId="1" xfId="0" applyFont="1" applyFill="1" applyBorder="1" applyAlignment="1">
      <alignment vertical="top"/>
    </xf>
    <xf numFmtId="0" fontId="0" fillId="3" borderId="35" xfId="0" applyFill="1" applyBorder="1"/>
    <xf numFmtId="0" fontId="5" fillId="0" borderId="2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0" fillId="3" borderId="36" xfId="0" applyFill="1" applyBorder="1"/>
    <xf numFmtId="0" fontId="0" fillId="3" borderId="37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[6]data_Stránka1_1_1!$B$1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[6]data_Stránka1_1_1!$A$2:$A$10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[6]data_Stránka1_1_1!$B$2:$B$10</c:f>
              <c:numCache>
                <c:formatCode>General</c:formatCode>
                <c:ptCount val="9"/>
                <c:pt idx="0">
                  <c:v>0.18740699999999999</c:v>
                </c:pt>
                <c:pt idx="1">
                  <c:v>1.2043E-2</c:v>
                </c:pt>
                <c:pt idx="2">
                  <c:v>0.15037800000000001</c:v>
                </c:pt>
                <c:pt idx="3">
                  <c:v>9.1059999999999995E-3</c:v>
                </c:pt>
                <c:pt idx="4">
                  <c:v>2.2551000000000002E-2</c:v>
                </c:pt>
                <c:pt idx="5">
                  <c:v>0.39571699999999999</c:v>
                </c:pt>
                <c:pt idx="6">
                  <c:v>6.862E-2</c:v>
                </c:pt>
                <c:pt idx="7">
                  <c:v>8.6802000000000004E-2</c:v>
                </c:pt>
                <c:pt idx="8">
                  <c:v>6.7375000000000004E-2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[6]data_Stránka1_1_2!$B$1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[6]data_Stránka1_1_2!$A$2:$A$6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[6]data_Stránka1_1_2!$B$2:$B$6</c:f>
              <c:numCache>
                <c:formatCode>General</c:formatCode>
                <c:ptCount val="5"/>
                <c:pt idx="0">
                  <c:v>2.5049999999999999E-2</c:v>
                </c:pt>
                <c:pt idx="1">
                  <c:v>0.80464500000000005</c:v>
                </c:pt>
                <c:pt idx="2">
                  <c:v>7.5537999999999994E-2</c:v>
                </c:pt>
                <c:pt idx="3">
                  <c:v>2.0944000000000001E-2</c:v>
                </c:pt>
                <c:pt idx="4">
                  <c:v>7.3824000000000001E-2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[5]data_Stránka1_1_1!$B$1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[5]data_Stránka1_1_1!$A$2:$A$10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[5]data_Stránka1_1_1!$B$2:$B$10</c:f>
              <c:numCache>
                <c:formatCode>General</c:formatCode>
                <c:ptCount val="9"/>
                <c:pt idx="0">
                  <c:v>0.190743</c:v>
                </c:pt>
                <c:pt idx="1">
                  <c:v>1.2344000000000001E-2</c:v>
                </c:pt>
                <c:pt idx="2">
                  <c:v>0.15170400000000001</c:v>
                </c:pt>
                <c:pt idx="3">
                  <c:v>9.391E-3</c:v>
                </c:pt>
                <c:pt idx="4">
                  <c:v>3.0238999999999999E-2</c:v>
                </c:pt>
                <c:pt idx="5">
                  <c:v>0.38142300000000001</c:v>
                </c:pt>
                <c:pt idx="6">
                  <c:v>6.8793999999999994E-2</c:v>
                </c:pt>
                <c:pt idx="7">
                  <c:v>7.8141000000000002E-2</c:v>
                </c:pt>
                <c:pt idx="8">
                  <c:v>7.7221999999999999E-2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[5]data_Stránka1_1_2!$B$1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[5]data_Stránka1_1_2!$A$2:$A$6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[5]data_Stránka1_1_2!$B$2:$B$6</c:f>
              <c:numCache>
                <c:formatCode>General</c:formatCode>
                <c:ptCount val="5"/>
                <c:pt idx="0">
                  <c:v>1.1476999999999999E-2</c:v>
                </c:pt>
                <c:pt idx="1">
                  <c:v>0.794543</c:v>
                </c:pt>
                <c:pt idx="2">
                  <c:v>8.9504E-2</c:v>
                </c:pt>
                <c:pt idx="3">
                  <c:v>2.1243000000000001E-2</c:v>
                </c:pt>
                <c:pt idx="4">
                  <c:v>8.3232E-2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[4]data_Stránka1_1_1!$B$1</c:f>
              <c:strCache>
                <c:ptCount val="1"/>
                <c:pt idx="0">
                  <c:v>50113     Léky a léčiva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[4]data_Stránka1_1_1!$B$2:$B$14</c:f>
              <c:numCache>
                <c:formatCode>General</c:formatCode>
                <c:ptCount val="13"/>
                <c:pt idx="0">
                  <c:v>22996.774673</c:v>
                </c:pt>
                <c:pt idx="1">
                  <c:v>66725.360279999994</c:v>
                </c:pt>
                <c:pt idx="2">
                  <c:v>66978.890369999994</c:v>
                </c:pt>
                <c:pt idx="3">
                  <c:v>73585.057019999993</c:v>
                </c:pt>
                <c:pt idx="4">
                  <c:v>68671.988410000005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1"/>
          <c:order val="1"/>
          <c:tx>
            <c:strRef>
              <c:f>[4]data_Stránka1_1_1!$C$1</c:f>
              <c:strCache>
                <c:ptCount val="1"/>
                <c:pt idx="0">
                  <c:v>50113014     léky - vliv lék. vyhl. (LEK)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2"/>
          <c:order val="2"/>
          <c:tx>
            <c:strRef>
              <c:f>[4]data_Stránka1_1_1!$D$1</c:f>
              <c:strCache>
                <c:ptCount val="1"/>
                <c:pt idx="0">
                  <c:v>50113016     léky - spotřeba v centrech (LEK)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[4]data_Stránka1_1_1!$D$2:$D$14</c:f>
              <c:numCache>
                <c:formatCode>General</c:formatCode>
                <c:ptCount val="13"/>
                <c:pt idx="0">
                  <c:v>12326.880647</c:v>
                </c:pt>
                <c:pt idx="1">
                  <c:v>37586.961909999998</c:v>
                </c:pt>
                <c:pt idx="2">
                  <c:v>33941.897839999998</c:v>
                </c:pt>
                <c:pt idx="3">
                  <c:v>39906.656710000003</c:v>
                </c:pt>
                <c:pt idx="4">
                  <c:v>36487.051299999999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3"/>
          <c:order val="3"/>
          <c:tx>
            <c:strRef>
              <c:f>[4]data_Stránka1_1_1!$E$1</c:f>
              <c:strCache>
                <c:ptCount val="1"/>
                <c:pt idx="0">
                  <c:v>50114     Krevní přípravky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[4]data_Stránka1_1_1!$E$2:$E$14</c:f>
              <c:numCache>
                <c:formatCode>General</c:formatCode>
                <c:ptCount val="13"/>
                <c:pt idx="0">
                  <c:v>1488.2029219999999</c:v>
                </c:pt>
                <c:pt idx="1">
                  <c:v>4318.1734699999997</c:v>
                </c:pt>
                <c:pt idx="2">
                  <c:v>4683.62752</c:v>
                </c:pt>
                <c:pt idx="3">
                  <c:v>4443.6488600000002</c:v>
                </c:pt>
                <c:pt idx="4">
                  <c:v>4412.9852199999996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4"/>
          <c:order val="4"/>
          <c:tx>
            <c:strRef>
              <c:f>[4]data_Stránka1_1_1!$F$1</c:f>
              <c:strCache>
                <c:ptCount val="1"/>
                <c:pt idx="0">
                  <c:v>50115     Zdravotnické prostředky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[4]data_Stránka1_1_1!$F$2:$F$14</c:f>
              <c:numCache>
                <c:formatCode>General</c:formatCode>
                <c:ptCount val="13"/>
                <c:pt idx="0">
                  <c:v>18290.089968</c:v>
                </c:pt>
                <c:pt idx="1">
                  <c:v>53276.450120000001</c:v>
                </c:pt>
                <c:pt idx="2">
                  <c:v>57600.634510000004</c:v>
                </c:pt>
                <c:pt idx="3">
                  <c:v>53500.770850000001</c:v>
                </c:pt>
                <c:pt idx="4">
                  <c:v>55103.224139999998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5"/>
          <c:order val="5"/>
          <c:tx>
            <c:strRef>
              <c:f>[4]data_Stránka1_1_1!$G$1</c:f>
              <c:strCache>
                <c:ptCount val="1"/>
                <c:pt idx="0">
                  <c:v>50495     Prodané zb. LEK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[4]data_Stránka1_1_1!$G$2:$G$14</c:f>
              <c:numCache>
                <c:formatCode>General</c:formatCode>
                <c:ptCount val="13"/>
                <c:pt idx="0">
                  <c:v>9310.1814460000005</c:v>
                </c:pt>
                <c:pt idx="1">
                  <c:v>27717.746940000001</c:v>
                </c:pt>
                <c:pt idx="2">
                  <c:v>20982.873230000001</c:v>
                </c:pt>
                <c:pt idx="3">
                  <c:v>38332.991379999999</c:v>
                </c:pt>
                <c:pt idx="4">
                  <c:v>24688.5658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6"/>
          <c:order val="6"/>
          <c:tx>
            <c:strRef>
              <c:f>[4]data_Stránka1_1_1!$H$1</c:f>
              <c:strCache>
                <c:ptCount val="1"/>
                <c:pt idx="0">
                  <c:v>52     Osobní náklady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[4]data_Stránka1_1_1!$H$2:$H$14</c:f>
              <c:numCache>
                <c:formatCode>General</c:formatCode>
                <c:ptCount val="13"/>
                <c:pt idx="0">
                  <c:v>45986.107067999998</c:v>
                </c:pt>
                <c:pt idx="1">
                  <c:v>133339.11123000001</c:v>
                </c:pt>
                <c:pt idx="2">
                  <c:v>132241.66678999999</c:v>
                </c:pt>
                <c:pt idx="3">
                  <c:v>141248.89053</c:v>
                </c:pt>
                <c:pt idx="4">
                  <c:v>145003.61627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7"/>
          <c:order val="7"/>
          <c:tx>
            <c:strRef>
              <c:f>[4]data_Stránka1_1_1!$I$1</c:f>
              <c:strCache>
                <c:ptCount val="1"/>
                <c:pt idx="0">
                  <c:v>551     Odpisy DM</c:v>
                </c:pt>
              </c:strCache>
            </c:strRef>
          </c:tx>
          <c:spPr>
            <a:ln w="0">
              <a:solidFill>
                <a:srgbClr val="FF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33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[4]data_Stránka1_1_1!$I$2:$I$14</c:f>
              <c:numCache>
                <c:formatCode>General</c:formatCode>
                <c:ptCount val="13"/>
                <c:pt idx="0">
                  <c:v>8294.1340830000008</c:v>
                </c:pt>
                <c:pt idx="1">
                  <c:v>23700.272000000001</c:v>
                </c:pt>
                <c:pt idx="2">
                  <c:v>25283.366000000002</c:v>
                </c:pt>
                <c:pt idx="3">
                  <c:v>25401.275000000001</c:v>
                </c:pt>
                <c:pt idx="4">
                  <c:v>25144.696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lineChart>
        <c:grouping val="standard"/>
        <c:ser>
          <c:idx val="8"/>
          <c:order val="8"/>
          <c:tx>
            <c:strRef>
              <c:f>[4]data_Stránka1_1_1!$J$1</c:f>
              <c:strCache>
                <c:ptCount val="1"/>
                <c:pt idx="0">
                  <c:v>5     Účtová třída 5 - Náklady</c:v>
                </c:pt>
              </c:strCache>
            </c:strRef>
          </c:tx>
          <c:spPr>
            <a:ln w="0">
              <a:solidFill>
                <a:srgbClr val="CC00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0099"/>
              </a:solidFill>
              <a:ln>
                <a:noFill/>
              </a:ln>
            </c:spPr>
          </c:marker>
          <c:cat>
            <c:strRef>
              <c:f>[4]data_Stránka1_1_1!$A$2:$A$14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[4]data_Stránka1_1_1!$J$2:$J$14</c:f>
              <c:numCache>
                <c:formatCode>General</c:formatCode>
                <c:ptCount val="13"/>
                <c:pt idx="0">
                  <c:v>120564.490278</c:v>
                </c:pt>
                <c:pt idx="1">
                  <c:v>350978.99969000003</c:v>
                </c:pt>
                <c:pt idx="2">
                  <c:v>349972.30378000002</c:v>
                </c:pt>
                <c:pt idx="3">
                  <c:v>379390.08331999998</c:v>
                </c:pt>
                <c:pt idx="4">
                  <c:v>366432.49654999998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7896448"/>
        <c:axId val="47931392"/>
      </c:lineChart>
      <c:catAx>
        <c:axId val="47896448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931392"/>
        <c:crosses val="autoZero"/>
        <c:lblAlgn val="ctr"/>
        <c:lblOffset val="100"/>
      </c:catAx>
      <c:valAx>
        <c:axId val="4793139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896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[3]data_Stránka1_1_1!$B$1</c:f>
              <c:strCache>
                <c:ptCount val="1"/>
                <c:pt idx="0">
                  <c:v>Fakt ZP běžný rok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[3]data_Stránka1_1_1!$B$2:$B$13</c:f>
              <c:numCache>
                <c:formatCode>General</c:formatCode>
                <c:ptCount val="12"/>
                <c:pt idx="0">
                  <c:v>285416.20250000001</c:v>
                </c:pt>
                <c:pt idx="1">
                  <c:v>283035.03545999998</c:v>
                </c:pt>
                <c:pt idx="2">
                  <c:v>295615.88429999998</c:v>
                </c:pt>
                <c:pt idx="3">
                  <c:v>299228.11067999998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963136"/>
        <c:axId val="47973888"/>
      </c:lineChart>
      <c:lineChart>
        <c:grouping val="standard"/>
        <c:ser>
          <c:idx val="1"/>
          <c:order val="1"/>
          <c:tx>
            <c:strRef>
              <c:f>[3]data_Stránka1_1_1!$C$1</c:f>
              <c:strCache>
                <c:ptCount val="1"/>
                <c:pt idx="0">
                  <c:v>Dorov.ZP min.let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[3]data_Stránka1_1_1!$C$2:$C$13</c:f>
              <c:numCache>
                <c:formatCode>General</c:formatCode>
                <c:ptCount val="12"/>
                <c:pt idx="0">
                  <c:v>21341.693050000002</c:v>
                </c:pt>
                <c:pt idx="1">
                  <c:v>1425.84528</c:v>
                </c:pt>
                <c:pt idx="2">
                  <c:v>-157.93219999999999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963136"/>
        <c:axId val="47973888"/>
      </c:lineChart>
      <c:lineChart>
        <c:grouping val="standard"/>
        <c:ser>
          <c:idx val="2"/>
          <c:order val="2"/>
          <c:tx>
            <c:strRef>
              <c:f>[3]data_Stránka1_1_1!$D$1</c:f>
              <c:strCache>
                <c:ptCount val="1"/>
                <c:pt idx="0">
                  <c:v>Prodej LS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[3]data_Stránka1_1_1!$D$2:$D$13</c:f>
              <c:numCache>
                <c:formatCode>General</c:formatCode>
                <c:ptCount val="12"/>
                <c:pt idx="0">
                  <c:v>30812.20508</c:v>
                </c:pt>
                <c:pt idx="1">
                  <c:v>23838.9247</c:v>
                </c:pt>
                <c:pt idx="2">
                  <c:v>42124.300739999999</c:v>
                </c:pt>
                <c:pt idx="3">
                  <c:v>27453.294569999998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963136"/>
        <c:axId val="47973888"/>
      </c:lineChart>
      <c:lineChart>
        <c:grouping val="standard"/>
        <c:ser>
          <c:idx val="3"/>
          <c:order val="3"/>
          <c:tx>
            <c:strRef>
              <c:f>[3]data_Stránka1_1_1!$E$1</c:f>
              <c:strCache>
                <c:ptCount val="1"/>
                <c:pt idx="0">
                  <c:v>Příme výnosy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[3]data_Stránka1_1_1!$E$2:$E$13</c:f>
              <c:numCache>
                <c:formatCode>General</c:formatCode>
                <c:ptCount val="12"/>
                <c:pt idx="0">
                  <c:v>374161.25789000001</c:v>
                </c:pt>
                <c:pt idx="1">
                  <c:v>361964.25396</c:v>
                </c:pt>
                <c:pt idx="2">
                  <c:v>384560.39867000002</c:v>
                </c:pt>
                <c:pt idx="3">
                  <c:v>371876.15162000002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963136"/>
        <c:axId val="47973888"/>
      </c:lineChart>
      <c:catAx>
        <c:axId val="47963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973888"/>
        <c:crosses val="autoZero"/>
        <c:lblAlgn val="ctr"/>
        <c:lblOffset val="100"/>
      </c:catAx>
      <c:valAx>
        <c:axId val="4797388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Fakt ZP běžný rok, Dorov.ZP min.let, Prodej LS , Příme výnosy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963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[2]data_Stránka1_1_1!$B$1</c:f>
              <c:strCache>
                <c:ptCount val="1"/>
                <c:pt idx="0">
                  <c:v>Skutečnost 2010 v tis Kč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[2]data_Stránka1_1_1!$B$2:$B$13</c:f>
              <c:numCache>
                <c:formatCode>General</c:formatCode>
                <c:ptCount val="12"/>
                <c:pt idx="0">
                  <c:v>368454.98642999999</c:v>
                </c:pt>
                <c:pt idx="1">
                  <c:v>371761.27980999998</c:v>
                </c:pt>
                <c:pt idx="2">
                  <c:v>398939.40518</c:v>
                </c:pt>
                <c:pt idx="3">
                  <c:v>368650.44575999997</c:v>
                </c:pt>
                <c:pt idx="4">
                  <c:v>346620.25576999999</c:v>
                </c:pt>
                <c:pt idx="5">
                  <c:v>353560.89963</c:v>
                </c:pt>
                <c:pt idx="6">
                  <c:v>351831.27708999999</c:v>
                </c:pt>
                <c:pt idx="7">
                  <c:v>340335.18605999998</c:v>
                </c:pt>
                <c:pt idx="8">
                  <c:v>379862.48798999999</c:v>
                </c:pt>
                <c:pt idx="9">
                  <c:v>380428.32955999998</c:v>
                </c:pt>
                <c:pt idx="10">
                  <c:v>393490.18540999998</c:v>
                </c:pt>
                <c:pt idx="11">
                  <c:v>219623.2948</c:v>
                </c:pt>
              </c:numCache>
            </c:numRef>
          </c:val>
        </c:ser>
        <c:marker val="1"/>
        <c:axId val="47707648"/>
        <c:axId val="47709568"/>
      </c:lineChart>
      <c:lineChart>
        <c:grouping val="standard"/>
        <c:ser>
          <c:idx val="1"/>
          <c:order val="1"/>
          <c:tx>
            <c:strRef>
              <c:f>[2]data_Stránka1_1_1!$C$1</c:f>
              <c:strCache>
                <c:ptCount val="1"/>
                <c:pt idx="0">
                  <c:v>Skutečnost 2011 v tis Kč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[2]data_Stránka1_1_1!$A$2:$A$13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[2]data_Stránka1_1_1!$C$2:$C$13</c:f>
              <c:numCache>
                <c:formatCode>General</c:formatCode>
                <c:ptCount val="12"/>
                <c:pt idx="0">
                  <c:v>350978.99969000003</c:v>
                </c:pt>
                <c:pt idx="1">
                  <c:v>349972.30378000002</c:v>
                </c:pt>
                <c:pt idx="2">
                  <c:v>379390.08331999998</c:v>
                </c:pt>
                <c:pt idx="3">
                  <c:v>366432.49654999998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707648"/>
        <c:axId val="47709568"/>
      </c:lineChart>
      <c:catAx>
        <c:axId val="47707648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709568"/>
        <c:crosses val="autoZero"/>
        <c:lblAlgn val="ctr"/>
        <c:lblOffset val="100"/>
      </c:catAx>
      <c:valAx>
        <c:axId val="4770956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2010 v tis Kč, 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70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[1]data_Stránka1_1_1!$B$1</c:f>
              <c:strCache>
                <c:ptCount val="1"/>
                <c:pt idx="0">
                  <c:v>Zásoby celkem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[1]data_Stránka1_1_1!$B$2:$B$13</c:f>
              <c:numCache>
                <c:formatCode>General</c:formatCode>
                <c:ptCount val="12"/>
                <c:pt idx="0">
                  <c:v>74559.028714</c:v>
                </c:pt>
                <c:pt idx="1">
                  <c:v>75606.553933999996</c:v>
                </c:pt>
                <c:pt idx="2">
                  <c:v>66293.804273999995</c:v>
                </c:pt>
                <c:pt idx="3">
                  <c:v>68452.486684000003</c:v>
                </c:pt>
                <c:pt idx="4">
                  <c:v>85685.340903999997</c:v>
                </c:pt>
                <c:pt idx="5">
                  <c:v>85685.340903999997</c:v>
                </c:pt>
                <c:pt idx="6">
                  <c:v>85685.340903999997</c:v>
                </c:pt>
                <c:pt idx="7">
                  <c:v>85685.340903999997</c:v>
                </c:pt>
                <c:pt idx="8">
                  <c:v>85685.340903999997</c:v>
                </c:pt>
                <c:pt idx="9">
                  <c:v>85685.340903999997</c:v>
                </c:pt>
                <c:pt idx="10">
                  <c:v>85685.340903999997</c:v>
                </c:pt>
                <c:pt idx="11">
                  <c:v>85685.340903999997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1"/>
          <c:order val="1"/>
          <c:tx>
            <c:strRef>
              <c:f>[1]data_Stránka1_1_1!$C$1</c:f>
              <c:strCache>
                <c:ptCount val="1"/>
                <c:pt idx="0">
                  <c:v>Léky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[1]data_Stránka1_1_1!$C$2:$C$13</c:f>
              <c:numCache>
                <c:formatCode>General</c:formatCode>
                <c:ptCount val="12"/>
                <c:pt idx="0">
                  <c:v>37990.010670000003</c:v>
                </c:pt>
                <c:pt idx="1">
                  <c:v>39029.301200000002</c:v>
                </c:pt>
                <c:pt idx="2">
                  <c:v>31722.01614</c:v>
                </c:pt>
                <c:pt idx="3">
                  <c:v>36032.256659999999</c:v>
                </c:pt>
                <c:pt idx="4">
                  <c:v>36032.256659999999</c:v>
                </c:pt>
                <c:pt idx="5">
                  <c:v>36032.256659999999</c:v>
                </c:pt>
                <c:pt idx="6">
                  <c:v>36032.256659999999</c:v>
                </c:pt>
                <c:pt idx="7">
                  <c:v>36032.256659999999</c:v>
                </c:pt>
                <c:pt idx="8">
                  <c:v>36032.256659999999</c:v>
                </c:pt>
                <c:pt idx="9">
                  <c:v>36032.256659999999</c:v>
                </c:pt>
                <c:pt idx="10">
                  <c:v>36032.256659999999</c:v>
                </c:pt>
                <c:pt idx="11">
                  <c:v>36032.256659999999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2"/>
          <c:order val="2"/>
          <c:tx>
            <c:strRef>
              <c:f>[1]data_Stránka1_1_1!$D$1</c:f>
              <c:strCache>
                <c:ptCount val="1"/>
                <c:pt idx="0">
                  <c:v>13201019  léky - RTG diagnostika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[1]data_Stránka1_1_1!$D$2:$D$13</c:f>
              <c:numCache>
                <c:formatCode>General</c:formatCode>
                <c:ptCount val="12"/>
                <c:pt idx="0">
                  <c:v>40.307290000000002</c:v>
                </c:pt>
                <c:pt idx="1">
                  <c:v>97.527940000000001</c:v>
                </c:pt>
                <c:pt idx="2">
                  <c:v>310.81252999999998</c:v>
                </c:pt>
                <c:pt idx="3">
                  <c:v>133.53514999999999</c:v>
                </c:pt>
                <c:pt idx="4">
                  <c:v>133.53514999999999</c:v>
                </c:pt>
                <c:pt idx="5">
                  <c:v>133.53514999999999</c:v>
                </c:pt>
                <c:pt idx="6">
                  <c:v>133.53514999999999</c:v>
                </c:pt>
                <c:pt idx="7">
                  <c:v>133.53514999999999</c:v>
                </c:pt>
                <c:pt idx="8">
                  <c:v>133.53514999999999</c:v>
                </c:pt>
                <c:pt idx="9">
                  <c:v>133.53514999999999</c:v>
                </c:pt>
                <c:pt idx="10">
                  <c:v>133.53514999999999</c:v>
                </c:pt>
                <c:pt idx="11">
                  <c:v>133.53514999999999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3"/>
          <c:order val="3"/>
          <c:tx>
            <c:strRef>
              <c:f>[1]data_Stránka1_1_1!$E$1</c:f>
              <c:strCache>
                <c:ptCount val="1"/>
                <c:pt idx="0">
                  <c:v>Krev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[1]data_Stránka1_1_1!$E$2:$E$13</c:f>
              <c:numCache>
                <c:formatCode>General</c:formatCode>
                <c:ptCount val="12"/>
                <c:pt idx="0">
                  <c:v>21850.606159999999</c:v>
                </c:pt>
                <c:pt idx="1">
                  <c:v>21066.022840000001</c:v>
                </c:pt>
                <c:pt idx="2">
                  <c:v>20632.624</c:v>
                </c:pt>
                <c:pt idx="3">
                  <c:v>19630.055939999998</c:v>
                </c:pt>
                <c:pt idx="4">
                  <c:v>19630.055939999998</c:v>
                </c:pt>
                <c:pt idx="5">
                  <c:v>19630.055939999998</c:v>
                </c:pt>
                <c:pt idx="6">
                  <c:v>19630.055939999998</c:v>
                </c:pt>
                <c:pt idx="7">
                  <c:v>19630.055939999998</c:v>
                </c:pt>
                <c:pt idx="8">
                  <c:v>19630.055939999998</c:v>
                </c:pt>
                <c:pt idx="9">
                  <c:v>19630.055939999998</c:v>
                </c:pt>
                <c:pt idx="10">
                  <c:v>19630.055939999998</c:v>
                </c:pt>
                <c:pt idx="11">
                  <c:v>19630.055939999998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4"/>
          <c:order val="4"/>
          <c:tx>
            <c:strRef>
              <c:f>[1]data_Stránka1_1_1!$F$1</c:f>
              <c:strCache>
                <c:ptCount val="1"/>
                <c:pt idx="0">
                  <c:v>SZM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[1]data_Stránka1_1_1!$F$2:$F$13</c:f>
              <c:numCache>
                <c:formatCode>General</c:formatCode>
                <c:ptCount val="12"/>
                <c:pt idx="0">
                  <c:v>4316.6399739999997</c:v>
                </c:pt>
                <c:pt idx="1">
                  <c:v>3725.118954</c:v>
                </c:pt>
                <c:pt idx="2">
                  <c:v>3939.6622640000001</c:v>
                </c:pt>
                <c:pt idx="3">
                  <c:v>4070.2245739999998</c:v>
                </c:pt>
                <c:pt idx="4">
                  <c:v>4070.2245739999998</c:v>
                </c:pt>
                <c:pt idx="5">
                  <c:v>4070.2245739999998</c:v>
                </c:pt>
                <c:pt idx="6">
                  <c:v>4070.2245739999998</c:v>
                </c:pt>
                <c:pt idx="7">
                  <c:v>4070.2245739999998</c:v>
                </c:pt>
                <c:pt idx="8">
                  <c:v>4070.2245739999998</c:v>
                </c:pt>
                <c:pt idx="9">
                  <c:v>4070.2245739999998</c:v>
                </c:pt>
                <c:pt idx="10">
                  <c:v>4070.2245739999998</c:v>
                </c:pt>
                <c:pt idx="11">
                  <c:v>4070.2245739999998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5"/>
          <c:order val="5"/>
          <c:tx>
            <c:strRef>
              <c:f>[1]data_Stránka1_1_1!$G$1</c:f>
              <c:strCache>
                <c:ptCount val="1"/>
                <c:pt idx="0">
                  <c:v>11202021  diagnostika laboratorní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[1]data_Stránka1_1_1!$G$2:$G$13</c:f>
              <c:numCache>
                <c:formatCode>General</c:formatCode>
                <c:ptCount val="12"/>
                <c:pt idx="0">
                  <c:v>14.50417</c:v>
                </c:pt>
                <c:pt idx="1">
                  <c:v>12.436809999999999</c:v>
                </c:pt>
                <c:pt idx="2">
                  <c:v>8.6332500000000003</c:v>
                </c:pt>
                <c:pt idx="3">
                  <c:v>9.3447999999999993</c:v>
                </c:pt>
                <c:pt idx="4">
                  <c:v>9.3447999999999993</c:v>
                </c:pt>
                <c:pt idx="5">
                  <c:v>9.3447999999999993</c:v>
                </c:pt>
                <c:pt idx="6">
                  <c:v>9.3447999999999993</c:v>
                </c:pt>
                <c:pt idx="7">
                  <c:v>9.3447999999999993</c:v>
                </c:pt>
                <c:pt idx="8">
                  <c:v>9.3447999999999993</c:v>
                </c:pt>
                <c:pt idx="9">
                  <c:v>9.3447999999999993</c:v>
                </c:pt>
                <c:pt idx="10">
                  <c:v>9.3447999999999993</c:v>
                </c:pt>
                <c:pt idx="11">
                  <c:v>9.3447999999999993</c:v>
                </c:pt>
              </c:numCache>
            </c:numRef>
          </c:val>
        </c:ser>
        <c:marker val="1"/>
        <c:axId val="47839488"/>
        <c:axId val="47858432"/>
      </c:lineChart>
      <c:lineChart>
        <c:grouping val="standard"/>
        <c:ser>
          <c:idx val="6"/>
          <c:order val="6"/>
          <c:tx>
            <c:strRef>
              <c:f>[1]data_Stránka1_1_1!$H$1</c:f>
              <c:strCache>
                <c:ptCount val="1"/>
                <c:pt idx="0">
                  <c:v>138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[1]data_Stránka1_1_1!$A$2:$A$13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[1]data_Stránka1_1_1!$H$2:$H$13</c:f>
              <c:numCache>
                <c:formatCode>General</c:formatCode>
                <c:ptCount val="12"/>
                <c:pt idx="0">
                  <c:v>0</c:v>
                </c:pt>
                <c:pt idx="1">
                  <c:v>1564.98596</c:v>
                </c:pt>
                <c:pt idx="2">
                  <c:v>5.8139999999999997E-2</c:v>
                </c:pt>
                <c:pt idx="3">
                  <c:v>-361.78</c:v>
                </c:pt>
                <c:pt idx="4">
                  <c:v>-361.78</c:v>
                </c:pt>
                <c:pt idx="5">
                  <c:v>-361.78</c:v>
                </c:pt>
                <c:pt idx="6">
                  <c:v>-361.78</c:v>
                </c:pt>
                <c:pt idx="7">
                  <c:v>-361.78</c:v>
                </c:pt>
                <c:pt idx="8">
                  <c:v>-361.78</c:v>
                </c:pt>
                <c:pt idx="9">
                  <c:v>-361.78</c:v>
                </c:pt>
                <c:pt idx="10">
                  <c:v>-361.78</c:v>
                </c:pt>
                <c:pt idx="11">
                  <c:v>-361.78</c:v>
                </c:pt>
              </c:numCache>
            </c:numRef>
          </c:val>
        </c:ser>
        <c:marker val="1"/>
        <c:axId val="47839488"/>
        <c:axId val="47858432"/>
      </c:lineChart>
      <c:catAx>
        <c:axId val="47839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01/2011, 02/2011, 03/2011, 04/2011, 05/2011, 06/2011, 07/2011, 08/2011, 09/2011, 10/2011, 11/2011, 12/2011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858432"/>
        <c:crosses val="autoZero"/>
        <c:lblAlgn val="ctr"/>
        <c:lblOffset val="100"/>
      </c:catAx>
      <c:valAx>
        <c:axId val="47858432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v tis.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00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839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271970475962422"/>
          <c:y val="0.224056851384143"/>
          <c:w val="0.98568948112255206"/>
          <c:h val="0.77594438666864751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22</xdr:row>
      <xdr:rowOff>57150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43</xdr:row>
      <xdr:rowOff>95250</xdr:rowOff>
    </xdr:to>
    <xdr:graphicFrame macro="">
      <xdr:nvGraphicFramePr>
        <xdr:cNvPr id="1026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22</xdr:row>
      <xdr:rowOff>57150</xdr:rowOff>
    </xdr:to>
    <xdr:graphicFrame macro="">
      <xdr:nvGraphicFramePr>
        <xdr:cNvPr id="409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43</xdr:row>
      <xdr:rowOff>95250</xdr:rowOff>
    </xdr:to>
    <xdr:graphicFrame macro="">
      <xdr:nvGraphicFramePr>
        <xdr:cNvPr id="4098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19</xdr:col>
      <xdr:colOff>47625</xdr:colOff>
      <xdr:row>25</xdr:row>
      <xdr:rowOff>0</xdr:rowOff>
    </xdr:to>
    <xdr:graphicFrame macro="">
      <xdr:nvGraphicFramePr>
        <xdr:cNvPr id="716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8</xdr:col>
      <xdr:colOff>76200</xdr:colOff>
      <xdr:row>27</xdr:row>
      <xdr:rowOff>0</xdr:rowOff>
    </xdr:to>
    <xdr:graphicFrame macro="">
      <xdr:nvGraphicFramePr>
        <xdr:cNvPr id="921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276225</xdr:colOff>
      <xdr:row>26</xdr:row>
      <xdr:rowOff>0</xdr:rowOff>
    </xdr:to>
    <xdr:graphicFrame macro="">
      <xdr:nvGraphicFramePr>
        <xdr:cNvPr id="1126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9</xdr:col>
      <xdr:colOff>0</xdr:colOff>
      <xdr:row>26</xdr:row>
      <xdr:rowOff>0</xdr:rowOff>
    </xdr:to>
    <xdr:graphicFrame macro="">
      <xdr:nvGraphicFramePr>
        <xdr:cNvPr id="13313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%20stavu%20z&#225;so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rovn&#225;n&#237;%20m&#283;s&#237;&#269;n&#237;ch%20p&#345;&#237;m&#253;ch%20n&#225;klad&#3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v&#253;nos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n&#225;klad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klady%20na%20v&#253;nosy%201-4%20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klady%20a%20v&#253;nosy%204-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Zásoby celkem</v>
          </cell>
          <cell r="C1" t="str">
            <v>Léky</v>
          </cell>
          <cell r="D1" t="str">
            <v>13201019  léky - RTG diagnostika</v>
          </cell>
          <cell r="E1" t="str">
            <v>Krev</v>
          </cell>
          <cell r="F1" t="str">
            <v>SZM</v>
          </cell>
          <cell r="G1" t="str">
            <v>11202021  diagnostika laboratorní</v>
          </cell>
          <cell r="H1" t="str">
            <v>138</v>
          </cell>
        </row>
        <row r="2">
          <cell r="A2" t="str">
            <v>01/2011</v>
          </cell>
          <cell r="B2">
            <v>74559.028714</v>
          </cell>
          <cell r="C2">
            <v>37990.010670000003</v>
          </cell>
          <cell r="D2">
            <v>40.307290000000002</v>
          </cell>
          <cell r="E2">
            <v>21850.606159999999</v>
          </cell>
          <cell r="F2">
            <v>4316.6399739999997</v>
          </cell>
          <cell r="G2">
            <v>14.50417</v>
          </cell>
          <cell r="H2">
            <v>0</v>
          </cell>
        </row>
        <row r="3">
          <cell r="A3" t="str">
            <v>02/2011</v>
          </cell>
          <cell r="B3">
            <v>75606.553933999996</v>
          </cell>
          <cell r="C3">
            <v>39029.301200000002</v>
          </cell>
          <cell r="D3">
            <v>97.527940000000001</v>
          </cell>
          <cell r="E3">
            <v>21066.022840000001</v>
          </cell>
          <cell r="F3">
            <v>3725.118954</v>
          </cell>
          <cell r="G3">
            <v>12.436809999999999</v>
          </cell>
          <cell r="H3">
            <v>1564.98596</v>
          </cell>
        </row>
        <row r="4">
          <cell r="A4" t="str">
            <v>03/2011</v>
          </cell>
          <cell r="B4">
            <v>66293.804273999995</v>
          </cell>
          <cell r="C4">
            <v>31722.01614</v>
          </cell>
          <cell r="D4">
            <v>310.81252999999998</v>
          </cell>
          <cell r="E4">
            <v>20632.624</v>
          </cell>
          <cell r="F4">
            <v>3939.6622640000001</v>
          </cell>
          <cell r="G4">
            <v>8.6332500000000003</v>
          </cell>
          <cell r="H4">
            <v>5.8139999999999997E-2</v>
          </cell>
        </row>
        <row r="5">
          <cell r="A5" t="str">
            <v>04/2011</v>
          </cell>
          <cell r="B5">
            <v>68452.486684000003</v>
          </cell>
          <cell r="C5">
            <v>36032.256659999999</v>
          </cell>
          <cell r="D5">
            <v>133.53514999999999</v>
          </cell>
          <cell r="E5">
            <v>19630.055939999998</v>
          </cell>
          <cell r="F5">
            <v>4070.2245739999998</v>
          </cell>
          <cell r="G5">
            <v>9.3447999999999993</v>
          </cell>
          <cell r="H5">
            <v>-361.78</v>
          </cell>
        </row>
        <row r="6">
          <cell r="A6" t="str">
            <v>05/2011</v>
          </cell>
          <cell r="B6">
            <v>85685.340903999997</v>
          </cell>
          <cell r="C6">
            <v>36032.256659999999</v>
          </cell>
          <cell r="D6">
            <v>133.53514999999999</v>
          </cell>
          <cell r="E6">
            <v>19630.055939999998</v>
          </cell>
          <cell r="F6">
            <v>4070.2245739999998</v>
          </cell>
          <cell r="G6">
            <v>9.3447999999999993</v>
          </cell>
          <cell r="H6">
            <v>-361.78</v>
          </cell>
        </row>
        <row r="7">
          <cell r="A7" t="str">
            <v>06/2011</v>
          </cell>
          <cell r="B7">
            <v>85685.340903999997</v>
          </cell>
          <cell r="C7">
            <v>36032.256659999999</v>
          </cell>
          <cell r="D7">
            <v>133.53514999999999</v>
          </cell>
          <cell r="E7">
            <v>19630.055939999998</v>
          </cell>
          <cell r="F7">
            <v>4070.2245739999998</v>
          </cell>
          <cell r="G7">
            <v>9.3447999999999993</v>
          </cell>
          <cell r="H7">
            <v>-361.78</v>
          </cell>
        </row>
        <row r="8">
          <cell r="A8" t="str">
            <v>07/2011</v>
          </cell>
          <cell r="B8">
            <v>85685.340903999997</v>
          </cell>
          <cell r="C8">
            <v>36032.256659999999</v>
          </cell>
          <cell r="D8">
            <v>133.53514999999999</v>
          </cell>
          <cell r="E8">
            <v>19630.055939999998</v>
          </cell>
          <cell r="F8">
            <v>4070.2245739999998</v>
          </cell>
          <cell r="G8">
            <v>9.3447999999999993</v>
          </cell>
          <cell r="H8">
            <v>-361.78</v>
          </cell>
        </row>
        <row r="9">
          <cell r="A9" t="str">
            <v>08/2011</v>
          </cell>
          <cell r="B9">
            <v>85685.340903999997</v>
          </cell>
          <cell r="C9">
            <v>36032.256659999999</v>
          </cell>
          <cell r="D9">
            <v>133.53514999999999</v>
          </cell>
          <cell r="E9">
            <v>19630.055939999998</v>
          </cell>
          <cell r="F9">
            <v>4070.2245739999998</v>
          </cell>
          <cell r="G9">
            <v>9.3447999999999993</v>
          </cell>
          <cell r="H9">
            <v>-361.78</v>
          </cell>
        </row>
        <row r="10">
          <cell r="A10" t="str">
            <v>09/2011</v>
          </cell>
          <cell r="B10">
            <v>85685.340903999997</v>
          </cell>
          <cell r="C10">
            <v>36032.256659999999</v>
          </cell>
          <cell r="D10">
            <v>133.53514999999999</v>
          </cell>
          <cell r="E10">
            <v>19630.055939999998</v>
          </cell>
          <cell r="F10">
            <v>4070.2245739999998</v>
          </cell>
          <cell r="G10">
            <v>9.3447999999999993</v>
          </cell>
          <cell r="H10">
            <v>-361.78</v>
          </cell>
        </row>
        <row r="11">
          <cell r="A11" t="str">
            <v>10/2011</v>
          </cell>
          <cell r="B11">
            <v>85685.340903999997</v>
          </cell>
          <cell r="C11">
            <v>36032.256659999999</v>
          </cell>
          <cell r="D11">
            <v>133.53514999999999</v>
          </cell>
          <cell r="E11">
            <v>19630.055939999998</v>
          </cell>
          <cell r="F11">
            <v>4070.2245739999998</v>
          </cell>
          <cell r="G11">
            <v>9.3447999999999993</v>
          </cell>
          <cell r="H11">
            <v>-361.78</v>
          </cell>
        </row>
        <row r="12">
          <cell r="A12" t="str">
            <v>11/2011</v>
          </cell>
          <cell r="B12">
            <v>85685.340903999997</v>
          </cell>
          <cell r="C12">
            <v>36032.256659999999</v>
          </cell>
          <cell r="D12">
            <v>133.53514999999999</v>
          </cell>
          <cell r="E12">
            <v>19630.055939999998</v>
          </cell>
          <cell r="F12">
            <v>4070.2245739999998</v>
          </cell>
          <cell r="G12">
            <v>9.3447999999999993</v>
          </cell>
          <cell r="H12">
            <v>-361.78</v>
          </cell>
        </row>
        <row r="13">
          <cell r="A13" t="str">
            <v>12/2011</v>
          </cell>
          <cell r="B13">
            <v>85685.340903999997</v>
          </cell>
          <cell r="C13">
            <v>36032.256659999999</v>
          </cell>
          <cell r="D13">
            <v>133.53514999999999</v>
          </cell>
          <cell r="E13">
            <v>19630.055939999998</v>
          </cell>
          <cell r="F13">
            <v>4070.2245739999998</v>
          </cell>
          <cell r="G13">
            <v>9.3447999999999993</v>
          </cell>
          <cell r="H13">
            <v>-361.78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Skutečnost 2010 v tis Kč</v>
          </cell>
          <cell r="C1" t="str">
            <v>Skutečnost 2011 v tis Kč</v>
          </cell>
        </row>
        <row r="2">
          <cell r="A2" t="str">
            <v>01</v>
          </cell>
          <cell r="B2">
            <v>368454.98642999999</v>
          </cell>
          <cell r="C2">
            <v>350978.99969000003</v>
          </cell>
        </row>
        <row r="3">
          <cell r="A3" t="str">
            <v>02</v>
          </cell>
          <cell r="B3">
            <v>371761.27980999998</v>
          </cell>
          <cell r="C3">
            <v>349972.30378000002</v>
          </cell>
        </row>
        <row r="4">
          <cell r="A4" t="str">
            <v>03</v>
          </cell>
          <cell r="B4">
            <v>398939.40518</v>
          </cell>
          <cell r="C4">
            <v>379390.08331999998</v>
          </cell>
        </row>
        <row r="5">
          <cell r="A5" t="str">
            <v>04</v>
          </cell>
          <cell r="B5">
            <v>368650.44575999997</v>
          </cell>
          <cell r="C5">
            <v>366432.49654999998</v>
          </cell>
        </row>
        <row r="6">
          <cell r="A6" t="str">
            <v>05</v>
          </cell>
          <cell r="B6">
            <v>346620.25576999999</v>
          </cell>
          <cell r="C6">
            <v>0</v>
          </cell>
        </row>
        <row r="7">
          <cell r="A7" t="str">
            <v>06</v>
          </cell>
          <cell r="B7">
            <v>353560.89963</v>
          </cell>
          <cell r="C7">
            <v>0</v>
          </cell>
        </row>
        <row r="8">
          <cell r="A8" t="str">
            <v>07</v>
          </cell>
          <cell r="B8">
            <v>351831.27708999999</v>
          </cell>
          <cell r="C8">
            <v>0</v>
          </cell>
        </row>
        <row r="9">
          <cell r="A9" t="str">
            <v>08</v>
          </cell>
          <cell r="B9">
            <v>340335.18605999998</v>
          </cell>
          <cell r="C9">
            <v>0</v>
          </cell>
        </row>
        <row r="10">
          <cell r="A10" t="str">
            <v>09</v>
          </cell>
          <cell r="B10">
            <v>379862.48798999999</v>
          </cell>
          <cell r="C10">
            <v>0</v>
          </cell>
        </row>
        <row r="11">
          <cell r="A11" t="str">
            <v>10</v>
          </cell>
          <cell r="B11">
            <v>380428.32955999998</v>
          </cell>
          <cell r="C11">
            <v>0</v>
          </cell>
        </row>
        <row r="12">
          <cell r="A12" t="str">
            <v>11</v>
          </cell>
          <cell r="B12">
            <v>393490.18540999998</v>
          </cell>
          <cell r="C12">
            <v>0</v>
          </cell>
        </row>
        <row r="13">
          <cell r="A13" t="str">
            <v>12</v>
          </cell>
          <cell r="B13">
            <v>219623.2948</v>
          </cell>
          <cell r="C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Fakt ZP běžný rok</v>
          </cell>
          <cell r="C1" t="str">
            <v>Dorov.ZP min.let</v>
          </cell>
          <cell r="D1" t="str">
            <v>Prodej LS</v>
          </cell>
          <cell r="E1" t="str">
            <v>Příme výnosy</v>
          </cell>
        </row>
        <row r="2">
          <cell r="A2" t="str">
            <v>01</v>
          </cell>
          <cell r="B2">
            <v>285416.20250000001</v>
          </cell>
          <cell r="C2">
            <v>21341.693050000002</v>
          </cell>
          <cell r="D2">
            <v>30812.20508</v>
          </cell>
          <cell r="E2">
            <v>374161.25789000001</v>
          </cell>
        </row>
        <row r="3">
          <cell r="A3" t="str">
            <v>02</v>
          </cell>
          <cell r="B3">
            <v>283035.03545999998</v>
          </cell>
          <cell r="C3">
            <v>1425.84528</v>
          </cell>
          <cell r="D3">
            <v>23838.9247</v>
          </cell>
          <cell r="E3">
            <v>361964.25396</v>
          </cell>
        </row>
        <row r="4">
          <cell r="A4" t="str">
            <v>03</v>
          </cell>
          <cell r="B4">
            <v>295615.88429999998</v>
          </cell>
          <cell r="C4">
            <v>-157.93219999999999</v>
          </cell>
          <cell r="D4">
            <v>42124.300739999999</v>
          </cell>
          <cell r="E4">
            <v>384560.39867000002</v>
          </cell>
        </row>
        <row r="5">
          <cell r="A5" t="str">
            <v>04</v>
          </cell>
          <cell r="B5">
            <v>299228.11067999998</v>
          </cell>
          <cell r="C5">
            <v>0</v>
          </cell>
          <cell r="D5">
            <v>27453.294569999998</v>
          </cell>
          <cell r="E5">
            <v>371876.15162000002</v>
          </cell>
        </row>
        <row r="6">
          <cell r="A6" t="str">
            <v>05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06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07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08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09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11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12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50113     Léky a léčiva</v>
          </cell>
          <cell r="C1" t="str">
            <v>50113014     léky - vliv lék. vyhl. (LEK)</v>
          </cell>
          <cell r="D1" t="str">
            <v>50113016     léky - spotřeba v centrech (LEK)</v>
          </cell>
          <cell r="E1" t="str">
            <v>50114     Krevní přípravky</v>
          </cell>
          <cell r="F1" t="str">
            <v>50115     Zdravotnické prostředky</v>
          </cell>
          <cell r="G1" t="str">
            <v>50495     Prodané zb. LEK</v>
          </cell>
          <cell r="H1" t="str">
            <v>52     Osobní náklady</v>
          </cell>
          <cell r="I1" t="str">
            <v>551     Odpisy DM</v>
          </cell>
          <cell r="J1" t="str">
            <v>5     Účtová třída 5 - Náklady</v>
          </cell>
        </row>
        <row r="2">
          <cell r="A2" t="str">
            <v>Průměr 2010</v>
          </cell>
          <cell r="B2">
            <v>22996.774673</v>
          </cell>
          <cell r="C2">
            <v>0</v>
          </cell>
          <cell r="D2">
            <v>12326.880647</v>
          </cell>
          <cell r="E2">
            <v>1488.2029219999999</v>
          </cell>
          <cell r="F2">
            <v>18290.089968</v>
          </cell>
          <cell r="G2">
            <v>9310.1814460000005</v>
          </cell>
          <cell r="H2">
            <v>45986.107067999998</v>
          </cell>
          <cell r="I2">
            <v>8294.1340830000008</v>
          </cell>
          <cell r="J2">
            <v>120564.490278</v>
          </cell>
        </row>
        <row r="3">
          <cell r="A3" t="str">
            <v>01</v>
          </cell>
          <cell r="B3">
            <v>66725.360279999994</v>
          </cell>
          <cell r="C3">
            <v>0</v>
          </cell>
          <cell r="D3">
            <v>37586.961909999998</v>
          </cell>
          <cell r="E3">
            <v>4318.1734699999997</v>
          </cell>
          <cell r="F3">
            <v>53276.450120000001</v>
          </cell>
          <cell r="G3">
            <v>27717.746940000001</v>
          </cell>
          <cell r="H3">
            <v>133339.11123000001</v>
          </cell>
          <cell r="I3">
            <v>23700.272000000001</v>
          </cell>
          <cell r="J3">
            <v>350978.99969000003</v>
          </cell>
        </row>
        <row r="4">
          <cell r="A4" t="str">
            <v>02</v>
          </cell>
          <cell r="B4">
            <v>66978.890369999994</v>
          </cell>
          <cell r="C4">
            <v>0</v>
          </cell>
          <cell r="D4">
            <v>33941.897839999998</v>
          </cell>
          <cell r="E4">
            <v>4683.62752</v>
          </cell>
          <cell r="F4">
            <v>57600.634510000004</v>
          </cell>
          <cell r="G4">
            <v>20982.873230000001</v>
          </cell>
          <cell r="H4">
            <v>132241.66678999999</v>
          </cell>
          <cell r="I4">
            <v>25283.366000000002</v>
          </cell>
          <cell r="J4">
            <v>349972.30378000002</v>
          </cell>
        </row>
        <row r="5">
          <cell r="A5" t="str">
            <v>03</v>
          </cell>
          <cell r="B5">
            <v>73585.057019999993</v>
          </cell>
          <cell r="C5">
            <v>0</v>
          </cell>
          <cell r="D5">
            <v>39906.656710000003</v>
          </cell>
          <cell r="E5">
            <v>4443.6488600000002</v>
          </cell>
          <cell r="F5">
            <v>53500.770850000001</v>
          </cell>
          <cell r="G5">
            <v>38332.991379999999</v>
          </cell>
          <cell r="H5">
            <v>141248.89053</v>
          </cell>
          <cell r="I5">
            <v>25401.275000000001</v>
          </cell>
          <cell r="J5">
            <v>379390.08331999998</v>
          </cell>
        </row>
        <row r="6">
          <cell r="A6" t="str">
            <v>04</v>
          </cell>
          <cell r="B6">
            <v>68671.988410000005</v>
          </cell>
          <cell r="C6">
            <v>0</v>
          </cell>
          <cell r="D6">
            <v>36487.051299999999</v>
          </cell>
          <cell r="E6">
            <v>4412.9852199999996</v>
          </cell>
          <cell r="F6">
            <v>55103.224139999998</v>
          </cell>
          <cell r="G6">
            <v>24688.5658</v>
          </cell>
          <cell r="H6">
            <v>145003.61627</v>
          </cell>
          <cell r="I6">
            <v>25144.696</v>
          </cell>
          <cell r="J6">
            <v>366432.49654999998</v>
          </cell>
        </row>
        <row r="7">
          <cell r="A7" t="str">
            <v>05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06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  <sheetName val="data_Stránka1_1_2"/>
    </sheetNames>
    <sheetDataSet>
      <sheetData sheetId="0" refreshError="1"/>
      <sheetData sheetId="1">
        <row r="1">
          <cell r="B1" t="str">
            <v>Leky %, Krev %, SZM %, Potraviny %, Energie %, Osobni naklady %, Odpisy %, Ostatní %, Prodane zbozi LS %</v>
          </cell>
        </row>
        <row r="2">
          <cell r="A2" t="str">
            <v>Leky %</v>
          </cell>
          <cell r="B2">
            <v>0.190743</v>
          </cell>
        </row>
        <row r="3">
          <cell r="A3" t="str">
            <v>Krev %</v>
          </cell>
          <cell r="B3">
            <v>1.2344000000000001E-2</v>
          </cell>
        </row>
        <row r="4">
          <cell r="A4" t="str">
            <v>SZM %</v>
          </cell>
          <cell r="B4">
            <v>0.15170400000000001</v>
          </cell>
        </row>
        <row r="5">
          <cell r="A5" t="str">
            <v>Potraviny %</v>
          </cell>
          <cell r="B5">
            <v>9.391E-3</v>
          </cell>
        </row>
        <row r="6">
          <cell r="A6" t="str">
            <v>Energie %</v>
          </cell>
          <cell r="B6">
            <v>3.0238999999999999E-2</v>
          </cell>
        </row>
        <row r="7">
          <cell r="A7" t="str">
            <v>Osobni naklady %</v>
          </cell>
          <cell r="B7">
            <v>0.38142300000000001</v>
          </cell>
        </row>
        <row r="8">
          <cell r="A8" t="str">
            <v>Odpisy %</v>
          </cell>
          <cell r="B8">
            <v>6.8793999999999994E-2</v>
          </cell>
        </row>
        <row r="9">
          <cell r="A9" t="str">
            <v>Ostatní %</v>
          </cell>
          <cell r="B9">
            <v>7.8141000000000002E-2</v>
          </cell>
        </row>
        <row r="10">
          <cell r="A10" t="str">
            <v>Prodane zbozi LS %</v>
          </cell>
          <cell r="B10">
            <v>7.7221999999999999E-2</v>
          </cell>
        </row>
      </sheetData>
      <sheetData sheetId="2">
        <row r="1">
          <cell r="B1" t="str">
            <v>Provozni dotace %, Vykon pro zdr.poj %, Ostatní výnosy %, Aktivace %, Tržby z léčiva %</v>
          </cell>
        </row>
        <row r="2">
          <cell r="A2" t="str">
            <v>Provozni dotace %</v>
          </cell>
          <cell r="B2">
            <v>1.1476999999999999E-2</v>
          </cell>
        </row>
        <row r="3">
          <cell r="A3" t="str">
            <v>Vykon pro zdr.poj %</v>
          </cell>
          <cell r="B3">
            <v>0.794543</v>
          </cell>
        </row>
        <row r="4">
          <cell r="A4" t="str">
            <v>Ostatní výnosy %</v>
          </cell>
          <cell r="B4">
            <v>8.9504E-2</v>
          </cell>
        </row>
        <row r="5">
          <cell r="A5" t="str">
            <v>Aktivace %</v>
          </cell>
          <cell r="B5">
            <v>2.1243000000000001E-2</v>
          </cell>
        </row>
        <row r="6">
          <cell r="A6" t="str">
            <v>Tržby z léčiva %</v>
          </cell>
          <cell r="B6">
            <v>8.3232E-2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  <sheetName val="data_Stránka1_1_2"/>
    </sheetNames>
    <sheetDataSet>
      <sheetData sheetId="0" refreshError="1"/>
      <sheetData sheetId="1">
        <row r="1">
          <cell r="B1" t="str">
            <v>Leky %, Krev %, SZM %, Potraviny %, Energie %, Osobni naklady %, Odpisy %, Ostatní %, Prodane zbozi LS %</v>
          </cell>
        </row>
        <row r="2">
          <cell r="A2" t="str">
            <v>Leky %</v>
          </cell>
          <cell r="B2">
            <v>0.18740699999999999</v>
          </cell>
        </row>
        <row r="3">
          <cell r="A3" t="str">
            <v>Krev %</v>
          </cell>
          <cell r="B3">
            <v>1.2043E-2</v>
          </cell>
        </row>
        <row r="4">
          <cell r="A4" t="str">
            <v>SZM %</v>
          </cell>
          <cell r="B4">
            <v>0.15037800000000001</v>
          </cell>
        </row>
        <row r="5">
          <cell r="A5" t="str">
            <v>Potraviny %</v>
          </cell>
          <cell r="B5">
            <v>9.1059999999999995E-3</v>
          </cell>
        </row>
        <row r="6">
          <cell r="A6" t="str">
            <v>Energie %</v>
          </cell>
          <cell r="B6">
            <v>2.2551000000000002E-2</v>
          </cell>
        </row>
        <row r="7">
          <cell r="A7" t="str">
            <v>Osobni naklady %</v>
          </cell>
          <cell r="B7">
            <v>0.39571699999999999</v>
          </cell>
        </row>
        <row r="8">
          <cell r="A8" t="str">
            <v>Odpisy %</v>
          </cell>
          <cell r="B8">
            <v>6.862E-2</v>
          </cell>
        </row>
        <row r="9">
          <cell r="A9" t="str">
            <v>Ostatní %</v>
          </cell>
          <cell r="B9">
            <v>8.6802000000000004E-2</v>
          </cell>
        </row>
        <row r="10">
          <cell r="A10" t="str">
            <v>Prodane zbozi LS %</v>
          </cell>
          <cell r="B10">
            <v>6.7375000000000004E-2</v>
          </cell>
        </row>
      </sheetData>
      <sheetData sheetId="2">
        <row r="1">
          <cell r="B1" t="str">
            <v>Provozni dotace %, Vykon pro zdr.poj %, Ostatní výnosy %, Aktivace %, Tržby z léčiva %</v>
          </cell>
        </row>
        <row r="2">
          <cell r="A2" t="str">
            <v>Provozni dotace %</v>
          </cell>
          <cell r="B2">
            <v>2.5049999999999999E-2</v>
          </cell>
        </row>
        <row r="3">
          <cell r="A3" t="str">
            <v>Vykon pro zdr.poj %</v>
          </cell>
          <cell r="B3">
            <v>0.80464500000000005</v>
          </cell>
        </row>
        <row r="4">
          <cell r="A4" t="str">
            <v>Ostatní výnosy %</v>
          </cell>
          <cell r="B4">
            <v>7.5537999999999994E-2</v>
          </cell>
        </row>
        <row r="5">
          <cell r="A5" t="str">
            <v>Aktivace %</v>
          </cell>
          <cell r="B5">
            <v>2.0944000000000001E-2</v>
          </cell>
        </row>
        <row r="6">
          <cell r="A6" t="str">
            <v>Tržby z léčiva %</v>
          </cell>
          <cell r="B6">
            <v>7.3824000000000001E-2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C41" sqref="C41"/>
    </sheetView>
  </sheetViews>
  <sheetFormatPr defaultRowHeight="12.75" customHeight="1"/>
  <cols>
    <col min="1" max="1" width="23.85546875" bestFit="1" customWidth="1"/>
    <col min="2" max="2" width="17" bestFit="1" customWidth="1"/>
    <col min="3" max="3" width="18.140625" bestFit="1" customWidth="1"/>
    <col min="4" max="4" width="15.85546875" bestFit="1" customWidth="1"/>
    <col min="5" max="5" width="17" bestFit="1" customWidth="1"/>
    <col min="6" max="6" width="18.140625" bestFit="1" customWidth="1"/>
    <col min="7" max="7" width="15.85546875" bestFit="1" customWidth="1"/>
  </cols>
  <sheetData>
    <row r="1" spans="1:7" ht="21.75" customHeight="1">
      <c r="A1" s="85" t="s">
        <v>0</v>
      </c>
      <c r="B1" s="83"/>
      <c r="C1" s="83"/>
      <c r="D1" s="83"/>
      <c r="E1" s="83"/>
      <c r="F1" s="83"/>
      <c r="G1" s="83"/>
    </row>
    <row r="2" spans="1:7">
      <c r="A2" s="84" t="s">
        <v>1</v>
      </c>
      <c r="B2" s="83"/>
      <c r="C2" s="83"/>
      <c r="D2" s="83"/>
      <c r="E2" s="86" t="s">
        <v>2</v>
      </c>
      <c r="F2" s="83"/>
      <c r="G2" s="83"/>
    </row>
    <row r="3" spans="1:7">
      <c r="A3" s="87"/>
      <c r="B3" s="1" t="s">
        <v>1</v>
      </c>
      <c r="C3" s="1" t="s">
        <v>3</v>
      </c>
      <c r="D3" s="1" t="s">
        <v>3</v>
      </c>
      <c r="E3" s="1" t="s">
        <v>12</v>
      </c>
      <c r="F3" s="1" t="s">
        <v>13</v>
      </c>
      <c r="G3" s="1" t="s">
        <v>14</v>
      </c>
    </row>
    <row r="4" spans="1:7">
      <c r="A4" s="88"/>
      <c r="B4" s="1" t="s">
        <v>4</v>
      </c>
      <c r="C4" s="1" t="s">
        <v>5</v>
      </c>
      <c r="D4" s="2" t="s">
        <v>6</v>
      </c>
      <c r="E4" s="1" t="s">
        <v>4</v>
      </c>
      <c r="F4" s="1" t="s">
        <v>5</v>
      </c>
      <c r="G4" s="1" t="s">
        <v>6</v>
      </c>
    </row>
    <row r="5" spans="1:7">
      <c r="A5" s="1" t="s">
        <v>7</v>
      </c>
      <c r="B5" s="3">
        <v>4346631.1979617998</v>
      </c>
      <c r="C5" s="3">
        <v>1446773.8833399999</v>
      </c>
      <c r="D5" s="3">
        <v>-2899857.3146218001</v>
      </c>
      <c r="E5" s="3">
        <v>364954.6411596</v>
      </c>
      <c r="F5" s="3">
        <v>366432.49654999998</v>
      </c>
      <c r="G5" s="3">
        <v>1477.85539039999</v>
      </c>
    </row>
    <row r="6" spans="1:7">
      <c r="A6" s="1" t="s">
        <v>8</v>
      </c>
      <c r="B6" s="3">
        <v>4626059.1979617998</v>
      </c>
      <c r="C6" s="3">
        <v>1540866.00049</v>
      </c>
      <c r="D6" s="3">
        <v>-3085193.1974717998</v>
      </c>
      <c r="E6" s="3">
        <v>388240.30782629998</v>
      </c>
      <c r="F6" s="3">
        <v>393232.16651000001</v>
      </c>
      <c r="G6" s="3">
        <v>4991.8586836999903</v>
      </c>
    </row>
    <row r="7" spans="1:7">
      <c r="A7" s="1" t="s">
        <v>9</v>
      </c>
      <c r="B7" s="3">
        <v>4377887.3026882</v>
      </c>
      <c r="C7" s="3">
        <v>1492562.0621400001</v>
      </c>
      <c r="D7" s="3">
        <v>-2885325.2405482</v>
      </c>
      <c r="E7" s="3">
        <v>366155.93015869998</v>
      </c>
      <c r="F7" s="3">
        <v>371876.15162000002</v>
      </c>
      <c r="G7" s="3">
        <v>5720.2214613000397</v>
      </c>
    </row>
    <row r="8" spans="1:7">
      <c r="A8" s="1" t="s">
        <v>10</v>
      </c>
      <c r="B8" s="3">
        <v>4657315.3026882</v>
      </c>
      <c r="C8" s="3">
        <v>1586722.15723</v>
      </c>
      <c r="D8" s="3">
        <v>-3070593.1454582</v>
      </c>
      <c r="E8" s="3">
        <v>389441.59682540002</v>
      </c>
      <c r="F8" s="3">
        <v>398675.82157999999</v>
      </c>
      <c r="G8" s="3">
        <v>9234.2247546000399</v>
      </c>
    </row>
    <row r="9" spans="1:7">
      <c r="A9" s="4" t="s">
        <v>11</v>
      </c>
      <c r="B9" s="5">
        <v>31256.104726400201</v>
      </c>
      <c r="C9" s="5">
        <v>45856.156739999999</v>
      </c>
      <c r="D9" s="5">
        <v>14600.052013599799</v>
      </c>
      <c r="E9" s="5">
        <v>1201.2889990999799</v>
      </c>
      <c r="F9" s="5">
        <v>5443.6550699999798</v>
      </c>
      <c r="G9" s="5">
        <v>4242.3660709000496</v>
      </c>
    </row>
    <row r="10" spans="1:7">
      <c r="A10" s="84" t="s">
        <v>15</v>
      </c>
      <c r="B10" s="83"/>
      <c r="C10" s="83"/>
      <c r="D10" s="83"/>
      <c r="E10" s="83"/>
      <c r="F10" s="83"/>
      <c r="G10" s="83"/>
    </row>
    <row r="11" spans="1:7">
      <c r="A11" s="6"/>
      <c r="B11" s="1" t="s">
        <v>4</v>
      </c>
      <c r="C11" s="1" t="s">
        <v>5</v>
      </c>
      <c r="D11" s="1" t="s">
        <v>6</v>
      </c>
      <c r="E11" s="83"/>
      <c r="F11" s="83"/>
      <c r="G11" s="83"/>
    </row>
    <row r="12" spans="1:7">
      <c r="A12" s="1" t="s">
        <v>16</v>
      </c>
      <c r="B12" s="3">
        <v>67351</v>
      </c>
      <c r="C12" s="3">
        <v>68671.988410000005</v>
      </c>
      <c r="D12" s="3">
        <v>1320.9884100000099</v>
      </c>
      <c r="E12" s="83"/>
      <c r="F12" s="83"/>
      <c r="G12" s="83"/>
    </row>
    <row r="13" spans="1:7">
      <c r="A13" s="1" t="s">
        <v>17</v>
      </c>
      <c r="B13" s="3">
        <v>4253</v>
      </c>
      <c r="C13" s="3">
        <v>4412.9852199999996</v>
      </c>
      <c r="D13" s="3">
        <v>159.98522</v>
      </c>
      <c r="E13" s="83"/>
      <c r="F13" s="83"/>
      <c r="G13" s="83"/>
    </row>
    <row r="14" spans="1:7">
      <c r="A14" s="1" t="s">
        <v>18</v>
      </c>
      <c r="B14" s="3">
        <v>58581.218982099999</v>
      </c>
      <c r="C14" s="3">
        <v>55103.224139999998</v>
      </c>
      <c r="D14" s="3">
        <v>-3477.9948420999999</v>
      </c>
      <c r="E14" s="83"/>
      <c r="F14" s="83"/>
      <c r="G14" s="83"/>
    </row>
    <row r="15" spans="1:7">
      <c r="A15" s="1" t="s">
        <v>19</v>
      </c>
      <c r="B15" s="3">
        <v>2980</v>
      </c>
      <c r="C15" s="3">
        <v>3230.2839199999999</v>
      </c>
      <c r="D15" s="3">
        <v>250.28391999999999</v>
      </c>
      <c r="E15" s="83"/>
      <c r="F15" s="83"/>
      <c r="G15" s="83"/>
    </row>
    <row r="16" spans="1:7">
      <c r="A16" s="1" t="s">
        <v>20</v>
      </c>
      <c r="B16" s="3">
        <v>3994.9558441999998</v>
      </c>
      <c r="C16" s="3">
        <v>4942.3268699999999</v>
      </c>
      <c r="D16" s="3">
        <v>947.37102579999998</v>
      </c>
      <c r="E16" s="83"/>
      <c r="F16" s="83"/>
      <c r="G16" s="83"/>
    </row>
    <row r="17" spans="1:7">
      <c r="A17" s="1" t="s">
        <v>21</v>
      </c>
      <c r="B17" s="3">
        <v>874</v>
      </c>
      <c r="C17" s="3">
        <v>703.57614999999998</v>
      </c>
      <c r="D17" s="3">
        <v>-170.42384999999999</v>
      </c>
      <c r="E17" s="83"/>
      <c r="F17" s="83"/>
      <c r="G17" s="83"/>
    </row>
    <row r="18" spans="1:7">
      <c r="A18" s="1" t="s">
        <v>22</v>
      </c>
      <c r="B18" s="3">
        <v>2579.2496667</v>
      </c>
      <c r="C18" s="3">
        <v>1667.77152</v>
      </c>
      <c r="D18" s="3">
        <v>-911.47814670000002</v>
      </c>
      <c r="E18" s="83"/>
      <c r="F18" s="83"/>
      <c r="G18" s="83"/>
    </row>
    <row r="19" spans="1:7">
      <c r="A19" s="1" t="s">
        <v>23</v>
      </c>
      <c r="B19" s="3">
        <v>141282.04999999999</v>
      </c>
      <c r="C19" s="3">
        <v>145003.61627</v>
      </c>
      <c r="D19" s="3">
        <v>3721.5662700000098</v>
      </c>
      <c r="E19" s="83"/>
      <c r="F19" s="83"/>
      <c r="G19" s="83"/>
    </row>
    <row r="20" spans="1:7">
      <c r="A20" s="84" t="s">
        <v>24</v>
      </c>
      <c r="B20" s="83"/>
      <c r="C20" s="83"/>
      <c r="D20" s="83"/>
      <c r="E20" s="84" t="s">
        <v>25</v>
      </c>
      <c r="F20" s="83"/>
      <c r="G20" s="83"/>
    </row>
    <row r="21" spans="1:7">
      <c r="A21" s="87"/>
      <c r="B21" s="1" t="s">
        <v>1</v>
      </c>
      <c r="C21" s="1" t="s">
        <v>3</v>
      </c>
      <c r="D21" s="1" t="s">
        <v>3</v>
      </c>
      <c r="E21" s="1" t="s">
        <v>12</v>
      </c>
      <c r="F21" s="1" t="s">
        <v>13</v>
      </c>
      <c r="G21" s="1" t="s">
        <v>14</v>
      </c>
    </row>
    <row r="22" spans="1:7">
      <c r="A22" s="88"/>
      <c r="B22" s="1" t="s">
        <v>4</v>
      </c>
      <c r="C22" s="1" t="s">
        <v>5</v>
      </c>
      <c r="D22" s="1" t="s">
        <v>6</v>
      </c>
      <c r="E22" s="1" t="s">
        <v>4</v>
      </c>
      <c r="F22" s="1" t="s">
        <v>5</v>
      </c>
      <c r="G22" s="1" t="s">
        <v>35</v>
      </c>
    </row>
    <row r="23" spans="1:7">
      <c r="A23" s="1" t="s">
        <v>26</v>
      </c>
      <c r="B23" s="3">
        <v>4657315.3026882</v>
      </c>
      <c r="C23" s="3">
        <v>1586722.15723</v>
      </c>
      <c r="D23" s="3">
        <v>-3070593.1454582</v>
      </c>
      <c r="E23" s="8">
        <v>389441.59682540002</v>
      </c>
      <c r="F23" s="8">
        <v>398675.82157999999</v>
      </c>
      <c r="G23" s="8">
        <v>9234.2247546000399</v>
      </c>
    </row>
    <row r="24" spans="1:7">
      <c r="A24" s="1" t="s">
        <v>27</v>
      </c>
      <c r="B24" s="3">
        <v>3509857.3333333</v>
      </c>
      <c r="C24" s="3">
        <v>1185602.1260200001</v>
      </c>
      <c r="D24" s="3">
        <v>-2324255.2073133001</v>
      </c>
      <c r="E24" s="8">
        <v>293846</v>
      </c>
      <c r="F24" s="8">
        <v>299033.58078999998</v>
      </c>
      <c r="G24" s="8">
        <v>5187.58078999999</v>
      </c>
    </row>
    <row r="25" spans="1:7">
      <c r="A25" s="1" t="s">
        <v>28</v>
      </c>
      <c r="B25" s="3">
        <v>0</v>
      </c>
      <c r="C25" s="3">
        <v>0</v>
      </c>
      <c r="D25" s="3">
        <v>0</v>
      </c>
      <c r="E25" s="8">
        <v>0</v>
      </c>
      <c r="F25" s="8">
        <v>0</v>
      </c>
      <c r="G25" s="8">
        <v>0</v>
      </c>
    </row>
    <row r="26" spans="1:7">
      <c r="A26" s="1" t="s">
        <v>29</v>
      </c>
      <c r="B26" s="3">
        <v>12097</v>
      </c>
      <c r="C26" s="3">
        <v>5298</v>
      </c>
      <c r="D26" s="3">
        <v>-6799</v>
      </c>
      <c r="E26" s="8">
        <v>1008</v>
      </c>
      <c r="F26" s="8">
        <v>0</v>
      </c>
      <c r="G26" s="8">
        <v>-1008</v>
      </c>
    </row>
    <row r="27" spans="1:7">
      <c r="A27" s="1" t="s">
        <v>30</v>
      </c>
      <c r="B27" s="3">
        <v>0</v>
      </c>
      <c r="C27" s="3">
        <v>1518.7909999999999</v>
      </c>
      <c r="D27" s="3">
        <v>1518.7909999999999</v>
      </c>
      <c r="E27" s="8">
        <v>1</v>
      </c>
      <c r="F27" s="8">
        <v>0</v>
      </c>
      <c r="G27" s="8">
        <v>-1</v>
      </c>
    </row>
    <row r="28" spans="1:7">
      <c r="A28" s="1" t="s">
        <v>31</v>
      </c>
      <c r="B28" s="3">
        <v>0</v>
      </c>
      <c r="C28" s="3">
        <v>0</v>
      </c>
      <c r="D28" s="3">
        <v>0</v>
      </c>
      <c r="E28" s="8">
        <v>0</v>
      </c>
      <c r="F28" s="8">
        <v>0</v>
      </c>
      <c r="G28" s="8">
        <v>0</v>
      </c>
    </row>
    <row r="29" spans="1:7">
      <c r="A29" s="1" t="s">
        <v>32</v>
      </c>
      <c r="B29" s="3">
        <v>0</v>
      </c>
      <c r="C29" s="3">
        <v>0</v>
      </c>
      <c r="D29" s="7">
        <v>0</v>
      </c>
      <c r="E29" s="8">
        <v>0</v>
      </c>
      <c r="F29" s="8">
        <v>0</v>
      </c>
      <c r="G29" s="9">
        <v>0</v>
      </c>
    </row>
    <row r="30" spans="1:7">
      <c r="A30" s="1" t="s">
        <v>33</v>
      </c>
      <c r="B30" s="3">
        <v>279428</v>
      </c>
      <c r="C30" s="3">
        <v>94160.095090000003</v>
      </c>
      <c r="D30" s="3">
        <v>-185267.90491000001</v>
      </c>
      <c r="E30" s="8">
        <v>23285.666666699999</v>
      </c>
      <c r="F30" s="8">
        <v>26799.669959999999</v>
      </c>
      <c r="G30" s="8">
        <v>3514.0032933000002</v>
      </c>
    </row>
    <row r="31" spans="1:7">
      <c r="A31" s="1" t="s">
        <v>34</v>
      </c>
      <c r="B31" s="3">
        <v>349120</v>
      </c>
      <c r="C31" s="3">
        <v>124228.72509000001</v>
      </c>
      <c r="D31" s="3">
        <v>-224891.27491000001</v>
      </c>
      <c r="E31" s="8">
        <v>29097</v>
      </c>
      <c r="F31" s="8">
        <v>27453.294569999998</v>
      </c>
      <c r="G31" s="8">
        <v>-1643.70543</v>
      </c>
    </row>
    <row r="32" spans="1:7" ht="12.75" customHeight="1">
      <c r="A32" s="83"/>
      <c r="B32" s="83"/>
      <c r="C32" s="83"/>
      <c r="D32" s="83"/>
      <c r="E32" s="83"/>
      <c r="F32" s="83"/>
      <c r="G32" s="83"/>
    </row>
    <row r="33" spans="1:7" ht="12.75" customHeight="1">
      <c r="A33" s="83"/>
      <c r="B33" s="83"/>
      <c r="C33" s="83"/>
      <c r="D33" s="83"/>
      <c r="E33" s="83"/>
      <c r="F33" s="83"/>
      <c r="G33" s="83"/>
    </row>
    <row r="34" spans="1:7">
      <c r="A34" s="89">
        <v>40686</v>
      </c>
      <c r="B34" s="83"/>
      <c r="C34" s="83"/>
      <c r="D34" s="90">
        <v>1</v>
      </c>
      <c r="E34" s="83"/>
      <c r="F34" s="91">
        <v>0.32842591999999998</v>
      </c>
      <c r="G34" s="83"/>
    </row>
  </sheetData>
  <mergeCells count="17">
    <mergeCell ref="A21:A22"/>
    <mergeCell ref="A33:D33"/>
    <mergeCell ref="E33:G33"/>
    <mergeCell ref="A34:C34"/>
    <mergeCell ref="D34:E34"/>
    <mergeCell ref="F34:G34"/>
    <mergeCell ref="A32:D32"/>
    <mergeCell ref="E32:G32"/>
    <mergeCell ref="E11:G19"/>
    <mergeCell ref="A20:D20"/>
    <mergeCell ref="A1:G1"/>
    <mergeCell ref="A2:D2"/>
    <mergeCell ref="E2:G2"/>
    <mergeCell ref="A3:A4"/>
    <mergeCell ref="A10:D10"/>
    <mergeCell ref="E10:G10"/>
    <mergeCell ref="E20:G20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G39" sqref="G39"/>
    </sheetView>
  </sheetViews>
  <sheetFormatPr defaultRowHeight="12.75"/>
  <cols>
    <col min="1" max="1" width="23.140625" style="13" customWidth="1"/>
    <col min="2" max="2" width="19" style="13" customWidth="1"/>
    <col min="3" max="3" width="25" style="13" bestFit="1" customWidth="1"/>
    <col min="4" max="4" width="19.7109375" style="13" customWidth="1"/>
    <col min="5" max="5" width="9.140625" style="13"/>
    <col min="6" max="6" width="10.140625" style="13" bestFit="1" customWidth="1"/>
    <col min="7" max="16384" width="9.140625" style="13"/>
  </cols>
  <sheetData>
    <row r="1" spans="1:5" ht="15">
      <c r="A1" s="38" t="s">
        <v>60</v>
      </c>
      <c r="C1" s="39">
        <v>40663</v>
      </c>
      <c r="E1" s="40"/>
    </row>
    <row r="2" spans="1:5">
      <c r="D2" s="41"/>
    </row>
    <row r="4" spans="1:5">
      <c r="A4" s="42" t="s">
        <v>61</v>
      </c>
      <c r="B4" s="43"/>
      <c r="C4" s="44">
        <v>363283266</v>
      </c>
    </row>
    <row r="5" spans="1:5">
      <c r="A5" s="43" t="s">
        <v>62</v>
      </c>
      <c r="C5" s="44">
        <v>121094422</v>
      </c>
    </row>
    <row r="6" spans="1:5">
      <c r="A6" s="43" t="s">
        <v>63</v>
      </c>
      <c r="C6" s="44">
        <v>99529609</v>
      </c>
    </row>
    <row r="7" spans="1:5">
      <c r="A7" s="45" t="s">
        <v>64</v>
      </c>
      <c r="B7" s="45"/>
      <c r="C7" s="45">
        <v>363283266</v>
      </c>
    </row>
    <row r="10" spans="1:5" s="46" customFormat="1">
      <c r="A10" s="46" t="s">
        <v>65</v>
      </c>
      <c r="B10" s="47"/>
      <c r="C10" s="47"/>
      <c r="D10" s="48" t="s">
        <v>66</v>
      </c>
    </row>
    <row r="11" spans="1:5" s="46" customFormat="1">
      <c r="B11" s="47"/>
      <c r="C11" s="47"/>
      <c r="D11" s="47"/>
    </row>
    <row r="12" spans="1:5" s="46" customFormat="1"/>
    <row r="13" spans="1:5" s="46" customFormat="1" ht="13.5" thickBot="1">
      <c r="A13" s="49"/>
      <c r="B13" s="49"/>
      <c r="C13" s="49"/>
      <c r="D13" s="49"/>
    </row>
    <row r="14" spans="1:5" ht="13.5" thickBot="1">
      <c r="A14" s="50" t="s">
        <v>67</v>
      </c>
      <c r="B14" s="51" t="s">
        <v>68</v>
      </c>
      <c r="C14" s="51" t="s">
        <v>69</v>
      </c>
      <c r="D14" s="52" t="s">
        <v>70</v>
      </c>
    </row>
    <row r="15" spans="1:5" ht="13.5" thickBot="1">
      <c r="A15" s="50" t="s">
        <v>71</v>
      </c>
      <c r="B15" s="53"/>
      <c r="C15" s="53">
        <f>C7</f>
        <v>363283266</v>
      </c>
      <c r="D15" s="54">
        <f>C15-(B16+B17+B18+B19+B20)</f>
        <v>318849947.35000002</v>
      </c>
    </row>
    <row r="16" spans="1:5">
      <c r="A16" s="55" t="s">
        <v>72</v>
      </c>
      <c r="B16" s="56">
        <v>11966707.4</v>
      </c>
      <c r="C16" s="56"/>
      <c r="D16" s="57"/>
    </row>
    <row r="17" spans="1:4">
      <c r="A17" s="58" t="s">
        <v>73</v>
      </c>
      <c r="B17" s="59">
        <v>458509.29</v>
      </c>
      <c r="C17" s="59"/>
      <c r="D17" s="60"/>
    </row>
    <row r="18" spans="1:4">
      <c r="A18" s="61" t="s">
        <v>74</v>
      </c>
      <c r="B18" s="62">
        <v>8195367</v>
      </c>
      <c r="C18" s="62"/>
      <c r="D18" s="63"/>
    </row>
    <row r="19" spans="1:4">
      <c r="A19" s="61" t="s">
        <v>75</v>
      </c>
      <c r="B19" s="62">
        <v>7138022.8799999999</v>
      </c>
      <c r="C19" s="62"/>
      <c r="D19" s="63"/>
    </row>
    <row r="20" spans="1:4" ht="13.5" thickBot="1">
      <c r="A20" s="61" t="s">
        <v>76</v>
      </c>
      <c r="B20" s="64">
        <v>16674712.08</v>
      </c>
      <c r="C20" s="64"/>
      <c r="D20" s="65"/>
    </row>
    <row r="21" spans="1:4" ht="13.5" thickBot="1">
      <c r="A21" s="53" t="s">
        <v>77</v>
      </c>
      <c r="B21" s="66"/>
      <c r="C21" s="66"/>
      <c r="D21" s="54">
        <f>C21-(B22+B23+B24)</f>
        <v>0</v>
      </c>
    </row>
    <row r="22" spans="1:4">
      <c r="A22" s="55" t="s">
        <v>72</v>
      </c>
      <c r="B22" s="56">
        <v>0</v>
      </c>
      <c r="C22" s="56"/>
      <c r="D22" s="57"/>
    </row>
    <row r="23" spans="1:4">
      <c r="A23" s="58" t="s">
        <v>73</v>
      </c>
      <c r="B23" s="59">
        <v>0</v>
      </c>
      <c r="C23" s="59"/>
      <c r="D23" s="60"/>
    </row>
    <row r="24" spans="1:4" ht="13.5" thickBot="1">
      <c r="A24" s="67" t="s">
        <v>74</v>
      </c>
      <c r="B24" s="64"/>
      <c r="C24" s="64"/>
      <c r="D24" s="65"/>
    </row>
    <row r="25" spans="1:4" ht="13.5" thickBot="1">
      <c r="A25" s="68" t="s">
        <v>78</v>
      </c>
      <c r="B25" s="53"/>
      <c r="C25" s="53">
        <v>0</v>
      </c>
      <c r="D25" s="54">
        <f>C25-(B26+B27+B28)</f>
        <v>0</v>
      </c>
    </row>
    <row r="26" spans="1:4">
      <c r="A26" s="55" t="s">
        <v>72</v>
      </c>
      <c r="B26" s="56">
        <v>0</v>
      </c>
      <c r="C26" s="56"/>
      <c r="D26" s="57"/>
    </row>
    <row r="27" spans="1:4">
      <c r="A27" s="58" t="s">
        <v>73</v>
      </c>
      <c r="B27" s="69">
        <v>0</v>
      </c>
      <c r="C27" s="69"/>
      <c r="D27" s="70"/>
    </row>
    <row r="28" spans="1:4" ht="13.5" thickBot="1">
      <c r="A28" s="67" t="s">
        <v>74</v>
      </c>
      <c r="B28" s="64">
        <v>0</v>
      </c>
      <c r="C28" s="64"/>
      <c r="D28" s="65"/>
    </row>
    <row r="29" spans="1:4" ht="13.5" thickBot="1">
      <c r="A29" s="68" t="s">
        <v>79</v>
      </c>
      <c r="B29" s="53"/>
      <c r="C29" s="53"/>
      <c r="D29" s="54">
        <f>C29-(B30+B31+B32+B33)</f>
        <v>0</v>
      </c>
    </row>
    <row r="30" spans="1:4">
      <c r="A30" s="55" t="s">
        <v>72</v>
      </c>
      <c r="B30" s="56"/>
      <c r="C30" s="56"/>
      <c r="D30" s="57"/>
    </row>
    <row r="31" spans="1:4">
      <c r="A31" s="58" t="s">
        <v>73</v>
      </c>
      <c r="B31" s="59"/>
      <c r="C31" s="59"/>
      <c r="D31" s="60"/>
    </row>
    <row r="32" spans="1:4">
      <c r="A32" s="58" t="s">
        <v>74</v>
      </c>
      <c r="B32" s="59"/>
      <c r="C32" s="59"/>
      <c r="D32" s="60"/>
    </row>
    <row r="33" spans="1:4" ht="13.5" thickBot="1">
      <c r="A33" s="55" t="s">
        <v>80</v>
      </c>
      <c r="B33" s="56"/>
      <c r="C33" s="56"/>
      <c r="D33" s="57"/>
    </row>
    <row r="34" spans="1:4" ht="13.5" thickBot="1">
      <c r="A34" s="68" t="s">
        <v>81</v>
      </c>
      <c r="B34" s="53"/>
      <c r="C34" s="53">
        <v>46220532</v>
      </c>
      <c r="D34" s="54">
        <f>C34-(B35+B36+B37)</f>
        <v>34870616</v>
      </c>
    </row>
    <row r="35" spans="1:4">
      <c r="A35" s="55" t="s">
        <v>72</v>
      </c>
      <c r="B35" s="56"/>
      <c r="C35" s="56"/>
      <c r="D35" s="57"/>
    </row>
    <row r="36" spans="1:4">
      <c r="A36" s="58" t="s">
        <v>73</v>
      </c>
      <c r="B36" s="56"/>
      <c r="C36" s="56"/>
      <c r="D36" s="57"/>
    </row>
    <row r="37" spans="1:4">
      <c r="A37" s="58" t="s">
        <v>74</v>
      </c>
      <c r="B37" s="56">
        <v>11349916</v>
      </c>
      <c r="C37" s="56"/>
      <c r="D37" s="57"/>
    </row>
    <row r="38" spans="1:4" ht="13.5" thickBot="1">
      <c r="A38" s="67" t="s">
        <v>82</v>
      </c>
      <c r="B38" s="64"/>
      <c r="C38" s="64">
        <f>SUM(C15:C37)</f>
        <v>409503798</v>
      </c>
      <c r="D38" s="65">
        <f>SUM(D15:D37)</f>
        <v>353720563.35000002</v>
      </c>
    </row>
    <row r="39" spans="1:4" ht="13.5" thickBot="1">
      <c r="C39" s="71"/>
    </row>
    <row r="40" spans="1:4">
      <c r="A40" s="72" t="s">
        <v>83</v>
      </c>
      <c r="B40" s="73"/>
      <c r="C40" s="56"/>
      <c r="D40" s="74"/>
    </row>
    <row r="41" spans="1:4">
      <c r="A41" s="58" t="s">
        <v>84</v>
      </c>
      <c r="B41" s="59">
        <f>SUM(B16:B20)</f>
        <v>44433318.649999999</v>
      </c>
      <c r="C41" s="59">
        <f>SUM(C15)</f>
        <v>363283266</v>
      </c>
      <c r="D41" s="57">
        <f>SUM(D15)</f>
        <v>318849947.35000002</v>
      </c>
    </row>
    <row r="42" spans="1:4" ht="13.5" thickBot="1">
      <c r="A42" s="67" t="s">
        <v>85</v>
      </c>
      <c r="B42" s="64">
        <f>SUM(B22:B37)</f>
        <v>11349916</v>
      </c>
      <c r="C42" s="64">
        <f>SUM(C21:C37)</f>
        <v>46220532</v>
      </c>
      <c r="D42" s="65">
        <f>SUM(D21:D37)</f>
        <v>34870616</v>
      </c>
    </row>
    <row r="45" spans="1:4">
      <c r="A45" s="46"/>
      <c r="B45" s="46"/>
      <c r="C45" s="46"/>
      <c r="D45" s="46"/>
    </row>
    <row r="46" spans="1:4">
      <c r="A46" s="46"/>
      <c r="B46" s="46"/>
      <c r="C46" s="46"/>
      <c r="D46" s="46"/>
    </row>
    <row r="47" spans="1:4">
      <c r="A47" s="46"/>
      <c r="B47" s="75"/>
      <c r="C47" s="75"/>
      <c r="D47" s="75"/>
    </row>
    <row r="48" spans="1:4">
      <c r="A48" s="46"/>
      <c r="B48" s="75"/>
      <c r="C48" s="75"/>
      <c r="D48" s="75"/>
    </row>
    <row r="49" spans="1:4">
      <c r="A49" s="46"/>
      <c r="B49" s="75"/>
      <c r="C49" s="75"/>
      <c r="D49" s="75"/>
    </row>
    <row r="50" spans="1:4">
      <c r="A50" s="46"/>
      <c r="B50" s="75"/>
      <c r="C50" s="75"/>
      <c r="D50" s="75"/>
    </row>
    <row r="51" spans="1:4">
      <c r="A51" s="46"/>
      <c r="B51" s="46"/>
      <c r="C51" s="46"/>
      <c r="D51" s="46"/>
    </row>
    <row r="52" spans="1:4">
      <c r="A52" s="46"/>
      <c r="B52" s="46"/>
      <c r="C52" s="46"/>
      <c r="D52" s="46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B27" sqref="B27"/>
    </sheetView>
  </sheetViews>
  <sheetFormatPr defaultRowHeight="12.75"/>
  <cols>
    <col min="1" max="1" width="42.140625" bestFit="1" customWidth="1"/>
    <col min="2" max="2" width="44.42578125" bestFit="1" customWidth="1"/>
    <col min="3" max="3" width="35.28515625" bestFit="1" customWidth="1"/>
  </cols>
  <sheetData>
    <row r="1" spans="1:3" ht="13.5" thickBot="1">
      <c r="A1" s="86" t="s">
        <v>255</v>
      </c>
      <c r="B1" s="83"/>
      <c r="C1" s="83"/>
    </row>
    <row r="2" spans="1:3" ht="13.5" thickBot="1">
      <c r="A2" s="6"/>
      <c r="B2" s="1" t="s">
        <v>5</v>
      </c>
      <c r="C2" s="1" t="s">
        <v>256</v>
      </c>
    </row>
    <row r="3" spans="1:3" ht="13.5" thickBot="1">
      <c r="A3" s="1" t="s">
        <v>257</v>
      </c>
      <c r="B3" s="3">
        <v>62476.47249</v>
      </c>
      <c r="C3" s="80">
        <v>554.56756280068896</v>
      </c>
    </row>
    <row r="4" spans="1:3" ht="13.5" thickBot="1">
      <c r="A4" s="1" t="s">
        <v>258</v>
      </c>
      <c r="B4" s="3">
        <v>15873.126319999999</v>
      </c>
      <c r="C4" s="80">
        <v>140.896574766106</v>
      </c>
    </row>
    <row r="5" spans="1:3" ht="13.5" thickBot="1">
      <c r="A5" s="1" t="s">
        <v>259</v>
      </c>
      <c r="B5" s="3">
        <v>14757.82408</v>
      </c>
      <c r="C5" s="80">
        <v>130.99668092811899</v>
      </c>
    </row>
    <row r="6" spans="1:3" ht="13.5" thickBot="1">
      <c r="A6" s="1" t="s">
        <v>90</v>
      </c>
      <c r="B6" s="3">
        <v>7250.42688</v>
      </c>
      <c r="C6" s="80">
        <v>64.357851905767006</v>
      </c>
    </row>
    <row r="7" spans="1:3" ht="13.5" thickBot="1">
      <c r="A7" s="1" t="s">
        <v>260</v>
      </c>
      <c r="B7" s="3">
        <v>1084.8063</v>
      </c>
      <c r="C7" s="80">
        <v>9.6291989916380007</v>
      </c>
    </row>
    <row r="8" spans="1:3" ht="13.5" thickBot="1">
      <c r="A8" s="1" t="s">
        <v>92</v>
      </c>
      <c r="B8" s="3">
        <v>218323.71660000001</v>
      </c>
      <c r="C8" s="80">
        <v>1937.9335386745699</v>
      </c>
    </row>
    <row r="9" spans="1:3" ht="13.5" thickBot="1">
      <c r="A9" s="1" t="s">
        <v>261</v>
      </c>
      <c r="B9" s="3">
        <v>84315.874379999994</v>
      </c>
      <c r="C9" s="80">
        <v>748.42331995952304</v>
      </c>
    </row>
    <row r="10" spans="1:3" ht="13.5" thickBot="1">
      <c r="A10" s="4" t="s">
        <v>262</v>
      </c>
      <c r="B10" s="5">
        <v>404082.24705000001</v>
      </c>
      <c r="C10" s="81">
        <v>3586.80472802642</v>
      </c>
    </row>
    <row r="11" spans="1:3" ht="13.5" thickBot="1">
      <c r="A11" s="86" t="s">
        <v>263</v>
      </c>
      <c r="B11" s="83"/>
      <c r="C11" s="83"/>
    </row>
    <row r="12" spans="1:3" ht="13.5" thickBot="1">
      <c r="A12" s="6"/>
      <c r="B12" s="1" t="s">
        <v>5</v>
      </c>
      <c r="C12" s="1" t="s">
        <v>256</v>
      </c>
    </row>
    <row r="13" spans="1:3" ht="13.5" thickBot="1">
      <c r="A13" s="1" t="s">
        <v>257</v>
      </c>
      <c r="B13" s="3">
        <v>15152.01046</v>
      </c>
      <c r="C13" s="80">
        <v>533.08976744185998</v>
      </c>
    </row>
    <row r="14" spans="1:3" ht="13.5" thickBot="1">
      <c r="A14" s="1" t="s">
        <v>258</v>
      </c>
      <c r="B14" s="3">
        <v>3892.3353200000001</v>
      </c>
      <c r="C14" s="80">
        <v>136.943155894874</v>
      </c>
    </row>
    <row r="15" spans="1:3" ht="13.5" thickBot="1">
      <c r="A15" s="1" t="s">
        <v>259</v>
      </c>
      <c r="B15" s="3">
        <v>3673.3381899999999</v>
      </c>
      <c r="C15" s="80">
        <v>129.23822925095899</v>
      </c>
    </row>
    <row r="16" spans="1:3" ht="13.5" thickBot="1">
      <c r="A16" s="1" t="s">
        <v>90</v>
      </c>
      <c r="B16" s="3">
        <v>1821.6398899999999</v>
      </c>
      <c r="C16" s="80">
        <v>64.090345494844996</v>
      </c>
    </row>
    <row r="17" spans="1:3" ht="13.5" thickBot="1">
      <c r="A17" s="1" t="s">
        <v>260</v>
      </c>
      <c r="B17" s="3">
        <v>314.73327</v>
      </c>
      <c r="C17" s="80">
        <v>11.073189670336999</v>
      </c>
    </row>
    <row r="18" spans="1:3" ht="13.5" thickBot="1">
      <c r="A18" s="1" t="s">
        <v>92</v>
      </c>
      <c r="B18" s="3">
        <v>57205.412909999999</v>
      </c>
      <c r="C18" s="80">
        <v>2012.6451433698101</v>
      </c>
    </row>
    <row r="19" spans="1:3" ht="13.5" thickBot="1">
      <c r="A19" s="1" t="s">
        <v>261</v>
      </c>
      <c r="B19" s="3">
        <v>21185.48891</v>
      </c>
      <c r="C19" s="80">
        <v>745.36427928086403</v>
      </c>
    </row>
    <row r="20" spans="1:3" ht="13.5" thickBot="1">
      <c r="A20" s="4" t="s">
        <v>262</v>
      </c>
      <c r="B20" s="5">
        <v>103244.95895</v>
      </c>
      <c r="C20" s="81">
        <v>3632.44411040355</v>
      </c>
    </row>
    <row r="21" spans="1:3">
      <c r="A21" s="10">
        <v>40683</v>
      </c>
      <c r="B21" s="11">
        <v>1</v>
      </c>
      <c r="C21" s="12">
        <v>0.59434027</v>
      </c>
    </row>
  </sheetData>
  <mergeCells count="2">
    <mergeCell ref="A1:C1"/>
    <mergeCell ref="A11:C11"/>
  </mergeCells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43" sqref="I43"/>
    </sheetView>
  </sheetViews>
  <sheetFormatPr defaultRowHeight="12.75"/>
  <sheetData/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43" sqref="K43"/>
    </sheetView>
  </sheetViews>
  <sheetFormatPr defaultRowHeight="12.75"/>
  <sheetData/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J39" sqref="J39"/>
    </sheetView>
  </sheetViews>
  <sheetFormatPr defaultRowHeight="12.75"/>
  <cols>
    <col min="1" max="1" width="13.5703125" bestFit="1" customWidth="1"/>
    <col min="2" max="2" width="9" bestFit="1" customWidth="1"/>
    <col min="3" max="3" width="8.5703125" customWidth="1"/>
    <col min="4" max="4" width="8.7109375" customWidth="1"/>
    <col min="5" max="5" width="8.5703125" customWidth="1"/>
    <col min="6" max="6" width="8.42578125" customWidth="1"/>
    <col min="7" max="7" width="7.7109375" customWidth="1"/>
    <col min="8" max="8" width="7.5703125" customWidth="1"/>
    <col min="9" max="9" width="7.85546875" customWidth="1"/>
    <col min="10" max="10" width="7.7109375" customWidth="1"/>
    <col min="11" max="11" width="8.7109375" customWidth="1"/>
    <col min="12" max="12" width="8.42578125" customWidth="1"/>
    <col min="13" max="13" width="7.85546875" customWidth="1"/>
    <col min="14" max="14" width="7.7109375" customWidth="1"/>
  </cols>
  <sheetData>
    <row r="1" spans="1:14" ht="21.75" customHeight="1">
      <c r="A1" s="85" t="s">
        <v>264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2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2.7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ht="12.7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12.7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2.7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2.7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2.7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2.75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2.7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12.7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12.75" customHeight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12.75" customHeight="1" thickBo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4" ht="13.5" thickBot="1">
      <c r="A27" s="87"/>
      <c r="B27" s="95" t="s">
        <v>278</v>
      </c>
      <c r="C27" s="95" t="s">
        <v>279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0"/>
    </row>
    <row r="28" spans="1:14" ht="13.5" thickBot="1">
      <c r="A28" s="88"/>
      <c r="B28" s="96"/>
      <c r="C28" s="1" t="s">
        <v>266</v>
      </c>
      <c r="D28" s="1" t="s">
        <v>267</v>
      </c>
      <c r="E28" s="1" t="s">
        <v>268</v>
      </c>
      <c r="F28" s="1" t="s">
        <v>269</v>
      </c>
      <c r="G28" s="1" t="s">
        <v>270</v>
      </c>
      <c r="H28" s="1" t="s">
        <v>271</v>
      </c>
      <c r="I28" s="1" t="s">
        <v>272</v>
      </c>
      <c r="J28" s="1" t="s">
        <v>273</v>
      </c>
      <c r="K28" s="1" t="s">
        <v>274</v>
      </c>
      <c r="L28" s="1" t="s">
        <v>275</v>
      </c>
      <c r="M28" s="1" t="s">
        <v>276</v>
      </c>
      <c r="N28" s="1" t="s">
        <v>277</v>
      </c>
    </row>
    <row r="29" spans="1:14" ht="13.5" thickBot="1">
      <c r="A29" s="1" t="s">
        <v>265</v>
      </c>
      <c r="B29" s="82">
        <v>900218.07004799997</v>
      </c>
      <c r="C29" s="3">
        <v>74559.028714</v>
      </c>
      <c r="D29" s="3">
        <v>75606.553933999996</v>
      </c>
      <c r="E29" s="3">
        <v>66293.804273999995</v>
      </c>
      <c r="F29" s="3">
        <v>68452.486684000003</v>
      </c>
      <c r="G29" s="3"/>
      <c r="H29" s="3"/>
      <c r="I29" s="3"/>
      <c r="J29" s="3"/>
      <c r="K29" s="3"/>
      <c r="L29" s="3"/>
      <c r="M29" s="3"/>
      <c r="N29" s="3"/>
    </row>
    <row r="30" spans="1:14" ht="13.5" thickBot="1">
      <c r="A30" s="1" t="s">
        <v>87</v>
      </c>
      <c r="B30" s="82">
        <v>422281.5894</v>
      </c>
      <c r="C30" s="3">
        <v>37990.010670000003</v>
      </c>
      <c r="D30" s="3">
        <v>39029.301200000002</v>
      </c>
      <c r="E30" s="3">
        <v>31722.01614</v>
      </c>
      <c r="F30" s="3">
        <v>36032.256659999999</v>
      </c>
      <c r="G30" s="3"/>
      <c r="H30" s="3"/>
      <c r="I30" s="3"/>
      <c r="J30" s="3"/>
      <c r="K30" s="3"/>
      <c r="L30" s="3"/>
      <c r="M30" s="3"/>
      <c r="N30" s="3"/>
    </row>
    <row r="31" spans="1:14" ht="13.5" thickBot="1">
      <c r="A31" s="1" t="s">
        <v>280</v>
      </c>
      <c r="B31" s="82">
        <v>2897.2966799999999</v>
      </c>
      <c r="C31" s="3">
        <v>40.307290000000002</v>
      </c>
      <c r="D31" s="3">
        <v>97.527940000000001</v>
      </c>
      <c r="E31" s="3">
        <v>310.81252999999998</v>
      </c>
      <c r="F31" s="3">
        <v>133.53514999999999</v>
      </c>
      <c r="G31" s="3"/>
      <c r="H31" s="3"/>
      <c r="I31" s="3"/>
      <c r="J31" s="3"/>
      <c r="K31" s="3"/>
      <c r="L31" s="3"/>
      <c r="M31" s="3"/>
      <c r="N31" s="3"/>
    </row>
    <row r="32" spans="1:14" ht="13.5" thickBot="1">
      <c r="A32" s="1" t="s">
        <v>88</v>
      </c>
      <c r="B32" s="82">
        <v>237327.66948000001</v>
      </c>
      <c r="C32" s="3">
        <v>21850.606159999999</v>
      </c>
      <c r="D32" s="3">
        <v>21066.022840000001</v>
      </c>
      <c r="E32" s="3">
        <v>20632.624</v>
      </c>
      <c r="F32" s="3">
        <v>19630.055939999998</v>
      </c>
      <c r="G32" s="3"/>
      <c r="H32" s="3"/>
      <c r="I32" s="3"/>
      <c r="J32" s="3"/>
      <c r="K32" s="3"/>
      <c r="L32" s="3"/>
      <c r="M32" s="3"/>
      <c r="N32" s="3"/>
    </row>
    <row r="33" spans="1:14" ht="13.5" thickBot="1">
      <c r="A33" s="1" t="s">
        <v>89</v>
      </c>
      <c r="B33" s="82">
        <v>73439.124288000006</v>
      </c>
      <c r="C33" s="3">
        <v>4316.6399739999997</v>
      </c>
      <c r="D33" s="3">
        <v>3725.118954</v>
      </c>
      <c r="E33" s="3">
        <v>3939.6622640000001</v>
      </c>
      <c r="F33" s="3">
        <v>4070.2245739999998</v>
      </c>
      <c r="G33" s="3"/>
      <c r="H33" s="3"/>
      <c r="I33" s="3"/>
      <c r="J33" s="3"/>
      <c r="K33" s="3"/>
      <c r="L33" s="3"/>
      <c r="M33" s="3"/>
      <c r="N33" s="3"/>
    </row>
    <row r="34" spans="1:14" ht="13.5" thickBot="1">
      <c r="A34" s="1" t="s">
        <v>281</v>
      </c>
      <c r="B34" s="82">
        <v>293.70071999999999</v>
      </c>
      <c r="C34" s="3">
        <v>14.50417</v>
      </c>
      <c r="D34" s="3">
        <v>12.436809999999999</v>
      </c>
      <c r="E34" s="3">
        <v>8.6332500000000003</v>
      </c>
      <c r="F34" s="3">
        <v>9.3447999999999993</v>
      </c>
      <c r="G34" s="3"/>
      <c r="H34" s="3"/>
      <c r="I34" s="3"/>
      <c r="J34" s="3"/>
      <c r="K34" s="3"/>
      <c r="L34" s="3"/>
      <c r="M34" s="3"/>
      <c r="N34" s="3"/>
    </row>
    <row r="35" spans="1:14" ht="13.5" thickBot="1">
      <c r="A35" s="1" t="s">
        <v>282</v>
      </c>
      <c r="B35" s="82">
        <v>0</v>
      </c>
      <c r="C35" s="3">
        <v>0</v>
      </c>
      <c r="D35" s="3">
        <v>1564.98596</v>
      </c>
      <c r="E35" s="3">
        <v>5.8139999999999997E-2</v>
      </c>
      <c r="F35" s="3">
        <v>-361.78</v>
      </c>
      <c r="G35" s="3"/>
      <c r="H35" s="3"/>
      <c r="I35" s="3"/>
      <c r="J35" s="3"/>
      <c r="K35" s="3"/>
      <c r="L35" s="3"/>
      <c r="M35" s="3"/>
      <c r="N35" s="3"/>
    </row>
    <row r="36" spans="1:14">
      <c r="A36" s="89">
        <v>40683</v>
      </c>
      <c r="B36" s="83"/>
      <c r="C36" s="83"/>
      <c r="D36" s="83"/>
      <c r="E36" s="83"/>
      <c r="F36" s="90">
        <v>1</v>
      </c>
      <c r="G36" s="83"/>
      <c r="H36" s="83"/>
      <c r="I36" s="83"/>
      <c r="J36" s="83"/>
      <c r="K36" s="91">
        <v>0.60202546000000001</v>
      </c>
      <c r="L36" s="83"/>
      <c r="M36" s="83"/>
      <c r="N36" s="83"/>
    </row>
  </sheetData>
  <mergeCells count="8">
    <mergeCell ref="A36:E36"/>
    <mergeCell ref="F36:J36"/>
    <mergeCell ref="K36:N36"/>
    <mergeCell ref="A1:N1"/>
    <mergeCell ref="A2:N26"/>
    <mergeCell ref="A27:A28"/>
    <mergeCell ref="B27:B28"/>
    <mergeCell ref="C27:N27"/>
  </mergeCells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L16" sqref="L16"/>
    </sheetView>
  </sheetViews>
  <sheetFormatPr defaultRowHeight="12.75"/>
  <cols>
    <col min="1" max="1" width="13.5703125" bestFit="1" customWidth="1"/>
    <col min="2" max="2" width="18.140625" bestFit="1" customWidth="1"/>
  </cols>
  <sheetData>
    <row r="1" spans="1:10" ht="21.75" customHeight="1">
      <c r="A1" s="85" t="s">
        <v>86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>
      <c r="A2" s="92" t="s">
        <v>102</v>
      </c>
      <c r="B2" s="83"/>
      <c r="C2" s="92" t="s">
        <v>103</v>
      </c>
      <c r="D2" s="83"/>
      <c r="E2" s="83"/>
      <c r="F2" s="83"/>
      <c r="G2" s="83"/>
      <c r="H2" s="83"/>
      <c r="I2" s="83"/>
      <c r="J2" s="83"/>
    </row>
    <row r="3" spans="1:10" ht="12.75" customHeight="1">
      <c r="C3" s="83"/>
      <c r="D3" s="83"/>
      <c r="E3" s="83"/>
      <c r="F3" s="83"/>
      <c r="G3" s="83"/>
      <c r="H3" s="83"/>
      <c r="I3" s="83"/>
      <c r="J3" s="83"/>
    </row>
    <row r="4" spans="1:10" ht="12.75" customHeight="1">
      <c r="C4" s="83"/>
      <c r="D4" s="83"/>
      <c r="E4" s="83"/>
      <c r="F4" s="83"/>
      <c r="G4" s="83"/>
      <c r="H4" s="83"/>
      <c r="I4" s="83"/>
      <c r="J4" s="83"/>
    </row>
    <row r="5" spans="1:10" ht="12.75" customHeight="1">
      <c r="C5" s="83"/>
      <c r="D5" s="83"/>
      <c r="E5" s="83"/>
      <c r="F5" s="83"/>
      <c r="G5" s="83"/>
      <c r="H5" s="83"/>
      <c r="I5" s="83"/>
      <c r="J5" s="83"/>
    </row>
    <row r="6" spans="1:10" ht="12.75" customHeight="1">
      <c r="C6" s="83"/>
      <c r="D6" s="83"/>
      <c r="E6" s="83"/>
      <c r="F6" s="83"/>
      <c r="G6" s="83"/>
      <c r="H6" s="83"/>
      <c r="I6" s="83"/>
      <c r="J6" s="83"/>
    </row>
    <row r="7" spans="1:10" ht="12.75" customHeight="1" thickBot="1">
      <c r="C7" s="83"/>
      <c r="D7" s="83"/>
      <c r="E7" s="83"/>
      <c r="F7" s="83"/>
      <c r="G7" s="83"/>
      <c r="H7" s="83"/>
      <c r="I7" s="83"/>
      <c r="J7" s="83"/>
    </row>
    <row r="8" spans="1:10" ht="13.5" thickBot="1">
      <c r="A8" s="6"/>
      <c r="B8" s="1" t="s">
        <v>5</v>
      </c>
      <c r="C8" s="83"/>
      <c r="D8" s="83"/>
      <c r="E8" s="83"/>
      <c r="F8" s="83"/>
      <c r="G8" s="83"/>
      <c r="H8" s="83"/>
      <c r="I8" s="83"/>
      <c r="J8" s="83"/>
    </row>
    <row r="9" spans="1:10" ht="13.5" thickBot="1">
      <c r="A9" s="1" t="s">
        <v>87</v>
      </c>
      <c r="B9" s="3">
        <v>68671.988410000005</v>
      </c>
      <c r="C9" s="83"/>
      <c r="D9" s="83"/>
      <c r="E9" s="83"/>
      <c r="F9" s="83"/>
      <c r="G9" s="83"/>
      <c r="H9" s="83"/>
      <c r="I9" s="83"/>
      <c r="J9" s="83"/>
    </row>
    <row r="10" spans="1:10" ht="13.5" thickBot="1">
      <c r="A10" s="1" t="s">
        <v>88</v>
      </c>
      <c r="B10" s="3">
        <v>4412.9852199999996</v>
      </c>
      <c r="C10" s="83"/>
      <c r="D10" s="83"/>
      <c r="E10" s="83"/>
      <c r="F10" s="83"/>
      <c r="G10" s="83"/>
      <c r="H10" s="83"/>
      <c r="I10" s="83"/>
      <c r="J10" s="83"/>
    </row>
    <row r="11" spans="1:10" ht="13.5" thickBot="1">
      <c r="A11" s="1" t="s">
        <v>89</v>
      </c>
      <c r="B11" s="3">
        <v>55103.224139999998</v>
      </c>
      <c r="C11" s="83"/>
      <c r="D11" s="83"/>
      <c r="E11" s="83"/>
      <c r="F11" s="83"/>
      <c r="G11" s="83"/>
      <c r="H11" s="83"/>
      <c r="I11" s="83"/>
      <c r="J11" s="83"/>
    </row>
    <row r="12" spans="1:10" ht="13.5" thickBot="1">
      <c r="A12" s="1" t="s">
        <v>90</v>
      </c>
      <c r="B12" s="3">
        <v>3336.8461699999998</v>
      </c>
      <c r="C12" s="83"/>
      <c r="D12" s="83"/>
      <c r="E12" s="83"/>
      <c r="F12" s="83"/>
      <c r="G12" s="83"/>
      <c r="H12" s="83"/>
      <c r="I12" s="83"/>
      <c r="J12" s="83"/>
    </row>
    <row r="13" spans="1:10" ht="13.5" thickBot="1">
      <c r="A13" s="1" t="s">
        <v>91</v>
      </c>
      <c r="B13" s="3">
        <v>8263.5768800000005</v>
      </c>
      <c r="C13" s="83"/>
      <c r="D13" s="83"/>
      <c r="E13" s="83"/>
      <c r="F13" s="83"/>
      <c r="G13" s="83"/>
      <c r="H13" s="83"/>
      <c r="I13" s="83"/>
      <c r="J13" s="83"/>
    </row>
    <row r="14" spans="1:10" ht="13.5" thickBot="1">
      <c r="A14" s="1" t="s">
        <v>92</v>
      </c>
      <c r="B14" s="3">
        <v>145003.61627</v>
      </c>
      <c r="C14" s="83"/>
      <c r="D14" s="83"/>
      <c r="E14" s="83"/>
      <c r="F14" s="83"/>
      <c r="G14" s="83"/>
      <c r="H14" s="83"/>
      <c r="I14" s="83"/>
      <c r="J14" s="83"/>
    </row>
    <row r="15" spans="1:10" ht="13.5" thickBot="1">
      <c r="A15" s="1" t="s">
        <v>93</v>
      </c>
      <c r="B15" s="3">
        <v>25144.696</v>
      </c>
      <c r="C15" s="83"/>
      <c r="D15" s="83"/>
      <c r="E15" s="83"/>
      <c r="F15" s="83"/>
      <c r="G15" s="83"/>
      <c r="H15" s="83"/>
      <c r="I15" s="83"/>
      <c r="J15" s="83"/>
    </row>
    <row r="16" spans="1:10" ht="13.5" thickBot="1">
      <c r="A16" s="1" t="s">
        <v>94</v>
      </c>
      <c r="B16" s="3">
        <v>24688.5658</v>
      </c>
      <c r="C16" s="83"/>
      <c r="D16" s="83"/>
      <c r="E16" s="83"/>
      <c r="F16" s="83"/>
      <c r="G16" s="83"/>
      <c r="H16" s="83"/>
      <c r="I16" s="83"/>
      <c r="J16" s="83"/>
    </row>
    <row r="17" spans="1:10" ht="13.5" thickBot="1">
      <c r="A17" s="1" t="s">
        <v>95</v>
      </c>
      <c r="B17" s="3">
        <v>31806.997659999899</v>
      </c>
      <c r="C17" s="83"/>
      <c r="D17" s="83"/>
      <c r="E17" s="83"/>
      <c r="F17" s="83"/>
      <c r="G17" s="83"/>
      <c r="H17" s="83"/>
      <c r="I17" s="83"/>
      <c r="J17" s="83"/>
    </row>
    <row r="18" spans="1:10" ht="13.5" thickBot="1">
      <c r="A18" s="1" t="s">
        <v>96</v>
      </c>
      <c r="B18" s="3">
        <v>366432.49654999998</v>
      </c>
      <c r="C18" s="83"/>
      <c r="D18" s="83"/>
      <c r="E18" s="83"/>
      <c r="F18" s="83"/>
      <c r="G18" s="83"/>
      <c r="H18" s="83"/>
      <c r="I18" s="83"/>
      <c r="J18" s="83"/>
    </row>
    <row r="19" spans="1:10" ht="12.75" customHeight="1">
      <c r="C19" s="83"/>
      <c r="D19" s="83"/>
      <c r="E19" s="83"/>
      <c r="F19" s="83"/>
      <c r="G19" s="83"/>
      <c r="H19" s="83"/>
      <c r="I19" s="83"/>
      <c r="J19" s="83"/>
    </row>
    <row r="20" spans="1:10" ht="12.75" customHeight="1">
      <c r="C20" s="83"/>
      <c r="D20" s="83"/>
      <c r="E20" s="83"/>
      <c r="F20" s="83"/>
      <c r="G20" s="83"/>
      <c r="H20" s="83"/>
      <c r="I20" s="83"/>
      <c r="J20" s="83"/>
    </row>
    <row r="21" spans="1:10" ht="12.75" customHeight="1">
      <c r="C21" s="83"/>
      <c r="D21" s="83"/>
      <c r="E21" s="83"/>
      <c r="F21" s="83"/>
      <c r="G21" s="83"/>
      <c r="H21" s="83"/>
      <c r="I21" s="83"/>
      <c r="J21" s="83"/>
    </row>
    <row r="22" spans="1:10" ht="12.75" customHeight="1">
      <c r="C22" s="83"/>
      <c r="D22" s="83"/>
      <c r="E22" s="83"/>
      <c r="F22" s="83"/>
      <c r="G22" s="83"/>
      <c r="H22" s="83"/>
      <c r="I22" s="83"/>
      <c r="J22" s="83"/>
    </row>
    <row r="23" spans="1:10" ht="12.75" customHeight="1">
      <c r="C23" s="83"/>
      <c r="D23" s="83"/>
      <c r="E23" s="83"/>
      <c r="F23" s="83"/>
      <c r="G23" s="83"/>
      <c r="H23" s="83"/>
      <c r="I23" s="83"/>
      <c r="J23" s="83"/>
    </row>
    <row r="24" spans="1:10" ht="12.75" customHeight="1">
      <c r="C24" s="83"/>
      <c r="D24" s="83"/>
      <c r="E24" s="83"/>
      <c r="F24" s="83"/>
      <c r="G24" s="83"/>
      <c r="H24" s="83"/>
      <c r="I24" s="83"/>
      <c r="J24" s="83"/>
    </row>
    <row r="25" spans="1:10" ht="12.75" customHeight="1">
      <c r="C25" s="83"/>
      <c r="D25" s="83"/>
      <c r="E25" s="83"/>
      <c r="F25" s="83"/>
      <c r="G25" s="83"/>
      <c r="H25" s="83"/>
      <c r="I25" s="83"/>
      <c r="J25" s="83"/>
    </row>
    <row r="26" spans="1:10" ht="12.75" customHeight="1">
      <c r="C26" s="83"/>
      <c r="D26" s="83"/>
      <c r="E26" s="83"/>
      <c r="F26" s="83"/>
      <c r="G26" s="83"/>
      <c r="H26" s="83"/>
      <c r="I26" s="83"/>
      <c r="J26" s="83"/>
    </row>
    <row r="27" spans="1:10" ht="12.75" customHeight="1">
      <c r="C27" s="83"/>
      <c r="D27" s="83"/>
      <c r="E27" s="83"/>
      <c r="F27" s="83"/>
      <c r="G27" s="83"/>
      <c r="H27" s="83"/>
      <c r="I27" s="83"/>
      <c r="J27" s="83"/>
    </row>
    <row r="28" spans="1:10" ht="12.75" customHeight="1">
      <c r="C28" s="83"/>
      <c r="D28" s="83"/>
      <c r="E28" s="83"/>
      <c r="F28" s="83"/>
      <c r="G28" s="83"/>
      <c r="H28" s="83"/>
      <c r="I28" s="83"/>
      <c r="J28" s="83"/>
    </row>
    <row r="29" spans="1:10" ht="12.75" customHeight="1">
      <c r="C29" s="83"/>
      <c r="D29" s="83"/>
      <c r="E29" s="83"/>
      <c r="F29" s="83"/>
      <c r="G29" s="83"/>
      <c r="H29" s="83"/>
      <c r="I29" s="83"/>
      <c r="J29" s="83"/>
    </row>
    <row r="30" spans="1:10" ht="12.75" customHeight="1" thickBot="1">
      <c r="C30" s="83"/>
      <c r="D30" s="83"/>
      <c r="E30" s="83"/>
      <c r="F30" s="83"/>
      <c r="G30" s="83"/>
      <c r="H30" s="83"/>
      <c r="I30" s="83"/>
      <c r="J30" s="83"/>
    </row>
    <row r="31" spans="1:10" ht="13.5" thickBot="1">
      <c r="A31" s="6"/>
      <c r="B31" s="1" t="s">
        <v>5</v>
      </c>
      <c r="C31" s="83"/>
      <c r="D31" s="83"/>
      <c r="E31" s="83"/>
      <c r="F31" s="83"/>
      <c r="G31" s="83"/>
      <c r="H31" s="83"/>
      <c r="I31" s="83"/>
      <c r="J31" s="83"/>
    </row>
    <row r="32" spans="1:10" ht="13.5" thickBot="1">
      <c r="A32" s="1" t="s">
        <v>97</v>
      </c>
      <c r="B32" s="3">
        <v>9315.6</v>
      </c>
      <c r="C32" s="83"/>
      <c r="D32" s="83"/>
      <c r="E32" s="83"/>
      <c r="F32" s="83"/>
      <c r="G32" s="83"/>
      <c r="H32" s="83"/>
      <c r="I32" s="83"/>
      <c r="J32" s="83"/>
    </row>
    <row r="33" spans="1:10" ht="13.5" thickBot="1">
      <c r="A33" s="1" t="s">
        <v>98</v>
      </c>
      <c r="B33" s="3">
        <v>299228.11067999998</v>
      </c>
      <c r="C33" s="83"/>
      <c r="D33" s="83"/>
      <c r="E33" s="83"/>
      <c r="F33" s="83"/>
      <c r="G33" s="83"/>
      <c r="H33" s="83"/>
      <c r="I33" s="83"/>
      <c r="J33" s="83"/>
    </row>
    <row r="34" spans="1:10" ht="13.5" thickBot="1">
      <c r="A34" s="1" t="s">
        <v>99</v>
      </c>
      <c r="B34" s="3">
        <v>7788.4913100000003</v>
      </c>
      <c r="C34" s="83"/>
      <c r="D34" s="83"/>
      <c r="E34" s="83"/>
      <c r="F34" s="83"/>
      <c r="G34" s="83"/>
      <c r="H34" s="83"/>
      <c r="I34" s="83"/>
      <c r="J34" s="83"/>
    </row>
    <row r="35" spans="1:10" ht="13.5" thickBot="1">
      <c r="A35" s="1" t="s">
        <v>100</v>
      </c>
      <c r="B35" s="3">
        <v>27453.294569999998</v>
      </c>
      <c r="C35" s="83"/>
      <c r="D35" s="83"/>
      <c r="E35" s="83"/>
      <c r="F35" s="83"/>
      <c r="G35" s="83"/>
      <c r="H35" s="83"/>
      <c r="I35" s="83"/>
      <c r="J35" s="83"/>
    </row>
    <row r="36" spans="1:10" ht="13.5" thickBot="1">
      <c r="A36" s="1" t="s">
        <v>101</v>
      </c>
      <c r="B36" s="3">
        <v>28090.655060000099</v>
      </c>
      <c r="C36" s="83"/>
      <c r="D36" s="83"/>
      <c r="E36" s="83"/>
      <c r="F36" s="83"/>
      <c r="G36" s="83"/>
      <c r="H36" s="83"/>
      <c r="I36" s="83"/>
      <c r="J36" s="83"/>
    </row>
    <row r="37" spans="1:10" ht="13.5" thickBot="1">
      <c r="A37" s="1" t="s">
        <v>96</v>
      </c>
      <c r="B37" s="3">
        <v>371876.15162000002</v>
      </c>
      <c r="C37" s="83"/>
      <c r="D37" s="83"/>
      <c r="E37" s="83"/>
      <c r="F37" s="83"/>
      <c r="G37" s="83"/>
      <c r="H37" s="83"/>
      <c r="I37" s="83"/>
      <c r="J37" s="83"/>
    </row>
    <row r="38" spans="1:10" ht="12.75" customHeight="1">
      <c r="C38" s="83"/>
      <c r="D38" s="83"/>
      <c r="E38" s="83"/>
      <c r="F38" s="83"/>
      <c r="G38" s="83"/>
      <c r="H38" s="83"/>
      <c r="I38" s="83"/>
      <c r="J38" s="83"/>
    </row>
    <row r="39" spans="1:10" ht="12.75" customHeight="1">
      <c r="C39" s="83"/>
      <c r="D39" s="83"/>
      <c r="E39" s="83"/>
      <c r="F39" s="83"/>
      <c r="G39" s="83"/>
      <c r="H39" s="83"/>
      <c r="I39" s="83"/>
      <c r="J39" s="83"/>
    </row>
    <row r="40" spans="1:10" ht="12.75" customHeight="1">
      <c r="C40" s="83"/>
      <c r="D40" s="83"/>
      <c r="E40" s="83"/>
      <c r="F40" s="83"/>
      <c r="G40" s="83"/>
      <c r="H40" s="83"/>
      <c r="I40" s="83"/>
      <c r="J40" s="83"/>
    </row>
    <row r="41" spans="1:10" ht="12.75" customHeight="1">
      <c r="C41" s="83"/>
      <c r="D41" s="83"/>
      <c r="E41" s="83"/>
      <c r="F41" s="83"/>
      <c r="G41" s="83"/>
      <c r="H41" s="83"/>
      <c r="I41" s="83"/>
      <c r="J41" s="83"/>
    </row>
    <row r="42" spans="1:10" ht="12.75" customHeight="1">
      <c r="C42" s="83"/>
      <c r="D42" s="83"/>
      <c r="E42" s="83"/>
      <c r="F42" s="83"/>
      <c r="G42" s="83"/>
      <c r="H42" s="83"/>
      <c r="I42" s="83"/>
      <c r="J42" s="83"/>
    </row>
    <row r="43" spans="1:10" ht="12.75" customHeight="1">
      <c r="C43" s="83"/>
      <c r="D43" s="83"/>
      <c r="E43" s="83"/>
      <c r="F43" s="83"/>
      <c r="G43" s="83"/>
      <c r="H43" s="83"/>
      <c r="I43" s="83"/>
      <c r="J43" s="83"/>
    </row>
    <row r="44" spans="1:10" ht="12.75" customHeight="1">
      <c r="C44" s="83"/>
      <c r="D44" s="83"/>
      <c r="E44" s="83"/>
      <c r="F44" s="83"/>
      <c r="G44" s="83"/>
      <c r="H44" s="83"/>
      <c r="I44" s="83"/>
      <c r="J44" s="83"/>
    </row>
    <row r="45" spans="1:10" ht="12.7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</row>
    <row r="46" spans="1:10" ht="12.7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</row>
    <row r="47" spans="1:10">
      <c r="A47" s="89">
        <v>40683</v>
      </c>
      <c r="B47" s="83"/>
      <c r="C47" s="83"/>
      <c r="D47" s="83"/>
      <c r="E47" s="90">
        <v>1</v>
      </c>
      <c r="F47" s="83"/>
      <c r="G47" s="83"/>
      <c r="H47" s="91">
        <v>0.59376156999999996</v>
      </c>
      <c r="I47" s="83"/>
      <c r="J47" s="83"/>
    </row>
  </sheetData>
  <mergeCells count="12">
    <mergeCell ref="A1:J1"/>
    <mergeCell ref="A2:B2"/>
    <mergeCell ref="C2:J2"/>
    <mergeCell ref="C3:J23"/>
    <mergeCell ref="A47:D47"/>
    <mergeCell ref="E47:G47"/>
    <mergeCell ref="H47:J47"/>
    <mergeCell ref="C24:J44"/>
    <mergeCell ref="A45:B45"/>
    <mergeCell ref="C45:J45"/>
    <mergeCell ref="A46:B46"/>
    <mergeCell ref="C46:J46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L15" sqref="L15"/>
    </sheetView>
  </sheetViews>
  <sheetFormatPr defaultRowHeight="12.75"/>
  <cols>
    <col min="1" max="1" width="13.5703125" bestFit="1" customWidth="1"/>
    <col min="2" max="2" width="18.140625" bestFit="1" customWidth="1"/>
  </cols>
  <sheetData>
    <row r="1" spans="1:10" ht="21.75" customHeight="1">
      <c r="A1" s="85" t="s">
        <v>86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>
      <c r="A2" s="92" t="s">
        <v>102</v>
      </c>
      <c r="B2" s="83"/>
      <c r="C2" s="92" t="s">
        <v>104</v>
      </c>
      <c r="D2" s="83"/>
      <c r="E2" s="83"/>
      <c r="F2" s="83"/>
      <c r="G2" s="83"/>
      <c r="H2" s="83"/>
      <c r="I2" s="83"/>
      <c r="J2" s="83"/>
    </row>
    <row r="3" spans="1:10" ht="12.75" customHeight="1">
      <c r="C3" s="83"/>
      <c r="D3" s="83"/>
      <c r="E3" s="83"/>
      <c r="F3" s="83"/>
      <c r="G3" s="83"/>
      <c r="H3" s="83"/>
      <c r="I3" s="83"/>
      <c r="J3" s="83"/>
    </row>
    <row r="4" spans="1:10" ht="12.75" customHeight="1">
      <c r="C4" s="83"/>
      <c r="D4" s="83"/>
      <c r="E4" s="83"/>
      <c r="F4" s="83"/>
      <c r="G4" s="83"/>
      <c r="H4" s="83"/>
      <c r="I4" s="83"/>
      <c r="J4" s="83"/>
    </row>
    <row r="5" spans="1:10" ht="12.75" customHeight="1">
      <c r="C5" s="83"/>
      <c r="D5" s="83"/>
      <c r="E5" s="83"/>
      <c r="F5" s="83"/>
      <c r="G5" s="83"/>
      <c r="H5" s="83"/>
      <c r="I5" s="83"/>
      <c r="J5" s="83"/>
    </row>
    <row r="6" spans="1:10" ht="12.75" customHeight="1">
      <c r="C6" s="83"/>
      <c r="D6" s="83"/>
      <c r="E6" s="83"/>
      <c r="F6" s="83"/>
      <c r="G6" s="83"/>
      <c r="H6" s="83"/>
      <c r="I6" s="83"/>
      <c r="J6" s="83"/>
    </row>
    <row r="7" spans="1:10" ht="12.75" customHeight="1" thickBot="1">
      <c r="C7" s="83"/>
      <c r="D7" s="83"/>
      <c r="E7" s="83"/>
      <c r="F7" s="83"/>
      <c r="G7" s="83"/>
      <c r="H7" s="83"/>
      <c r="I7" s="83"/>
      <c r="J7" s="83"/>
    </row>
    <row r="8" spans="1:10" ht="13.5" thickBot="1">
      <c r="A8" s="6"/>
      <c r="B8" s="1" t="s">
        <v>5</v>
      </c>
      <c r="C8" s="83"/>
      <c r="D8" s="83"/>
      <c r="E8" s="83"/>
      <c r="F8" s="83"/>
      <c r="G8" s="83"/>
      <c r="H8" s="83"/>
      <c r="I8" s="83"/>
      <c r="J8" s="83"/>
    </row>
    <row r="9" spans="1:10" ht="13.5" thickBot="1">
      <c r="A9" s="1" t="s">
        <v>87</v>
      </c>
      <c r="B9" s="3">
        <v>275961.29608</v>
      </c>
      <c r="C9" s="83"/>
      <c r="D9" s="83"/>
      <c r="E9" s="83"/>
      <c r="F9" s="83"/>
      <c r="G9" s="83"/>
      <c r="H9" s="83"/>
      <c r="I9" s="83"/>
      <c r="J9" s="83"/>
    </row>
    <row r="10" spans="1:10" ht="13.5" thickBot="1">
      <c r="A10" s="1" t="s">
        <v>88</v>
      </c>
      <c r="B10" s="3">
        <v>17858.43507</v>
      </c>
      <c r="C10" s="83"/>
      <c r="D10" s="83"/>
      <c r="E10" s="83"/>
      <c r="F10" s="83"/>
      <c r="G10" s="83"/>
      <c r="H10" s="83"/>
      <c r="I10" s="83"/>
      <c r="J10" s="83"/>
    </row>
    <row r="11" spans="1:10" ht="13.5" thickBot="1">
      <c r="A11" s="1" t="s">
        <v>89</v>
      </c>
      <c r="B11" s="3">
        <v>219481.07962</v>
      </c>
      <c r="C11" s="83"/>
      <c r="D11" s="83"/>
      <c r="E11" s="83"/>
      <c r="F11" s="83"/>
      <c r="G11" s="83"/>
      <c r="H11" s="83"/>
      <c r="I11" s="83"/>
      <c r="J11" s="83"/>
    </row>
    <row r="12" spans="1:10" ht="13.5" thickBot="1">
      <c r="A12" s="1" t="s">
        <v>90</v>
      </c>
      <c r="B12" s="3">
        <v>13586.68872</v>
      </c>
      <c r="C12" s="83"/>
      <c r="D12" s="83"/>
      <c r="E12" s="83"/>
      <c r="F12" s="83"/>
      <c r="G12" s="83"/>
      <c r="H12" s="83"/>
      <c r="I12" s="83"/>
      <c r="J12" s="83"/>
    </row>
    <row r="13" spans="1:10" ht="13.5" thickBot="1">
      <c r="A13" s="1" t="s">
        <v>91</v>
      </c>
      <c r="B13" s="3">
        <v>43749.537479999999</v>
      </c>
      <c r="C13" s="83"/>
      <c r="D13" s="83"/>
      <c r="E13" s="83"/>
      <c r="F13" s="83"/>
      <c r="G13" s="83"/>
      <c r="H13" s="83"/>
      <c r="I13" s="83"/>
      <c r="J13" s="83"/>
    </row>
    <row r="14" spans="1:10" ht="13.5" thickBot="1">
      <c r="A14" s="1" t="s">
        <v>92</v>
      </c>
      <c r="B14" s="3">
        <v>551833.28481999994</v>
      </c>
      <c r="C14" s="83"/>
      <c r="D14" s="83"/>
      <c r="E14" s="83"/>
      <c r="F14" s="83"/>
      <c r="G14" s="83"/>
      <c r="H14" s="83"/>
      <c r="I14" s="83"/>
      <c r="J14" s="83"/>
    </row>
    <row r="15" spans="1:10" ht="13.5" thickBot="1">
      <c r="A15" s="1" t="s">
        <v>93</v>
      </c>
      <c r="B15" s="3">
        <v>99529.608999999997</v>
      </c>
      <c r="C15" s="83"/>
      <c r="D15" s="83"/>
      <c r="E15" s="83"/>
      <c r="F15" s="83"/>
      <c r="G15" s="83"/>
      <c r="H15" s="83"/>
      <c r="I15" s="83"/>
      <c r="J15" s="83"/>
    </row>
    <row r="16" spans="1:10" ht="13.5" thickBot="1">
      <c r="A16" s="1" t="s">
        <v>94</v>
      </c>
      <c r="B16" s="3">
        <v>111722.17735</v>
      </c>
      <c r="C16" s="83"/>
      <c r="D16" s="83"/>
      <c r="E16" s="83"/>
      <c r="F16" s="83"/>
      <c r="G16" s="83"/>
      <c r="H16" s="83"/>
      <c r="I16" s="83"/>
      <c r="J16" s="83"/>
    </row>
    <row r="17" spans="1:10" ht="13.5" thickBot="1">
      <c r="A17" s="1" t="s">
        <v>95</v>
      </c>
      <c r="B17" s="3">
        <v>113051.7752</v>
      </c>
      <c r="C17" s="83"/>
      <c r="D17" s="83"/>
      <c r="E17" s="83"/>
      <c r="F17" s="83"/>
      <c r="G17" s="83"/>
      <c r="H17" s="83"/>
      <c r="I17" s="83"/>
      <c r="J17" s="83"/>
    </row>
    <row r="18" spans="1:10" ht="13.5" thickBot="1">
      <c r="A18" s="1" t="s">
        <v>96</v>
      </c>
      <c r="B18" s="3">
        <v>1446773.8833399999</v>
      </c>
      <c r="C18" s="83"/>
      <c r="D18" s="83"/>
      <c r="E18" s="83"/>
      <c r="F18" s="83"/>
      <c r="G18" s="83"/>
      <c r="H18" s="83"/>
      <c r="I18" s="83"/>
      <c r="J18" s="83"/>
    </row>
    <row r="19" spans="1:10" ht="12.75" customHeight="1">
      <c r="C19" s="83"/>
      <c r="D19" s="83"/>
      <c r="E19" s="83"/>
      <c r="F19" s="83"/>
      <c r="G19" s="83"/>
      <c r="H19" s="83"/>
      <c r="I19" s="83"/>
      <c r="J19" s="83"/>
    </row>
    <row r="20" spans="1:10" ht="12.75" customHeight="1">
      <c r="C20" s="83"/>
      <c r="D20" s="83"/>
      <c r="E20" s="83"/>
      <c r="F20" s="83"/>
      <c r="G20" s="83"/>
      <c r="H20" s="83"/>
      <c r="I20" s="83"/>
      <c r="J20" s="83"/>
    </row>
    <row r="21" spans="1:10" ht="12.75" customHeight="1">
      <c r="C21" s="83"/>
      <c r="D21" s="83"/>
      <c r="E21" s="83"/>
      <c r="F21" s="83"/>
      <c r="G21" s="83"/>
      <c r="H21" s="83"/>
      <c r="I21" s="83"/>
      <c r="J21" s="83"/>
    </row>
    <row r="22" spans="1:10" ht="12.75" customHeight="1">
      <c r="C22" s="83"/>
      <c r="D22" s="83"/>
      <c r="E22" s="83"/>
      <c r="F22" s="83"/>
      <c r="G22" s="83"/>
      <c r="H22" s="83"/>
      <c r="I22" s="83"/>
      <c r="J22" s="83"/>
    </row>
    <row r="23" spans="1:10" ht="12.75" customHeight="1">
      <c r="C23" s="83"/>
      <c r="D23" s="83"/>
      <c r="E23" s="83"/>
      <c r="F23" s="83"/>
      <c r="G23" s="83"/>
      <c r="H23" s="83"/>
      <c r="I23" s="83"/>
      <c r="J23" s="83"/>
    </row>
    <row r="24" spans="1:10" ht="12.75" customHeight="1">
      <c r="C24" s="83"/>
      <c r="D24" s="83"/>
      <c r="E24" s="83"/>
      <c r="F24" s="83"/>
      <c r="G24" s="83"/>
      <c r="H24" s="83"/>
      <c r="I24" s="83"/>
      <c r="J24" s="83"/>
    </row>
    <row r="25" spans="1:10" ht="12.75" customHeight="1">
      <c r="C25" s="83"/>
      <c r="D25" s="83"/>
      <c r="E25" s="83"/>
      <c r="F25" s="83"/>
      <c r="G25" s="83"/>
      <c r="H25" s="83"/>
      <c r="I25" s="83"/>
      <c r="J25" s="83"/>
    </row>
    <row r="26" spans="1:10" ht="12.75" customHeight="1">
      <c r="C26" s="83"/>
      <c r="D26" s="83"/>
      <c r="E26" s="83"/>
      <c r="F26" s="83"/>
      <c r="G26" s="83"/>
      <c r="H26" s="83"/>
      <c r="I26" s="83"/>
      <c r="J26" s="83"/>
    </row>
    <row r="27" spans="1:10" ht="12.75" customHeight="1">
      <c r="C27" s="83"/>
      <c r="D27" s="83"/>
      <c r="E27" s="83"/>
      <c r="F27" s="83"/>
      <c r="G27" s="83"/>
      <c r="H27" s="83"/>
      <c r="I27" s="83"/>
      <c r="J27" s="83"/>
    </row>
    <row r="28" spans="1:10" ht="12.75" customHeight="1">
      <c r="C28" s="83"/>
      <c r="D28" s="83"/>
      <c r="E28" s="83"/>
      <c r="F28" s="83"/>
      <c r="G28" s="83"/>
      <c r="H28" s="83"/>
      <c r="I28" s="83"/>
      <c r="J28" s="83"/>
    </row>
    <row r="29" spans="1:10" ht="12.75" customHeight="1">
      <c r="C29" s="83"/>
      <c r="D29" s="83"/>
      <c r="E29" s="83"/>
      <c r="F29" s="83"/>
      <c r="G29" s="83"/>
      <c r="H29" s="83"/>
      <c r="I29" s="83"/>
      <c r="J29" s="83"/>
    </row>
    <row r="30" spans="1:10" ht="12.75" customHeight="1" thickBot="1">
      <c r="C30" s="83"/>
      <c r="D30" s="83"/>
      <c r="E30" s="83"/>
      <c r="F30" s="83"/>
      <c r="G30" s="83"/>
      <c r="H30" s="83"/>
      <c r="I30" s="83"/>
      <c r="J30" s="83"/>
    </row>
    <row r="31" spans="1:10" ht="13.5" thickBot="1">
      <c r="A31" s="6"/>
      <c r="B31" s="1" t="s">
        <v>5</v>
      </c>
      <c r="C31" s="83"/>
      <c r="D31" s="83"/>
      <c r="E31" s="83"/>
      <c r="F31" s="83"/>
      <c r="G31" s="83"/>
      <c r="H31" s="83"/>
      <c r="I31" s="83"/>
      <c r="J31" s="83"/>
    </row>
    <row r="32" spans="1:10" ht="13.5" thickBot="1">
      <c r="A32" s="1" t="s">
        <v>97</v>
      </c>
      <c r="B32" s="3">
        <v>17130.591</v>
      </c>
      <c r="C32" s="83"/>
      <c r="D32" s="83"/>
      <c r="E32" s="83"/>
      <c r="F32" s="83"/>
      <c r="G32" s="83"/>
      <c r="H32" s="83"/>
      <c r="I32" s="83"/>
      <c r="J32" s="83"/>
    </row>
    <row r="33" spans="1:10" ht="13.5" thickBot="1">
      <c r="A33" s="1" t="s">
        <v>98</v>
      </c>
      <c r="B33" s="3">
        <v>1185904.83907</v>
      </c>
      <c r="C33" s="83"/>
      <c r="D33" s="83"/>
      <c r="E33" s="83"/>
      <c r="F33" s="83"/>
      <c r="G33" s="83"/>
      <c r="H33" s="83"/>
      <c r="I33" s="83"/>
      <c r="J33" s="83"/>
    </row>
    <row r="34" spans="1:10" ht="13.5" thickBot="1">
      <c r="A34" s="1" t="s">
        <v>99</v>
      </c>
      <c r="B34" s="3">
        <v>31707.004949999999</v>
      </c>
      <c r="C34" s="83"/>
      <c r="D34" s="83"/>
      <c r="E34" s="83"/>
      <c r="F34" s="83"/>
      <c r="G34" s="83"/>
      <c r="H34" s="83"/>
      <c r="I34" s="83"/>
      <c r="J34" s="83"/>
    </row>
    <row r="35" spans="1:10" ht="13.5" thickBot="1">
      <c r="A35" s="1" t="s">
        <v>100</v>
      </c>
      <c r="B35" s="3">
        <v>124228.72509000001</v>
      </c>
      <c r="C35" s="83"/>
      <c r="D35" s="83"/>
      <c r="E35" s="83"/>
      <c r="F35" s="83"/>
      <c r="G35" s="83"/>
      <c r="H35" s="83"/>
      <c r="I35" s="83"/>
      <c r="J35" s="83"/>
    </row>
    <row r="36" spans="1:10" ht="13.5" thickBot="1">
      <c r="A36" s="1" t="s">
        <v>101</v>
      </c>
      <c r="B36" s="3">
        <v>133590.90203</v>
      </c>
      <c r="C36" s="83"/>
      <c r="D36" s="83"/>
      <c r="E36" s="83"/>
      <c r="F36" s="83"/>
      <c r="G36" s="83"/>
      <c r="H36" s="83"/>
      <c r="I36" s="83"/>
      <c r="J36" s="83"/>
    </row>
    <row r="37" spans="1:10" ht="13.5" thickBot="1">
      <c r="A37" s="1" t="s">
        <v>96</v>
      </c>
      <c r="B37" s="3">
        <v>1492562.0621400001</v>
      </c>
      <c r="C37" s="83"/>
      <c r="D37" s="83"/>
      <c r="E37" s="83"/>
      <c r="F37" s="83"/>
      <c r="G37" s="83"/>
      <c r="H37" s="83"/>
      <c r="I37" s="83"/>
      <c r="J37" s="83"/>
    </row>
    <row r="38" spans="1:10" ht="12.75" customHeight="1">
      <c r="C38" s="83"/>
      <c r="D38" s="83"/>
      <c r="E38" s="83"/>
      <c r="F38" s="83"/>
      <c r="G38" s="83"/>
      <c r="H38" s="83"/>
      <c r="I38" s="83"/>
      <c r="J38" s="83"/>
    </row>
    <row r="39" spans="1:10" ht="12.75" customHeight="1">
      <c r="C39" s="83"/>
      <c r="D39" s="83"/>
      <c r="E39" s="83"/>
      <c r="F39" s="83"/>
      <c r="G39" s="83"/>
      <c r="H39" s="83"/>
      <c r="I39" s="83"/>
      <c r="J39" s="83"/>
    </row>
    <row r="40" spans="1:10" ht="12.75" customHeight="1">
      <c r="C40" s="83"/>
      <c r="D40" s="83"/>
      <c r="E40" s="83"/>
      <c r="F40" s="83"/>
      <c r="G40" s="83"/>
      <c r="H40" s="83"/>
      <c r="I40" s="83"/>
      <c r="J40" s="83"/>
    </row>
    <row r="41" spans="1:10" ht="12.75" customHeight="1">
      <c r="C41" s="83"/>
      <c r="D41" s="83"/>
      <c r="E41" s="83"/>
      <c r="F41" s="83"/>
      <c r="G41" s="83"/>
      <c r="H41" s="83"/>
      <c r="I41" s="83"/>
      <c r="J41" s="83"/>
    </row>
    <row r="42" spans="1:10" ht="12.75" customHeight="1">
      <c r="C42" s="83"/>
      <c r="D42" s="83"/>
      <c r="E42" s="83"/>
      <c r="F42" s="83"/>
      <c r="G42" s="83"/>
      <c r="H42" s="83"/>
      <c r="I42" s="83"/>
      <c r="J42" s="83"/>
    </row>
    <row r="43" spans="1:10" ht="12.75" customHeight="1">
      <c r="C43" s="83"/>
      <c r="D43" s="83"/>
      <c r="E43" s="83"/>
      <c r="F43" s="83"/>
      <c r="G43" s="83"/>
      <c r="H43" s="83"/>
      <c r="I43" s="83"/>
      <c r="J43" s="83"/>
    </row>
    <row r="44" spans="1:10" ht="12.75" customHeight="1">
      <c r="C44" s="83"/>
      <c r="D44" s="83"/>
      <c r="E44" s="83"/>
      <c r="F44" s="83"/>
      <c r="G44" s="83"/>
      <c r="H44" s="83"/>
      <c r="I44" s="83"/>
      <c r="J44" s="83"/>
    </row>
    <row r="45" spans="1:10" ht="12.7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</row>
    <row r="46" spans="1:10" ht="12.7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</row>
    <row r="47" spans="1:10">
      <c r="A47" s="89">
        <v>40683</v>
      </c>
      <c r="B47" s="83"/>
      <c r="C47" s="83"/>
      <c r="D47" s="83"/>
      <c r="E47" s="90">
        <v>1</v>
      </c>
      <c r="F47" s="83"/>
      <c r="G47" s="83"/>
      <c r="H47" s="91">
        <v>0.59240740000000003</v>
      </c>
      <c r="I47" s="83"/>
      <c r="J47" s="83"/>
    </row>
  </sheetData>
  <mergeCells count="12">
    <mergeCell ref="A1:J1"/>
    <mergeCell ref="A2:B2"/>
    <mergeCell ref="C2:J2"/>
    <mergeCell ref="C3:J23"/>
    <mergeCell ref="A47:D47"/>
    <mergeCell ref="E47:G47"/>
    <mergeCell ref="H47:J47"/>
    <mergeCell ref="C24:J44"/>
    <mergeCell ref="A45:B45"/>
    <mergeCell ref="C45:J45"/>
    <mergeCell ref="A46:B46"/>
    <mergeCell ref="C46:J46"/>
  </mergeCells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K26" sqref="K26"/>
    </sheetView>
  </sheetViews>
  <sheetFormatPr defaultRowHeight="12.75"/>
  <cols>
    <col min="1" max="1" width="36.42578125" bestFit="1" customWidth="1"/>
    <col min="2" max="2" width="10.140625" bestFit="1" customWidth="1"/>
    <col min="3" max="3" width="13.5703125" bestFit="1" customWidth="1"/>
    <col min="4" max="4" width="14.7109375" bestFit="1" customWidth="1"/>
    <col min="5" max="5" width="17" bestFit="1" customWidth="1"/>
  </cols>
  <sheetData>
    <row r="1" spans="1:5" ht="21.75" customHeight="1">
      <c r="A1" s="85" t="s">
        <v>105</v>
      </c>
      <c r="B1" s="83"/>
      <c r="C1" s="83"/>
      <c r="D1" s="83"/>
      <c r="E1" s="83"/>
    </row>
    <row r="2" spans="1:5" ht="13.5" thickBot="1">
      <c r="A2" s="93" t="s">
        <v>106</v>
      </c>
      <c r="B2" s="94"/>
      <c r="C2" s="94"/>
      <c r="D2" s="94"/>
      <c r="E2" s="94"/>
    </row>
    <row r="3" spans="1:5" ht="13.5" thickBot="1">
      <c r="A3" s="6"/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13.5" thickBot="1">
      <c r="A4" s="1" t="s">
        <v>111</v>
      </c>
      <c r="B4" s="3">
        <v>6200</v>
      </c>
      <c r="C4" s="3">
        <v>2068</v>
      </c>
      <c r="D4" s="3">
        <v>2465.1</v>
      </c>
      <c r="E4" s="76">
        <v>0.39759677419299999</v>
      </c>
    </row>
    <row r="5" spans="1:5" ht="13.5" thickBot="1">
      <c r="A5" s="1" t="s">
        <v>112</v>
      </c>
      <c r="B5" s="3">
        <v>3135</v>
      </c>
      <c r="C5" s="3">
        <v>1060</v>
      </c>
      <c r="D5" s="3">
        <v>1003.21905</v>
      </c>
      <c r="E5" s="76">
        <v>0.32000607655500002</v>
      </c>
    </row>
    <row r="6" spans="1:5" ht="13.5" thickBot="1">
      <c r="A6" s="1" t="s">
        <v>113</v>
      </c>
      <c r="B6" s="3">
        <v>808099.62340249994</v>
      </c>
      <c r="C6" s="3">
        <v>269404</v>
      </c>
      <c r="D6" s="3">
        <v>275961.29608</v>
      </c>
      <c r="E6" s="76">
        <v>0.341494152562</v>
      </c>
    </row>
    <row r="7" spans="1:5" ht="13.5" thickBot="1">
      <c r="A7" s="1" t="s">
        <v>114</v>
      </c>
      <c r="B7" s="3">
        <v>50999.9</v>
      </c>
      <c r="C7" s="3">
        <v>17012</v>
      </c>
      <c r="D7" s="3">
        <v>17858.43507</v>
      </c>
      <c r="E7" s="76">
        <v>0.35016608012900002</v>
      </c>
    </row>
    <row r="8" spans="1:5" ht="13.5" thickBot="1">
      <c r="A8" s="1" t="s">
        <v>115</v>
      </c>
      <c r="B8" s="3">
        <v>666099.59357919998</v>
      </c>
      <c r="C8" s="3">
        <v>231414.2156314</v>
      </c>
      <c r="D8" s="3">
        <v>219481.07962</v>
      </c>
      <c r="E8" s="76">
        <v>0.32950189691699999</v>
      </c>
    </row>
    <row r="9" spans="1:5" ht="13.5" thickBot="1">
      <c r="A9" s="1" t="s">
        <v>116</v>
      </c>
      <c r="B9" s="3">
        <v>41090.559146699998</v>
      </c>
      <c r="C9" s="3">
        <v>13688</v>
      </c>
      <c r="D9" s="3">
        <v>13586.68872</v>
      </c>
      <c r="E9" s="76">
        <v>0.33065232019500002</v>
      </c>
    </row>
    <row r="10" spans="1:5" ht="13.5" thickBot="1">
      <c r="A10" s="1" t="s">
        <v>117</v>
      </c>
      <c r="B10" s="3">
        <v>35805.374552900001</v>
      </c>
      <c r="C10" s="3">
        <v>11919.999999899999</v>
      </c>
      <c r="D10" s="3">
        <v>11792.72524</v>
      </c>
      <c r="E10" s="77" t="s">
        <v>118</v>
      </c>
    </row>
    <row r="11" spans="1:5" ht="13.5" thickBot="1">
      <c r="A11" s="1" t="s">
        <v>119</v>
      </c>
      <c r="B11" s="3">
        <v>10890</v>
      </c>
      <c r="C11" s="3">
        <v>3496</v>
      </c>
      <c r="D11" s="3">
        <v>2980.4159199999999</v>
      </c>
      <c r="E11" s="76">
        <v>0.27368373921</v>
      </c>
    </row>
    <row r="12" spans="1:5" ht="13.5" thickBot="1">
      <c r="A12" s="1" t="s">
        <v>120</v>
      </c>
      <c r="B12" s="3">
        <v>31299.600342000002</v>
      </c>
      <c r="C12" s="3">
        <v>10331.9986668</v>
      </c>
      <c r="D12" s="3">
        <v>7665.9800400000004</v>
      </c>
      <c r="E12" s="76">
        <v>0.24492261742099999</v>
      </c>
    </row>
    <row r="13" spans="1:5" ht="13.5" thickBot="1">
      <c r="A13" s="1" t="s">
        <v>121</v>
      </c>
      <c r="B13" s="3">
        <v>400</v>
      </c>
      <c r="C13" s="3">
        <v>132</v>
      </c>
      <c r="D13" s="3">
        <v>95.954999999999998</v>
      </c>
      <c r="E13" s="76">
        <v>0.2398875</v>
      </c>
    </row>
    <row r="14" spans="1:5" ht="13.5" thickBot="1">
      <c r="A14" s="1" t="s">
        <v>122</v>
      </c>
      <c r="B14" s="3">
        <v>4000</v>
      </c>
      <c r="C14" s="3">
        <v>1336</v>
      </c>
      <c r="D14" s="3">
        <v>1597.4510499999999</v>
      </c>
      <c r="E14" s="76">
        <v>0.39936276250000002</v>
      </c>
    </row>
    <row r="15" spans="1:5" ht="13.5" thickBot="1">
      <c r="A15" s="1" t="s">
        <v>123</v>
      </c>
      <c r="B15" s="3">
        <v>111899.9200328</v>
      </c>
      <c r="C15" s="3">
        <v>45824</v>
      </c>
      <c r="D15" s="3">
        <v>43749.537479999999</v>
      </c>
      <c r="E15" s="76">
        <v>0.390970230069</v>
      </c>
    </row>
    <row r="16" spans="1:5" ht="13.5" thickBot="1">
      <c r="A16" s="1" t="s">
        <v>124</v>
      </c>
      <c r="B16" s="3">
        <v>3617</v>
      </c>
      <c r="C16" s="3">
        <v>1208</v>
      </c>
      <c r="D16" s="3">
        <v>1068.16615</v>
      </c>
      <c r="E16" s="76">
        <v>0.29531826098899999</v>
      </c>
    </row>
    <row r="17" spans="1:5" ht="13.5" thickBot="1">
      <c r="A17" s="1" t="s">
        <v>125</v>
      </c>
      <c r="B17" s="3">
        <v>314667.56496260001</v>
      </c>
      <c r="C17" s="3">
        <v>104888</v>
      </c>
      <c r="D17" s="3">
        <v>111722.17735</v>
      </c>
      <c r="E17" s="76">
        <v>0.35504827885000001</v>
      </c>
    </row>
    <row r="18" spans="1:5" ht="13.5" thickBot="1">
      <c r="A18" s="4" t="s">
        <v>126</v>
      </c>
      <c r="B18" s="5">
        <v>2088204.1360187</v>
      </c>
      <c r="C18" s="5">
        <v>713782.21429809998</v>
      </c>
      <c r="D18" s="5">
        <v>711028.22676999995</v>
      </c>
      <c r="E18" s="78" t="s">
        <v>118</v>
      </c>
    </row>
    <row r="19" spans="1:5" ht="13.5" thickBot="1">
      <c r="A19" s="1" t="s">
        <v>20</v>
      </c>
      <c r="B19" s="3">
        <v>47418.166914499998</v>
      </c>
      <c r="C19" s="3">
        <v>11937.6376624</v>
      </c>
      <c r="D19" s="3">
        <v>16744.813119999999</v>
      </c>
      <c r="E19" s="76">
        <v>0.35313075577500003</v>
      </c>
    </row>
    <row r="20" spans="1:5" ht="13.5" thickBot="1">
      <c r="A20" s="1" t="s">
        <v>127</v>
      </c>
      <c r="B20" s="3">
        <v>2950</v>
      </c>
      <c r="C20" s="3">
        <v>948</v>
      </c>
      <c r="D20" s="3">
        <v>1455.44055</v>
      </c>
      <c r="E20" s="76">
        <v>0.49336967796600001</v>
      </c>
    </row>
    <row r="21" spans="1:5" ht="13.5" thickBot="1">
      <c r="A21" s="1" t="s">
        <v>128</v>
      </c>
      <c r="B21" s="3">
        <v>300</v>
      </c>
      <c r="C21" s="3">
        <v>100</v>
      </c>
      <c r="D21" s="3">
        <v>51.031610000000001</v>
      </c>
      <c r="E21" s="76">
        <v>0.17010536666600001</v>
      </c>
    </row>
    <row r="22" spans="1:5" ht="13.5" thickBot="1">
      <c r="A22" s="1" t="s">
        <v>129</v>
      </c>
      <c r="B22" s="3">
        <v>450</v>
      </c>
      <c r="C22" s="3">
        <v>132</v>
      </c>
      <c r="D22" s="3">
        <v>168.8603</v>
      </c>
      <c r="E22" s="76">
        <v>0.37524511111100001</v>
      </c>
    </row>
    <row r="23" spans="1:5" ht="13.5" thickBot="1">
      <c r="A23" s="1" t="s">
        <v>130</v>
      </c>
      <c r="B23" s="3">
        <v>5300.7921628000004</v>
      </c>
      <c r="C23" s="3">
        <v>1780</v>
      </c>
      <c r="D23" s="3">
        <v>1590.2386100000001</v>
      </c>
      <c r="E23" s="76">
        <v>0.30000018132299999</v>
      </c>
    </row>
    <row r="24" spans="1:5" ht="13.5" thickBot="1">
      <c r="A24" s="1" t="s">
        <v>131</v>
      </c>
      <c r="B24" s="3">
        <v>7949.7655524000002</v>
      </c>
      <c r="C24" s="3">
        <v>2628</v>
      </c>
      <c r="D24" s="3">
        <v>3119.9400099999998</v>
      </c>
      <c r="E24" s="76">
        <v>0.392456857933</v>
      </c>
    </row>
    <row r="25" spans="1:5" ht="13.5" thickBot="1">
      <c r="A25" s="1" t="s">
        <v>132</v>
      </c>
      <c r="B25" s="3">
        <v>131524.8373134</v>
      </c>
      <c r="C25" s="3">
        <v>43736.166666700003</v>
      </c>
      <c r="D25" s="3">
        <v>38899.523240000002</v>
      </c>
      <c r="E25" s="77" t="s">
        <v>118</v>
      </c>
    </row>
    <row r="26" spans="1:5" ht="13.5" thickBot="1">
      <c r="A26" s="1" t="s">
        <v>133</v>
      </c>
      <c r="B26" s="3">
        <v>1239740.5</v>
      </c>
      <c r="C26" s="3">
        <v>405000.02</v>
      </c>
      <c r="D26" s="3">
        <v>407696.82400000002</v>
      </c>
      <c r="E26" s="76">
        <v>0.32885658248600003</v>
      </c>
    </row>
    <row r="27" spans="1:5" ht="13.5" thickBot="1">
      <c r="A27" s="1" t="s">
        <v>134</v>
      </c>
      <c r="B27" s="3">
        <v>421512</v>
      </c>
      <c r="C27" s="3">
        <v>137700.01999999999</v>
      </c>
      <c r="D27" s="3">
        <v>138519.72748999999</v>
      </c>
      <c r="E27" s="76">
        <v>0.32862582201599999</v>
      </c>
    </row>
    <row r="28" spans="1:5" ht="13.5" thickBot="1">
      <c r="A28" s="1" t="s">
        <v>135</v>
      </c>
      <c r="B28" s="3">
        <v>5018</v>
      </c>
      <c r="C28" s="3">
        <v>1254</v>
      </c>
      <c r="D28" s="3">
        <v>0</v>
      </c>
      <c r="E28" s="76">
        <v>0</v>
      </c>
    </row>
    <row r="29" spans="1:5" ht="13.5" thickBot="1">
      <c r="A29" s="1" t="s">
        <v>136</v>
      </c>
      <c r="B29" s="3">
        <v>12374</v>
      </c>
      <c r="C29" s="3">
        <v>4062.01</v>
      </c>
      <c r="D29" s="3">
        <v>4049.6243300000001</v>
      </c>
      <c r="E29" s="76">
        <v>0.32726881606500002</v>
      </c>
    </row>
    <row r="30" spans="1:5" ht="13.5" thickBot="1">
      <c r="A30" s="1" t="s">
        <v>137</v>
      </c>
      <c r="B30" s="3">
        <v>3600</v>
      </c>
      <c r="C30" s="3">
        <v>1200</v>
      </c>
      <c r="D30" s="3">
        <v>1567.1089999999999</v>
      </c>
      <c r="E30" s="76">
        <v>0.43530805555500002</v>
      </c>
    </row>
    <row r="31" spans="1:5" ht="13.5" thickBot="1">
      <c r="A31" s="1" t="s">
        <v>138</v>
      </c>
      <c r="B31" s="3">
        <v>732</v>
      </c>
      <c r="C31" s="3">
        <v>126</v>
      </c>
      <c r="D31" s="3">
        <v>187.26523</v>
      </c>
      <c r="E31" s="76">
        <v>0.255826816939</v>
      </c>
    </row>
    <row r="32" spans="1:5" ht="13.5" thickBot="1">
      <c r="A32" s="1" t="s">
        <v>139</v>
      </c>
      <c r="B32" s="3">
        <v>9028</v>
      </c>
      <c r="C32" s="3">
        <v>3020</v>
      </c>
      <c r="D32" s="3">
        <v>7660.8729800000001</v>
      </c>
      <c r="E32" s="77" t="s">
        <v>118</v>
      </c>
    </row>
    <row r="33" spans="1:5" ht="13.5" thickBot="1">
      <c r="A33" s="1" t="s">
        <v>140</v>
      </c>
      <c r="B33" s="3">
        <v>310729</v>
      </c>
      <c r="C33" s="3">
        <v>103692</v>
      </c>
      <c r="D33" s="3">
        <v>99529.608999999997</v>
      </c>
      <c r="E33" s="76">
        <v>0.32031000968599999</v>
      </c>
    </row>
    <row r="34" spans="1:5" ht="13.5" thickBot="1">
      <c r="A34" s="1" t="s">
        <v>141</v>
      </c>
      <c r="B34" s="3">
        <v>0</v>
      </c>
      <c r="C34" s="3">
        <v>0</v>
      </c>
      <c r="D34" s="3">
        <v>0</v>
      </c>
      <c r="E34" s="77" t="s">
        <v>118</v>
      </c>
    </row>
    <row r="35" spans="1:5" ht="13.5" thickBot="1">
      <c r="A35" s="1" t="s">
        <v>142</v>
      </c>
      <c r="B35" s="3">
        <v>44100</v>
      </c>
      <c r="C35" s="3">
        <v>14700</v>
      </c>
      <c r="D35" s="3">
        <v>14132.615089999999</v>
      </c>
      <c r="E35" s="77" t="s">
        <v>118</v>
      </c>
    </row>
    <row r="36" spans="1:5" ht="13.5" thickBot="1">
      <c r="A36" s="1" t="s">
        <v>143</v>
      </c>
      <c r="B36" s="3">
        <v>0</v>
      </c>
      <c r="C36" s="3">
        <v>0</v>
      </c>
      <c r="D36" s="3">
        <v>228.66712000000001</v>
      </c>
      <c r="E36" s="77" t="s">
        <v>118</v>
      </c>
    </row>
    <row r="37" spans="1:5" ht="13.5" thickBot="1">
      <c r="A37" s="1" t="s">
        <v>144</v>
      </c>
      <c r="B37" s="3">
        <v>15000</v>
      </c>
      <c r="C37" s="3">
        <v>0</v>
      </c>
      <c r="D37" s="3">
        <v>0</v>
      </c>
      <c r="E37" s="76">
        <v>0</v>
      </c>
    </row>
    <row r="38" spans="1:5" ht="13.5" thickBot="1">
      <c r="A38" s="4" t="s">
        <v>145</v>
      </c>
      <c r="B38" s="5">
        <v>4346631.1979617998</v>
      </c>
      <c r="C38" s="5">
        <v>1446030.0686271</v>
      </c>
      <c r="D38" s="5">
        <v>1446773.8833399999</v>
      </c>
      <c r="E38" s="79">
        <v>0.33284946834599999</v>
      </c>
    </row>
    <row r="39" spans="1:5">
      <c r="A39" s="89">
        <v>40683</v>
      </c>
      <c r="B39" s="83"/>
      <c r="C39" s="90">
        <v>1</v>
      </c>
      <c r="D39" s="83"/>
      <c r="E39" s="12">
        <v>0.59746527000000005</v>
      </c>
    </row>
  </sheetData>
  <mergeCells count="4">
    <mergeCell ref="A1:E1"/>
    <mergeCell ref="A2:E2"/>
    <mergeCell ref="A39:B39"/>
    <mergeCell ref="C39:D39"/>
  </mergeCells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T31" sqref="T31"/>
    </sheetView>
  </sheetViews>
  <sheetFormatPr defaultRowHeight="12.75"/>
  <cols>
    <col min="1" max="1" width="31.85546875" bestFit="1" customWidth="1"/>
    <col min="2" max="2" width="17.7109375" customWidth="1"/>
    <col min="3" max="3" width="7.7109375" customWidth="1"/>
    <col min="4" max="4" width="8.42578125" customWidth="1"/>
    <col min="5" max="5" width="8.28515625" customWidth="1"/>
    <col min="6" max="6" width="8" customWidth="1"/>
    <col min="7" max="7" width="4.28515625" customWidth="1"/>
    <col min="8" max="8" width="4" customWidth="1"/>
    <col min="9" max="9" width="3.85546875" customWidth="1"/>
    <col min="10" max="10" width="4" customWidth="1"/>
    <col min="11" max="11" width="3.7109375" customWidth="1"/>
    <col min="12" max="12" width="4" customWidth="1"/>
    <col min="13" max="13" width="3.7109375" customWidth="1"/>
    <col min="14" max="14" width="4" customWidth="1"/>
  </cols>
  <sheetData>
    <row r="1" spans="1:14" ht="21.75" customHeight="1">
      <c r="A1" s="85" t="s">
        <v>163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2.7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2.7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ht="12.7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12.7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2.7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2.7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2.7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2.75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2.7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12.7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12.75" customHeight="1" thickBot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13.5" thickBot="1">
      <c r="A26" s="97" t="s">
        <v>5</v>
      </c>
      <c r="B26" s="1" t="s">
        <v>149</v>
      </c>
      <c r="C26" s="95" t="s">
        <v>150</v>
      </c>
      <c r="D26" s="95" t="s">
        <v>151</v>
      </c>
      <c r="E26" s="95" t="s">
        <v>152</v>
      </c>
      <c r="F26" s="95" t="s">
        <v>153</v>
      </c>
      <c r="G26" s="95" t="s">
        <v>154</v>
      </c>
      <c r="H26" s="95" t="s">
        <v>155</v>
      </c>
      <c r="I26" s="95" t="s">
        <v>156</v>
      </c>
      <c r="J26" s="95" t="s">
        <v>157</v>
      </c>
      <c r="K26" s="95" t="s">
        <v>158</v>
      </c>
      <c r="L26" s="95" t="s">
        <v>159</v>
      </c>
      <c r="M26" s="95" t="s">
        <v>160</v>
      </c>
      <c r="N26" s="95" t="s">
        <v>161</v>
      </c>
    </row>
    <row r="27" spans="1:14" ht="13.5" thickBot="1">
      <c r="A27" s="88"/>
      <c r="B27" s="1" t="s">
        <v>162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1:14" ht="13.5" thickBot="1">
      <c r="A28" s="1" t="s">
        <v>16</v>
      </c>
      <c r="B28" s="3">
        <v>70565.796317500004</v>
      </c>
      <c r="C28" s="3">
        <v>66725.360279999994</v>
      </c>
      <c r="D28" s="3">
        <v>66978.890369999994</v>
      </c>
      <c r="E28" s="3">
        <v>73585.057019999993</v>
      </c>
      <c r="F28" s="3">
        <v>68671.988410000005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ht="13.5" thickBot="1">
      <c r="A29" s="1" t="s">
        <v>146</v>
      </c>
      <c r="B29" s="3">
        <v>37301.439063333302</v>
      </c>
      <c r="C29" s="3">
        <v>37586.961909999998</v>
      </c>
      <c r="D29" s="3">
        <v>33941.897839999998</v>
      </c>
      <c r="E29" s="3">
        <v>39906.656710000003</v>
      </c>
      <c r="F29" s="3">
        <v>36487.051299999999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1" t="s">
        <v>17</v>
      </c>
      <c r="B30" s="3">
        <v>4460.4667933333303</v>
      </c>
      <c r="C30" s="3">
        <v>4318.1734699999997</v>
      </c>
      <c r="D30" s="3">
        <v>4683.62752</v>
      </c>
      <c r="E30" s="3">
        <v>4443.6488600000002</v>
      </c>
      <c r="F30" s="3">
        <v>4412.9852199999996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1" t="s">
        <v>18</v>
      </c>
      <c r="B31" s="3">
        <v>62486.554437500003</v>
      </c>
      <c r="C31" s="3">
        <v>53276.450120000001</v>
      </c>
      <c r="D31" s="3">
        <v>57600.634510000004</v>
      </c>
      <c r="E31" s="3">
        <v>53500.770850000001</v>
      </c>
      <c r="F31" s="3">
        <v>55103.224139999998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1" t="s">
        <v>147</v>
      </c>
      <c r="B32" s="3">
        <v>27121.466273333299</v>
      </c>
      <c r="C32" s="3">
        <v>27717.746940000001</v>
      </c>
      <c r="D32" s="3">
        <v>20982.873230000001</v>
      </c>
      <c r="E32" s="3">
        <v>38332.991379999999</v>
      </c>
      <c r="F32" s="3">
        <v>24688.5658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 ht="13.5" thickBot="1">
      <c r="A33" s="1" t="s">
        <v>23</v>
      </c>
      <c r="B33" s="3">
        <v>140509.75889500001</v>
      </c>
      <c r="C33" s="3">
        <v>133339.11123000001</v>
      </c>
      <c r="D33" s="3">
        <v>132241.66678999999</v>
      </c>
      <c r="E33" s="3">
        <v>141248.89053</v>
      </c>
      <c r="F33" s="3">
        <v>145003.61627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</row>
    <row r="34" spans="1:14" ht="13.5" thickBot="1">
      <c r="A34" s="1" t="s">
        <v>140</v>
      </c>
      <c r="B34" s="3">
        <v>4948.1087683333299</v>
      </c>
      <c r="C34" s="3">
        <v>23700.272000000001</v>
      </c>
      <c r="D34" s="3">
        <v>25283.366000000002</v>
      </c>
      <c r="E34" s="3">
        <v>25401.275000000001</v>
      </c>
      <c r="F34" s="3">
        <v>25144.696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</row>
    <row r="35" spans="1:14" ht="13.5" thickBot="1">
      <c r="A35" s="1" t="s">
        <v>148</v>
      </c>
      <c r="B35" s="3">
        <v>356129.83612416702</v>
      </c>
      <c r="C35" s="3">
        <v>350978.99969000003</v>
      </c>
      <c r="D35" s="3">
        <v>349972.30378000002</v>
      </c>
      <c r="E35" s="3">
        <v>379390.08331999998</v>
      </c>
      <c r="F35" s="3">
        <v>366432.49654999998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</row>
    <row r="36" spans="1:14">
      <c r="A36" s="89">
        <v>40683</v>
      </c>
      <c r="B36" s="83"/>
      <c r="C36" s="83"/>
      <c r="D36" s="83"/>
      <c r="E36" s="83"/>
      <c r="F36" s="90">
        <v>1</v>
      </c>
      <c r="G36" s="83"/>
      <c r="H36" s="83"/>
      <c r="I36" s="83"/>
      <c r="J36" s="83"/>
      <c r="K36" s="91">
        <v>0.60348378999999996</v>
      </c>
      <c r="L36" s="83"/>
      <c r="M36" s="83"/>
      <c r="N36" s="83"/>
    </row>
  </sheetData>
  <mergeCells count="18">
    <mergeCell ref="A1:N1"/>
    <mergeCell ref="A2:N25"/>
    <mergeCell ref="A26:A27"/>
    <mergeCell ref="C26:C27"/>
    <mergeCell ref="D26:D27"/>
    <mergeCell ref="E26:E27"/>
    <mergeCell ref="F26:F27"/>
    <mergeCell ref="G26:G27"/>
    <mergeCell ref="H26:H27"/>
    <mergeCell ref="I26:I27"/>
    <mergeCell ref="N26:N27"/>
    <mergeCell ref="A36:E36"/>
    <mergeCell ref="F36:J36"/>
    <mergeCell ref="K36:N36"/>
    <mergeCell ref="J26:J27"/>
    <mergeCell ref="K26:K27"/>
    <mergeCell ref="L26:L27"/>
    <mergeCell ref="M26:M27"/>
  </mergeCells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I41" sqref="I41"/>
    </sheetView>
  </sheetViews>
  <sheetFormatPr defaultRowHeight="12.75"/>
  <cols>
    <col min="1" max="1" width="18.140625" bestFit="1" customWidth="1"/>
    <col min="2" max="2" width="13.5703125" bestFit="1" customWidth="1"/>
    <col min="3" max="14" width="7.85546875" bestFit="1" customWidth="1"/>
  </cols>
  <sheetData>
    <row r="1" spans="1:14" ht="21.75" customHeight="1">
      <c r="A1" s="85" t="s">
        <v>164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>
      <c r="A2" s="92" t="s">
        <v>102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2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2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2.7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12.7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2.7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ht="12.7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2.7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12.7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2.7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2.7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2.7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2.75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2.7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12.7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12.75" customHeight="1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12.75" customHeigh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4" ht="12.75" customHeight="1" thickBo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4" ht="13.5" thickBot="1">
      <c r="A28" s="6"/>
      <c r="B28" s="4" t="s">
        <v>169</v>
      </c>
      <c r="C28" s="4" t="s">
        <v>150</v>
      </c>
      <c r="D28" s="4" t="s">
        <v>151</v>
      </c>
      <c r="E28" s="4" t="s">
        <v>152</v>
      </c>
      <c r="F28" s="4" t="s">
        <v>153</v>
      </c>
      <c r="G28" s="4" t="s">
        <v>154</v>
      </c>
      <c r="H28" s="4" t="s">
        <v>155</v>
      </c>
      <c r="I28" s="4" t="s">
        <v>156</v>
      </c>
      <c r="J28" s="4" t="s">
        <v>157</v>
      </c>
      <c r="K28" s="4" t="s">
        <v>158</v>
      </c>
      <c r="L28" s="4" t="s">
        <v>159</v>
      </c>
      <c r="M28" s="4" t="s">
        <v>160</v>
      </c>
      <c r="N28" s="4" t="s">
        <v>161</v>
      </c>
    </row>
    <row r="29" spans="1:14" ht="13.5" thickBot="1">
      <c r="A29" s="4" t="s">
        <v>165</v>
      </c>
      <c r="B29" s="3">
        <v>96941.269411666697</v>
      </c>
      <c r="C29" s="3">
        <v>285416.20250000001</v>
      </c>
      <c r="D29" s="3">
        <v>283035.03545999998</v>
      </c>
      <c r="E29" s="3">
        <v>295615.88429999998</v>
      </c>
      <c r="F29" s="3">
        <v>299228.11067999998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3.5" thickBot="1">
      <c r="A30" s="4" t="s">
        <v>166</v>
      </c>
      <c r="B30" s="3">
        <v>1884.1338441666701</v>
      </c>
      <c r="C30" s="3">
        <v>21341.693050000002</v>
      </c>
      <c r="D30" s="3">
        <v>1425.84528</v>
      </c>
      <c r="E30" s="3">
        <v>-157.93219999999999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3.5" thickBot="1">
      <c r="A31" s="4" t="s">
        <v>167</v>
      </c>
      <c r="B31" s="3">
        <v>10352.3937575</v>
      </c>
      <c r="C31" s="3">
        <v>30812.20508</v>
      </c>
      <c r="D31" s="3">
        <v>23838.9247</v>
      </c>
      <c r="E31" s="3">
        <v>42124.300739999999</v>
      </c>
      <c r="F31" s="3">
        <v>27453.294569999998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3.5" thickBot="1">
      <c r="A32" s="4" t="s">
        <v>168</v>
      </c>
      <c r="B32" s="3">
        <v>124380.171845</v>
      </c>
      <c r="C32" s="3">
        <v>374161.25789000001</v>
      </c>
      <c r="D32" s="3">
        <v>361964.25396</v>
      </c>
      <c r="E32" s="3">
        <v>384560.39867000002</v>
      </c>
      <c r="F32" s="3">
        <v>371876.15162000002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</row>
    <row r="33" spans="1:14">
      <c r="A33" s="98" t="s">
        <v>170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89">
        <v>40683</v>
      </c>
      <c r="B34" s="83"/>
      <c r="C34" s="83"/>
      <c r="D34" s="83"/>
      <c r="E34" s="83"/>
      <c r="F34" s="90">
        <v>1</v>
      </c>
      <c r="G34" s="83"/>
      <c r="H34" s="83"/>
      <c r="I34" s="83"/>
      <c r="J34" s="83"/>
      <c r="K34" s="91">
        <v>0.60443287000000001</v>
      </c>
      <c r="L34" s="83"/>
      <c r="M34" s="83"/>
      <c r="N34" s="83"/>
    </row>
  </sheetData>
  <mergeCells count="7">
    <mergeCell ref="A34:E34"/>
    <mergeCell ref="F34:J34"/>
    <mergeCell ref="K34:N34"/>
    <mergeCell ref="A1:N1"/>
    <mergeCell ref="A2:N2"/>
    <mergeCell ref="A3:N27"/>
    <mergeCell ref="A33:N33"/>
  </mergeCells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K30" sqref="K30"/>
    </sheetView>
  </sheetViews>
  <sheetFormatPr defaultRowHeight="12.75"/>
  <cols>
    <col min="1" max="7" width="13.5703125" bestFit="1" customWidth="1"/>
  </cols>
  <sheetData>
    <row r="1" spans="1:7" ht="21.75" customHeight="1">
      <c r="A1" s="85" t="s">
        <v>238</v>
      </c>
      <c r="B1" s="83"/>
      <c r="C1" s="83"/>
      <c r="D1" s="83"/>
      <c r="E1" s="83"/>
      <c r="F1" s="83"/>
      <c r="G1" s="83"/>
    </row>
    <row r="2" spans="1:7" ht="12.75" customHeight="1">
      <c r="A2" s="83"/>
      <c r="B2" s="83"/>
      <c r="C2" s="83"/>
      <c r="D2" s="83"/>
      <c r="E2" s="83"/>
      <c r="F2" s="83"/>
      <c r="G2" s="83"/>
    </row>
    <row r="3" spans="1:7" ht="12.75" customHeight="1">
      <c r="A3" s="83"/>
      <c r="B3" s="83"/>
      <c r="C3" s="83"/>
      <c r="D3" s="83"/>
      <c r="E3" s="83"/>
      <c r="F3" s="83"/>
      <c r="G3" s="83"/>
    </row>
    <row r="4" spans="1:7" ht="12.75" customHeight="1">
      <c r="A4" s="83"/>
      <c r="B4" s="83"/>
      <c r="C4" s="83"/>
      <c r="D4" s="83"/>
      <c r="E4" s="83"/>
      <c r="F4" s="83"/>
      <c r="G4" s="83"/>
    </row>
    <row r="5" spans="1:7" ht="12.75" customHeight="1">
      <c r="A5" s="83"/>
      <c r="B5" s="83"/>
      <c r="C5" s="83"/>
      <c r="D5" s="83"/>
      <c r="E5" s="83"/>
      <c r="F5" s="83"/>
      <c r="G5" s="83"/>
    </row>
    <row r="6" spans="1:7" ht="12.75" customHeight="1">
      <c r="A6" s="83"/>
      <c r="B6" s="83"/>
      <c r="C6" s="83"/>
      <c r="D6" s="83"/>
      <c r="E6" s="83"/>
      <c r="F6" s="83"/>
      <c r="G6" s="83"/>
    </row>
    <row r="7" spans="1:7" ht="12.75" customHeight="1">
      <c r="A7" s="83"/>
      <c r="B7" s="83"/>
      <c r="C7" s="83"/>
      <c r="D7" s="83"/>
      <c r="E7" s="83"/>
      <c r="F7" s="83"/>
      <c r="G7" s="83"/>
    </row>
    <row r="8" spans="1:7" ht="12.75" customHeight="1">
      <c r="A8" s="83"/>
      <c r="B8" s="83"/>
      <c r="C8" s="83"/>
      <c r="D8" s="83"/>
      <c r="E8" s="83"/>
      <c r="F8" s="83"/>
      <c r="G8" s="83"/>
    </row>
    <row r="9" spans="1:7" ht="12.75" customHeight="1">
      <c r="A9" s="83"/>
      <c r="B9" s="83"/>
      <c r="C9" s="83"/>
      <c r="D9" s="83"/>
      <c r="E9" s="83"/>
      <c r="F9" s="83"/>
      <c r="G9" s="83"/>
    </row>
    <row r="10" spans="1:7" ht="12.75" customHeight="1">
      <c r="A10" s="83"/>
      <c r="B10" s="83"/>
      <c r="C10" s="83"/>
      <c r="D10" s="83"/>
      <c r="E10" s="83"/>
      <c r="F10" s="83"/>
      <c r="G10" s="83"/>
    </row>
    <row r="11" spans="1:7" ht="12.75" customHeight="1">
      <c r="A11" s="83"/>
      <c r="B11" s="83"/>
      <c r="C11" s="83"/>
      <c r="D11" s="83"/>
      <c r="E11" s="83"/>
      <c r="F11" s="83"/>
      <c r="G11" s="83"/>
    </row>
    <row r="12" spans="1:7" ht="12.75" customHeight="1">
      <c r="A12" s="83"/>
      <c r="B12" s="83"/>
      <c r="C12" s="83"/>
      <c r="D12" s="83"/>
      <c r="E12" s="83"/>
      <c r="F12" s="83"/>
      <c r="G12" s="83"/>
    </row>
    <row r="13" spans="1:7" ht="12.75" customHeight="1">
      <c r="A13" s="83"/>
      <c r="B13" s="83"/>
      <c r="C13" s="83"/>
      <c r="D13" s="83"/>
      <c r="E13" s="83"/>
      <c r="F13" s="83"/>
      <c r="G13" s="83"/>
    </row>
    <row r="14" spans="1:7" ht="12.75" customHeight="1">
      <c r="A14" s="83"/>
      <c r="B14" s="83"/>
      <c r="C14" s="83"/>
      <c r="D14" s="83"/>
      <c r="E14" s="83"/>
      <c r="F14" s="83"/>
      <c r="G14" s="83"/>
    </row>
    <row r="15" spans="1:7" ht="12.75" customHeight="1">
      <c r="A15" s="83"/>
      <c r="B15" s="83"/>
      <c r="C15" s="83"/>
      <c r="D15" s="83"/>
      <c r="E15" s="83"/>
      <c r="F15" s="83"/>
      <c r="G15" s="83"/>
    </row>
    <row r="16" spans="1:7" ht="12.75" customHeight="1">
      <c r="A16" s="83"/>
      <c r="B16" s="83"/>
      <c r="C16" s="83"/>
      <c r="D16" s="83"/>
      <c r="E16" s="83"/>
      <c r="F16" s="83"/>
      <c r="G16" s="83"/>
    </row>
    <row r="17" spans="1:7" ht="12.75" customHeight="1">
      <c r="A17" s="83"/>
      <c r="B17" s="83"/>
      <c r="C17" s="83"/>
      <c r="D17" s="83"/>
      <c r="E17" s="83"/>
      <c r="F17" s="83"/>
      <c r="G17" s="83"/>
    </row>
    <row r="18" spans="1:7" ht="12.75" customHeight="1">
      <c r="A18" s="83"/>
      <c r="B18" s="83"/>
      <c r="C18" s="83"/>
      <c r="D18" s="83"/>
      <c r="E18" s="83"/>
      <c r="F18" s="83"/>
      <c r="G18" s="83"/>
    </row>
    <row r="19" spans="1:7" ht="12.75" customHeight="1">
      <c r="A19" s="83"/>
      <c r="B19" s="83"/>
      <c r="C19" s="83"/>
      <c r="D19" s="83"/>
      <c r="E19" s="83"/>
      <c r="F19" s="83"/>
      <c r="G19" s="83"/>
    </row>
    <row r="20" spans="1:7" ht="12.75" customHeight="1">
      <c r="A20" s="83"/>
      <c r="B20" s="83"/>
      <c r="C20" s="83"/>
      <c r="D20" s="83"/>
      <c r="E20" s="83"/>
      <c r="F20" s="83"/>
      <c r="G20" s="83"/>
    </row>
    <row r="21" spans="1:7" ht="12.75" customHeight="1">
      <c r="A21" s="83"/>
      <c r="B21" s="83"/>
      <c r="C21" s="83"/>
      <c r="D21" s="83"/>
      <c r="E21" s="83"/>
      <c r="F21" s="83"/>
      <c r="G21" s="83"/>
    </row>
    <row r="22" spans="1:7" ht="12.75" customHeight="1">
      <c r="A22" s="83"/>
      <c r="B22" s="83"/>
      <c r="C22" s="83"/>
      <c r="D22" s="83"/>
      <c r="E22" s="83"/>
      <c r="F22" s="83"/>
      <c r="G22" s="83"/>
    </row>
    <row r="23" spans="1:7" ht="12.75" customHeight="1">
      <c r="A23" s="83"/>
      <c r="B23" s="83"/>
      <c r="C23" s="83"/>
      <c r="D23" s="83"/>
      <c r="E23" s="83"/>
      <c r="F23" s="83"/>
      <c r="G23" s="83"/>
    </row>
    <row r="24" spans="1:7" ht="12.75" customHeight="1">
      <c r="A24" s="83"/>
      <c r="B24" s="83"/>
      <c r="C24" s="83"/>
      <c r="D24" s="83"/>
      <c r="E24" s="83"/>
      <c r="F24" s="83"/>
      <c r="G24" s="83"/>
    </row>
    <row r="25" spans="1:7" ht="12.75" customHeight="1">
      <c r="A25" s="83"/>
      <c r="B25" s="83"/>
      <c r="C25" s="83"/>
      <c r="D25" s="83"/>
      <c r="E25" s="83"/>
      <c r="F25" s="83"/>
      <c r="G25" s="83"/>
    </row>
    <row r="26" spans="1:7" ht="12.75" customHeight="1" thickBot="1">
      <c r="A26" s="83"/>
      <c r="B26" s="83"/>
      <c r="C26" s="83"/>
      <c r="D26" s="83"/>
      <c r="E26" s="83"/>
      <c r="F26" s="83"/>
      <c r="G26" s="83"/>
    </row>
    <row r="27" spans="1:7" ht="13.5" thickBot="1">
      <c r="A27" s="6"/>
      <c r="B27" s="1" t="s">
        <v>171</v>
      </c>
      <c r="C27" s="1" t="s">
        <v>172</v>
      </c>
      <c r="D27" s="1" t="s">
        <v>173</v>
      </c>
      <c r="E27" s="1" t="s">
        <v>174</v>
      </c>
      <c r="F27" s="1" t="s">
        <v>175</v>
      </c>
      <c r="G27" s="1" t="s">
        <v>176</v>
      </c>
    </row>
    <row r="28" spans="1:7" ht="13.5" thickBot="1">
      <c r="A28" s="1" t="s">
        <v>177</v>
      </c>
      <c r="B28" s="77" t="s">
        <v>178</v>
      </c>
      <c r="C28" s="77" t="s">
        <v>179</v>
      </c>
      <c r="D28" s="77" t="s">
        <v>180</v>
      </c>
      <c r="E28" s="77" t="s">
        <v>181</v>
      </c>
      <c r="F28" s="3">
        <v>368454.98642999999</v>
      </c>
      <c r="G28" s="3">
        <v>350978.99969000003</v>
      </c>
    </row>
    <row r="29" spans="1:7" ht="13.5" thickBot="1">
      <c r="A29" s="1" t="s">
        <v>182</v>
      </c>
      <c r="B29" s="77" t="s">
        <v>183</v>
      </c>
      <c r="C29" s="77" t="s">
        <v>184</v>
      </c>
      <c r="D29" s="77" t="s">
        <v>185</v>
      </c>
      <c r="E29" s="77" t="s">
        <v>186</v>
      </c>
      <c r="F29" s="3">
        <v>371761.27980999998</v>
      </c>
      <c r="G29" s="3">
        <v>349972.30378000002</v>
      </c>
    </row>
    <row r="30" spans="1:7" ht="13.5" thickBot="1">
      <c r="A30" s="1" t="s">
        <v>187</v>
      </c>
      <c r="B30" s="77" t="s">
        <v>188</v>
      </c>
      <c r="C30" s="77" t="s">
        <v>189</v>
      </c>
      <c r="D30" s="77" t="s">
        <v>190</v>
      </c>
      <c r="E30" s="77" t="s">
        <v>191</v>
      </c>
      <c r="F30" s="3">
        <v>398939.40518</v>
      </c>
      <c r="G30" s="3">
        <v>379390.08331999998</v>
      </c>
    </row>
    <row r="31" spans="1:7" ht="13.5" thickBot="1">
      <c r="A31" s="1" t="s">
        <v>192</v>
      </c>
      <c r="B31" s="77" t="s">
        <v>193</v>
      </c>
      <c r="C31" s="77" t="s">
        <v>194</v>
      </c>
      <c r="D31" s="77" t="s">
        <v>195</v>
      </c>
      <c r="E31" s="77" t="s">
        <v>196</v>
      </c>
      <c r="F31" s="3">
        <v>368650.44575999997</v>
      </c>
      <c r="G31" s="3">
        <v>366432.49654999998</v>
      </c>
    </row>
    <row r="32" spans="1:7" ht="13.5" thickBot="1">
      <c r="A32" s="1" t="s">
        <v>197</v>
      </c>
      <c r="B32" s="77" t="s">
        <v>198</v>
      </c>
      <c r="C32" s="77" t="s">
        <v>199</v>
      </c>
      <c r="D32" s="77" t="s">
        <v>200</v>
      </c>
      <c r="E32" s="77" t="s">
        <v>201</v>
      </c>
      <c r="F32" s="3">
        <v>346620.25576999999</v>
      </c>
      <c r="G32" s="3">
        <v>0</v>
      </c>
    </row>
    <row r="33" spans="1:7" ht="13.5" thickBot="1">
      <c r="A33" s="1" t="s">
        <v>202</v>
      </c>
      <c r="B33" s="77" t="s">
        <v>203</v>
      </c>
      <c r="C33" s="77" t="s">
        <v>204</v>
      </c>
      <c r="D33" s="77" t="s">
        <v>205</v>
      </c>
      <c r="E33" s="77" t="s">
        <v>206</v>
      </c>
      <c r="F33" s="3">
        <v>353560.89963</v>
      </c>
      <c r="G33" s="3">
        <v>0</v>
      </c>
    </row>
    <row r="34" spans="1:7" ht="13.5" thickBot="1">
      <c r="A34" s="1" t="s">
        <v>207</v>
      </c>
      <c r="B34" s="77" t="s">
        <v>208</v>
      </c>
      <c r="C34" s="77" t="s">
        <v>209</v>
      </c>
      <c r="D34" s="77" t="s">
        <v>210</v>
      </c>
      <c r="E34" s="77" t="s">
        <v>211</v>
      </c>
      <c r="F34" s="3">
        <v>351831.27708999999</v>
      </c>
      <c r="G34" s="3">
        <v>0</v>
      </c>
    </row>
    <row r="35" spans="1:7" ht="13.5" thickBot="1">
      <c r="A35" s="1" t="s">
        <v>212</v>
      </c>
      <c r="B35" s="77" t="s">
        <v>213</v>
      </c>
      <c r="C35" s="77" t="s">
        <v>214</v>
      </c>
      <c r="D35" s="77" t="s">
        <v>215</v>
      </c>
      <c r="E35" s="77" t="s">
        <v>216</v>
      </c>
      <c r="F35" s="3">
        <v>340335.18605999998</v>
      </c>
      <c r="G35" s="3">
        <v>0</v>
      </c>
    </row>
    <row r="36" spans="1:7" ht="13.5" thickBot="1">
      <c r="A36" s="1" t="s">
        <v>217</v>
      </c>
      <c r="B36" s="77" t="s">
        <v>218</v>
      </c>
      <c r="C36" s="77" t="s">
        <v>219</v>
      </c>
      <c r="D36" s="77" t="s">
        <v>220</v>
      </c>
      <c r="E36" s="77" t="s">
        <v>221</v>
      </c>
      <c r="F36" s="3">
        <v>379862.48798999999</v>
      </c>
      <c r="G36" s="3">
        <v>0</v>
      </c>
    </row>
    <row r="37" spans="1:7" ht="13.5" thickBot="1">
      <c r="A37" s="1" t="s">
        <v>222</v>
      </c>
      <c r="B37" s="77" t="s">
        <v>223</v>
      </c>
      <c r="C37" s="77" t="s">
        <v>224</v>
      </c>
      <c r="D37" s="77" t="s">
        <v>225</v>
      </c>
      <c r="E37" s="77" t="s">
        <v>226</v>
      </c>
      <c r="F37" s="3">
        <v>380428.32955999998</v>
      </c>
      <c r="G37" s="3">
        <v>0</v>
      </c>
    </row>
    <row r="38" spans="1:7" ht="13.5" thickBot="1">
      <c r="A38" s="1" t="s">
        <v>227</v>
      </c>
      <c r="B38" s="77" t="s">
        <v>228</v>
      </c>
      <c r="C38" s="77" t="s">
        <v>229</v>
      </c>
      <c r="D38" s="77" t="s">
        <v>230</v>
      </c>
      <c r="E38" s="77" t="s">
        <v>231</v>
      </c>
      <c r="F38" s="3">
        <v>393490.18540999998</v>
      </c>
      <c r="G38" s="3">
        <v>0</v>
      </c>
    </row>
    <row r="39" spans="1:7" ht="13.5" thickBot="1">
      <c r="A39" s="1" t="s">
        <v>232</v>
      </c>
      <c r="B39" s="77" t="s">
        <v>233</v>
      </c>
      <c r="C39" s="77" t="s">
        <v>234</v>
      </c>
      <c r="D39" s="77" t="s">
        <v>235</v>
      </c>
      <c r="E39" s="77" t="s">
        <v>236</v>
      </c>
      <c r="F39" s="3">
        <v>219623.2948</v>
      </c>
      <c r="G39" s="3">
        <v>0</v>
      </c>
    </row>
    <row r="40" spans="1:7">
      <c r="A40" s="86" t="s">
        <v>237</v>
      </c>
      <c r="B40" s="83"/>
      <c r="C40" s="83"/>
      <c r="D40" s="83"/>
      <c r="E40" s="83"/>
      <c r="F40" s="83"/>
      <c r="G40" s="83"/>
    </row>
    <row r="41" spans="1:7" ht="12.75" customHeight="1">
      <c r="A41" s="83"/>
      <c r="B41" s="83"/>
      <c r="C41" s="83"/>
      <c r="D41" s="83"/>
      <c r="E41" s="83"/>
      <c r="F41" s="83"/>
      <c r="G41" s="83"/>
    </row>
    <row r="42" spans="1:7">
      <c r="A42" s="89">
        <v>40683</v>
      </c>
      <c r="B42" s="83"/>
      <c r="C42" s="83"/>
      <c r="D42" s="90">
        <v>1</v>
      </c>
      <c r="E42" s="83"/>
      <c r="F42" s="91">
        <v>0.60138888000000001</v>
      </c>
      <c r="G42" s="83"/>
    </row>
  </sheetData>
  <mergeCells count="7">
    <mergeCell ref="A42:C42"/>
    <mergeCell ref="D42:E42"/>
    <mergeCell ref="F42:G42"/>
    <mergeCell ref="A1:G1"/>
    <mergeCell ref="A2:G26"/>
    <mergeCell ref="A40:G40"/>
    <mergeCell ref="A41:G41"/>
  </mergeCells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33" sqref="D33"/>
    </sheetView>
  </sheetViews>
  <sheetFormatPr defaultRowHeight="12.75"/>
  <cols>
    <col min="1" max="1" width="36.42578125" bestFit="1" customWidth="1"/>
    <col min="2" max="2" width="10.140625" bestFit="1" customWidth="1"/>
    <col min="3" max="3" width="13.5703125" bestFit="1" customWidth="1"/>
    <col min="4" max="4" width="14.7109375" bestFit="1" customWidth="1"/>
    <col min="5" max="5" width="17" bestFit="1" customWidth="1"/>
  </cols>
  <sheetData>
    <row r="1" spans="1:5" ht="21.75" customHeight="1">
      <c r="A1" s="85" t="s">
        <v>239</v>
      </c>
      <c r="B1" s="83"/>
      <c r="C1" s="83"/>
      <c r="D1" s="83"/>
      <c r="E1" s="83"/>
    </row>
    <row r="2" spans="1:5" ht="13.5" thickBot="1">
      <c r="A2" s="93" t="s">
        <v>106</v>
      </c>
      <c r="B2" s="94"/>
      <c r="C2" s="94"/>
      <c r="D2" s="94"/>
      <c r="E2" s="94"/>
    </row>
    <row r="3" spans="1:5" ht="13.5" thickBot="1">
      <c r="A3" s="6"/>
      <c r="B3" s="1" t="s">
        <v>107</v>
      </c>
      <c r="C3" s="1" t="s">
        <v>108</v>
      </c>
      <c r="D3" s="1" t="s">
        <v>109</v>
      </c>
      <c r="E3" s="1" t="s">
        <v>110</v>
      </c>
    </row>
    <row r="4" spans="1:5" ht="13.5" thickBot="1">
      <c r="A4" s="1" t="s">
        <v>240</v>
      </c>
      <c r="B4" s="3">
        <v>0</v>
      </c>
      <c r="C4" s="3">
        <v>0</v>
      </c>
      <c r="D4" s="3">
        <v>0</v>
      </c>
      <c r="E4" s="77" t="s">
        <v>118</v>
      </c>
    </row>
    <row r="5" spans="1:5" ht="13.5" thickBot="1">
      <c r="A5" s="1" t="s">
        <v>241</v>
      </c>
      <c r="B5" s="3">
        <v>32280.211600800001</v>
      </c>
      <c r="C5" s="3">
        <v>10724</v>
      </c>
      <c r="D5" s="3">
        <v>11899.83267</v>
      </c>
      <c r="E5" s="77" t="s">
        <v>118</v>
      </c>
    </row>
    <row r="6" spans="1:5" ht="13.5" thickBot="1">
      <c r="A6" s="1" t="s">
        <v>242</v>
      </c>
      <c r="B6" s="3">
        <v>99402</v>
      </c>
      <c r="C6" s="3">
        <v>33140</v>
      </c>
      <c r="D6" s="3">
        <v>35109.896540000002</v>
      </c>
      <c r="E6" s="77" t="s">
        <v>118</v>
      </c>
    </row>
    <row r="7" spans="1:5" ht="13.5" thickBot="1">
      <c r="A7" s="1" t="s">
        <v>243</v>
      </c>
      <c r="B7" s="3">
        <v>0</v>
      </c>
      <c r="C7" s="3">
        <v>0</v>
      </c>
      <c r="D7" s="3">
        <v>22609.60613</v>
      </c>
      <c r="E7" s="77" t="s">
        <v>118</v>
      </c>
    </row>
    <row r="8" spans="1:5" ht="13.5" thickBot="1">
      <c r="A8" s="1" t="s">
        <v>244</v>
      </c>
      <c r="B8" s="3">
        <v>3409106.3333333</v>
      </c>
      <c r="C8" s="3">
        <v>1129650</v>
      </c>
      <c r="D8" s="3">
        <v>1127650.7437799999</v>
      </c>
      <c r="E8" s="77" t="s">
        <v>118</v>
      </c>
    </row>
    <row r="9" spans="1:5" ht="13.5" thickBot="1">
      <c r="A9" s="1" t="s">
        <v>245</v>
      </c>
      <c r="B9" s="3">
        <v>4683</v>
      </c>
      <c r="C9" s="3">
        <v>1560</v>
      </c>
      <c r="D9" s="3">
        <v>1364.66697</v>
      </c>
      <c r="E9" s="77" t="s">
        <v>118</v>
      </c>
    </row>
    <row r="10" spans="1:5" ht="13.5" thickBot="1">
      <c r="A10" s="1" t="s">
        <v>246</v>
      </c>
      <c r="B10" s="3">
        <v>349120</v>
      </c>
      <c r="C10" s="3">
        <v>116388</v>
      </c>
      <c r="D10" s="3">
        <v>124228.72509000001</v>
      </c>
      <c r="E10" s="77" t="s">
        <v>118</v>
      </c>
    </row>
    <row r="11" spans="1:5" ht="13.5" thickBot="1">
      <c r="A11" s="1" t="s">
        <v>247</v>
      </c>
      <c r="B11" s="3">
        <v>90500</v>
      </c>
      <c r="C11" s="3">
        <v>30164</v>
      </c>
      <c r="D11" s="3">
        <v>31707.004949999999</v>
      </c>
      <c r="E11" s="76">
        <v>0.35035364585599998</v>
      </c>
    </row>
    <row r="12" spans="1:5" ht="13.5" thickBot="1">
      <c r="A12" s="1" t="s">
        <v>248</v>
      </c>
      <c r="B12" s="3">
        <v>2000</v>
      </c>
      <c r="C12" s="3">
        <v>668</v>
      </c>
      <c r="D12" s="3">
        <v>1120.97389</v>
      </c>
      <c r="E12" s="77" t="s">
        <v>118</v>
      </c>
    </row>
    <row r="13" spans="1:5" ht="13.5" thickBot="1">
      <c r="A13" s="1" t="s">
        <v>249</v>
      </c>
      <c r="B13" s="3">
        <v>46807.757753999998</v>
      </c>
      <c r="C13" s="3">
        <v>15624</v>
      </c>
      <c r="D13" s="3">
        <v>16673.140080000001</v>
      </c>
      <c r="E13" s="77" t="s">
        <v>118</v>
      </c>
    </row>
    <row r="14" spans="1:5" ht="13.5" thickBot="1">
      <c r="A14" s="1" t="s">
        <v>250</v>
      </c>
      <c r="B14" s="3">
        <v>27305</v>
      </c>
      <c r="C14" s="3">
        <v>9092</v>
      </c>
      <c r="D14" s="3">
        <v>8155.1544400000002</v>
      </c>
      <c r="E14" s="76">
        <v>0.29866890459599998</v>
      </c>
    </row>
    <row r="15" spans="1:5" ht="13.5" thickBot="1">
      <c r="A15" s="1" t="s">
        <v>251</v>
      </c>
      <c r="B15" s="3">
        <v>203698</v>
      </c>
      <c r="C15" s="3">
        <v>67799.092063499993</v>
      </c>
      <c r="D15" s="3">
        <v>69207.497189999995</v>
      </c>
      <c r="E15" s="77" t="s">
        <v>118</v>
      </c>
    </row>
    <row r="16" spans="1:5" ht="13.5" thickBot="1">
      <c r="A16" s="1" t="s">
        <v>252</v>
      </c>
      <c r="B16" s="3">
        <v>48590</v>
      </c>
      <c r="C16" s="3">
        <v>16196</v>
      </c>
      <c r="D16" s="3">
        <v>14984.72136</v>
      </c>
      <c r="E16" s="77" t="s">
        <v>118</v>
      </c>
    </row>
    <row r="17" spans="1:5" ht="13.5" thickBot="1">
      <c r="A17" s="1" t="s">
        <v>253</v>
      </c>
      <c r="B17" s="3">
        <v>23376</v>
      </c>
      <c r="C17" s="3">
        <v>7796</v>
      </c>
      <c r="D17" s="3">
        <v>17130.591</v>
      </c>
      <c r="E17" s="76">
        <v>0.73282815708399995</v>
      </c>
    </row>
    <row r="18" spans="1:5" ht="13.5" thickBot="1">
      <c r="A18" s="4" t="s">
        <v>254</v>
      </c>
      <c r="B18" s="5">
        <v>4377887.3026882</v>
      </c>
      <c r="C18" s="5">
        <v>1452465.0920635001</v>
      </c>
      <c r="D18" s="5">
        <v>1492562.0621400001</v>
      </c>
      <c r="E18" s="79">
        <v>0.34093204300199997</v>
      </c>
    </row>
    <row r="19" spans="1:5">
      <c r="A19" s="89">
        <v>40683</v>
      </c>
      <c r="B19" s="83"/>
      <c r="C19" s="90">
        <v>1</v>
      </c>
      <c r="D19" s="83"/>
      <c r="E19" s="12">
        <v>0.59946759000000005</v>
      </c>
    </row>
  </sheetData>
  <mergeCells count="4">
    <mergeCell ref="A1:E1"/>
    <mergeCell ref="A2:E2"/>
    <mergeCell ref="A19:B19"/>
    <mergeCell ref="C19:D19"/>
  </mergeCells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7"/>
  <sheetViews>
    <sheetView workbookViewId="0">
      <selection activeCell="I19" sqref="I19"/>
    </sheetView>
  </sheetViews>
  <sheetFormatPr defaultRowHeight="12.75"/>
  <cols>
    <col min="1" max="1" width="16.5703125" style="13" customWidth="1"/>
    <col min="2" max="2" width="19.85546875" style="13" customWidth="1"/>
    <col min="3" max="5" width="16.5703125" style="13" customWidth="1"/>
    <col min="6" max="16384" width="9.140625" style="13"/>
  </cols>
  <sheetData>
    <row r="1" spans="1:8" ht="15">
      <c r="A1" s="14" t="s">
        <v>36</v>
      </c>
    </row>
    <row r="3" spans="1:8">
      <c r="A3" s="15" t="s">
        <v>37</v>
      </c>
      <c r="B3" s="15"/>
      <c r="C3" s="16">
        <v>40663</v>
      </c>
      <c r="D3" s="15"/>
      <c r="E3" s="15"/>
    </row>
    <row r="4" spans="1:8">
      <c r="A4" s="15"/>
      <c r="B4" s="15"/>
      <c r="C4" s="15"/>
      <c r="D4" s="15"/>
      <c r="E4" s="15"/>
    </row>
    <row r="5" spans="1:8">
      <c r="A5" s="15"/>
      <c r="B5" s="15"/>
      <c r="C5" s="15"/>
      <c r="D5" s="15"/>
      <c r="E5" s="15"/>
    </row>
    <row r="6" spans="1:8" ht="14.25">
      <c r="A6" s="15" t="s">
        <v>38</v>
      </c>
      <c r="B6" s="15"/>
      <c r="C6" s="17">
        <v>67274</v>
      </c>
      <c r="D6" s="15" t="s">
        <v>39</v>
      </c>
      <c r="E6" s="15"/>
      <c r="F6" s="18"/>
      <c r="G6" s="18"/>
      <c r="H6" s="18"/>
    </row>
    <row r="7" spans="1:8" ht="14.25">
      <c r="A7" s="15"/>
      <c r="B7" s="15"/>
      <c r="C7" s="15"/>
      <c r="D7" s="15"/>
      <c r="E7" s="15"/>
      <c r="F7" s="18"/>
      <c r="G7" s="18"/>
      <c r="H7" s="18"/>
    </row>
    <row r="8" spans="1:8" ht="14.25">
      <c r="A8" s="15"/>
      <c r="B8" s="15"/>
      <c r="C8" s="15"/>
      <c r="D8" s="15"/>
      <c r="E8" s="15"/>
      <c r="F8" s="18"/>
      <c r="G8" s="18"/>
      <c r="H8" s="18"/>
    </row>
    <row r="9" spans="1:8" ht="14.25">
      <c r="A9" s="15" t="s">
        <v>40</v>
      </c>
      <c r="B9" s="15"/>
      <c r="C9" s="15"/>
      <c r="D9" s="19">
        <v>40634</v>
      </c>
      <c r="E9" s="15"/>
      <c r="F9" s="18"/>
      <c r="G9" s="18"/>
      <c r="H9" s="18"/>
    </row>
    <row r="10" spans="1:8" ht="14.25">
      <c r="A10" s="15" t="s">
        <v>41</v>
      </c>
      <c r="B10" s="15"/>
      <c r="C10" s="17">
        <v>145758</v>
      </c>
      <c r="D10" s="15" t="s">
        <v>39</v>
      </c>
      <c r="E10" s="15"/>
      <c r="F10" s="18"/>
      <c r="G10" s="18"/>
      <c r="H10" s="18"/>
    </row>
    <row r="11" spans="1:8" ht="14.25">
      <c r="A11" s="15"/>
      <c r="B11" s="15"/>
      <c r="C11" s="15"/>
      <c r="D11" s="15"/>
      <c r="E11" s="15"/>
      <c r="F11" s="18"/>
      <c r="G11" s="18"/>
      <c r="H11" s="18"/>
    </row>
    <row r="12" spans="1:8" ht="15">
      <c r="A12" s="20"/>
      <c r="B12" s="18"/>
      <c r="C12" s="20"/>
      <c r="D12" s="18"/>
      <c r="E12" s="18"/>
      <c r="F12" s="18"/>
      <c r="G12" s="18"/>
      <c r="H12" s="18"/>
    </row>
    <row r="13" spans="1:8" ht="15">
      <c r="A13" s="20" t="s">
        <v>42</v>
      </c>
      <c r="B13" s="18"/>
      <c r="C13" s="21">
        <v>40663</v>
      </c>
      <c r="D13" s="18"/>
      <c r="E13" s="18"/>
      <c r="F13" s="18"/>
      <c r="G13" s="18"/>
      <c r="H13" s="18"/>
    </row>
    <row r="14" spans="1:8" ht="15" thickBot="1">
      <c r="A14" s="18"/>
      <c r="B14" s="18"/>
      <c r="C14" s="18"/>
      <c r="D14" s="18"/>
      <c r="E14" s="18"/>
      <c r="F14" s="18"/>
      <c r="G14" s="18"/>
      <c r="H14" s="18"/>
    </row>
    <row r="15" spans="1:8" ht="15" thickBot="1">
      <c r="A15" s="22" t="s">
        <v>43</v>
      </c>
      <c r="B15" s="23" t="s">
        <v>44</v>
      </c>
      <c r="C15" s="23" t="s">
        <v>45</v>
      </c>
      <c r="D15" s="24" t="s">
        <v>46</v>
      </c>
      <c r="E15" s="18"/>
      <c r="F15" s="18"/>
      <c r="G15" s="18"/>
      <c r="H15" s="18"/>
    </row>
    <row r="16" spans="1:8" ht="15" thickTop="1">
      <c r="A16" s="25" t="s">
        <v>47</v>
      </c>
      <c r="B16" s="26">
        <v>256031066.37</v>
      </c>
      <c r="C16" s="26">
        <v>212025008.47999999</v>
      </c>
      <c r="D16" s="27">
        <f t="shared" ref="D16:D21" si="0">SUM(B16:C16)</f>
        <v>468056074.85000002</v>
      </c>
      <c r="E16" s="18"/>
      <c r="F16" s="18"/>
      <c r="G16" s="18"/>
      <c r="H16" s="18"/>
    </row>
    <row r="17" spans="1:8" ht="14.25">
      <c r="A17" s="28" t="s">
        <v>48</v>
      </c>
      <c r="B17" s="29">
        <v>18068355.57</v>
      </c>
      <c r="C17" s="29">
        <v>31665594.030000001</v>
      </c>
      <c r="D17" s="30">
        <f t="shared" si="0"/>
        <v>49733949.600000001</v>
      </c>
      <c r="E17" s="18"/>
      <c r="F17" s="18"/>
      <c r="G17" s="18"/>
      <c r="H17" s="18"/>
    </row>
    <row r="18" spans="1:8" ht="14.25">
      <c r="A18" s="31" t="s">
        <v>49</v>
      </c>
      <c r="B18" s="29">
        <v>-794516.64</v>
      </c>
      <c r="C18" s="29">
        <v>12885216.99</v>
      </c>
      <c r="D18" s="30">
        <f t="shared" si="0"/>
        <v>12090700.35</v>
      </c>
      <c r="E18" s="18"/>
      <c r="F18" s="18"/>
      <c r="G18" s="18"/>
      <c r="H18" s="18"/>
    </row>
    <row r="19" spans="1:8" ht="14.25">
      <c r="A19" s="31" t="s">
        <v>50</v>
      </c>
      <c r="B19" s="29">
        <v>0</v>
      </c>
      <c r="C19" s="29">
        <v>148872.48000000001</v>
      </c>
      <c r="D19" s="30">
        <f t="shared" si="0"/>
        <v>148872.48000000001</v>
      </c>
      <c r="E19" s="18"/>
      <c r="F19" s="18"/>
      <c r="G19" s="18"/>
      <c r="H19" s="18"/>
    </row>
    <row r="20" spans="1:8" ht="14.25">
      <c r="A20" s="31" t="s">
        <v>51</v>
      </c>
      <c r="B20" s="29">
        <v>0</v>
      </c>
      <c r="C20" s="29">
        <v>-48</v>
      </c>
      <c r="D20" s="30">
        <f t="shared" si="0"/>
        <v>-48</v>
      </c>
      <c r="E20" s="18"/>
      <c r="F20" s="18"/>
      <c r="G20" s="18"/>
      <c r="H20" s="18"/>
    </row>
    <row r="21" spans="1:8" ht="15" thickBot="1">
      <c r="A21" s="32" t="s">
        <v>52</v>
      </c>
      <c r="B21" s="33">
        <v>0</v>
      </c>
      <c r="C21" s="33">
        <v>2493504.1</v>
      </c>
      <c r="D21" s="34">
        <f t="shared" si="0"/>
        <v>2493504.1</v>
      </c>
      <c r="E21" s="18"/>
      <c r="F21" s="18"/>
      <c r="G21" s="18"/>
      <c r="H21" s="18"/>
    </row>
    <row r="22" spans="1:8" ht="15.75" thickTop="1" thickBot="1">
      <c r="A22" s="35" t="s">
        <v>53</v>
      </c>
      <c r="B22" s="36">
        <f>SUM(B16:B21)</f>
        <v>273304905.30000001</v>
      </c>
      <c r="C22" s="36">
        <f>SUM(C16:C21)</f>
        <v>259218148.07999998</v>
      </c>
      <c r="D22" s="36">
        <f>SUM(D16:D21)</f>
        <v>532523053.38000011</v>
      </c>
      <c r="E22" s="18"/>
      <c r="F22" s="18"/>
      <c r="G22" s="18"/>
      <c r="H22" s="18"/>
    </row>
    <row r="23" spans="1:8" ht="14.25">
      <c r="A23" s="18"/>
      <c r="B23" s="18"/>
      <c r="C23" s="37"/>
      <c r="D23" s="18"/>
      <c r="E23" s="18"/>
      <c r="F23" s="18"/>
      <c r="G23" s="18"/>
      <c r="H23" s="18"/>
    </row>
    <row r="24" spans="1:8" ht="14.25">
      <c r="A24" s="15"/>
      <c r="B24" s="18"/>
      <c r="C24" s="18"/>
      <c r="D24" s="18"/>
      <c r="E24" s="18"/>
      <c r="F24" s="18"/>
      <c r="G24" s="18"/>
      <c r="H24" s="18"/>
    </row>
    <row r="25" spans="1:8" ht="14.25">
      <c r="A25" s="18"/>
      <c r="B25" s="18"/>
      <c r="C25" s="18"/>
      <c r="D25" s="18"/>
      <c r="E25" s="18"/>
      <c r="F25" s="18"/>
      <c r="G25" s="18"/>
      <c r="H25" s="18"/>
    </row>
    <row r="26" spans="1:8" ht="14.25">
      <c r="A26" s="18"/>
      <c r="B26" s="18"/>
      <c r="C26" s="18"/>
      <c r="D26" s="18"/>
      <c r="E26" s="18"/>
      <c r="F26" s="18"/>
      <c r="G26" s="18"/>
      <c r="H26" s="18"/>
    </row>
    <row r="27" spans="1:8" ht="15">
      <c r="A27" s="14" t="s">
        <v>54</v>
      </c>
      <c r="B27" s="18"/>
      <c r="C27" s="18"/>
      <c r="D27" s="18"/>
      <c r="E27" s="18"/>
      <c r="F27" s="18"/>
      <c r="G27" s="18"/>
      <c r="H27" s="18"/>
    </row>
    <row r="28" spans="1:8" ht="14.25">
      <c r="A28" s="18"/>
      <c r="B28" s="18"/>
      <c r="C28" s="18"/>
      <c r="D28" s="18"/>
      <c r="E28" s="18"/>
      <c r="F28" s="18"/>
      <c r="G28" s="18"/>
      <c r="H28" s="18"/>
    </row>
    <row r="29" spans="1:8" ht="14.25">
      <c r="A29" s="15" t="s">
        <v>55</v>
      </c>
      <c r="B29" s="15"/>
      <c r="C29" s="15"/>
      <c r="D29" s="17">
        <v>525915</v>
      </c>
      <c r="E29" s="15" t="s">
        <v>39</v>
      </c>
      <c r="F29" s="18"/>
      <c r="G29" s="18"/>
      <c r="H29" s="18"/>
    </row>
    <row r="30" spans="1:8" ht="14.25">
      <c r="A30" s="15" t="s">
        <v>56</v>
      </c>
      <c r="B30" s="15"/>
      <c r="C30" s="15"/>
      <c r="D30" s="17">
        <v>30116</v>
      </c>
      <c r="E30" s="15" t="s">
        <v>39</v>
      </c>
      <c r="F30" s="18"/>
      <c r="G30" s="18"/>
      <c r="H30" s="18"/>
    </row>
    <row r="31" spans="1:8" ht="14.25">
      <c r="A31" s="15" t="s">
        <v>46</v>
      </c>
      <c r="B31" s="15"/>
      <c r="C31" s="15"/>
      <c r="D31" s="17">
        <f>SUM(D29:D30)</f>
        <v>556031</v>
      </c>
      <c r="E31" s="15" t="s">
        <v>39</v>
      </c>
      <c r="F31" s="18"/>
      <c r="G31" s="18"/>
      <c r="H31" s="18"/>
    </row>
    <row r="32" spans="1:8" ht="14.25">
      <c r="A32" s="15"/>
      <c r="B32" s="15"/>
      <c r="C32" s="15"/>
      <c r="D32" s="15"/>
      <c r="E32" s="15"/>
      <c r="F32" s="18"/>
      <c r="G32" s="18"/>
      <c r="H32" s="18"/>
    </row>
    <row r="33" spans="1:8" ht="14.25">
      <c r="A33" s="15"/>
      <c r="B33" s="15" t="s">
        <v>57</v>
      </c>
      <c r="C33" s="15"/>
      <c r="D33" s="17">
        <v>48060</v>
      </c>
      <c r="E33" s="15" t="s">
        <v>39</v>
      </c>
      <c r="F33" s="18"/>
      <c r="G33" s="18"/>
      <c r="H33" s="18"/>
    </row>
    <row r="34" spans="1:8" ht="14.25">
      <c r="A34" s="15"/>
      <c r="B34" s="15"/>
      <c r="C34" s="15"/>
      <c r="D34" s="15"/>
      <c r="E34" s="15"/>
      <c r="F34" s="18"/>
      <c r="G34" s="18"/>
      <c r="H34" s="18"/>
    </row>
    <row r="35" spans="1:8" ht="14.25">
      <c r="A35" s="18"/>
      <c r="B35" s="18"/>
      <c r="C35" s="18"/>
      <c r="D35" s="18"/>
      <c r="E35" s="18"/>
      <c r="F35" s="18"/>
      <c r="G35" s="18"/>
      <c r="H35" s="18"/>
    </row>
    <row r="36" spans="1:8" ht="15">
      <c r="A36" s="14" t="s">
        <v>43</v>
      </c>
      <c r="B36" s="18"/>
      <c r="C36" s="18"/>
      <c r="D36" s="18"/>
      <c r="E36" s="18"/>
      <c r="F36" s="18"/>
      <c r="G36" s="18"/>
      <c r="H36" s="18"/>
    </row>
    <row r="37" spans="1:8" ht="14.25">
      <c r="A37" s="18"/>
      <c r="B37" s="18"/>
      <c r="C37" s="18"/>
      <c r="D37" s="18"/>
      <c r="E37" s="18"/>
      <c r="F37" s="18"/>
      <c r="G37" s="18"/>
      <c r="H37" s="18"/>
    </row>
    <row r="38" spans="1:8" ht="14.25">
      <c r="A38" s="15" t="s">
        <v>58</v>
      </c>
      <c r="B38" s="15"/>
      <c r="C38" s="15"/>
      <c r="D38" s="17">
        <v>259218</v>
      </c>
      <c r="E38" s="15" t="s">
        <v>39</v>
      </c>
      <c r="F38" s="18"/>
      <c r="G38" s="18"/>
      <c r="H38" s="18"/>
    </row>
    <row r="39" spans="1:8" ht="14.25">
      <c r="A39" s="15" t="s">
        <v>59</v>
      </c>
      <c r="B39" s="15"/>
      <c r="C39" s="15"/>
      <c r="D39" s="17">
        <v>273305</v>
      </c>
      <c r="E39" s="15" t="s">
        <v>39</v>
      </c>
      <c r="F39" s="18"/>
      <c r="G39" s="18"/>
      <c r="H39" s="18"/>
    </row>
    <row r="40" spans="1:8" ht="14.25">
      <c r="A40" s="15" t="s">
        <v>46</v>
      </c>
      <c r="B40" s="15"/>
      <c r="C40" s="15"/>
      <c r="D40" s="17">
        <f>SUM(D38:D39)</f>
        <v>532523</v>
      </c>
      <c r="E40" s="15" t="s">
        <v>39</v>
      </c>
      <c r="F40" s="18"/>
      <c r="G40" s="18"/>
      <c r="H40" s="18"/>
    </row>
    <row r="41" spans="1:8" ht="14.25">
      <c r="A41" s="15"/>
      <c r="B41" s="15"/>
      <c r="C41" s="15"/>
      <c r="D41" s="15"/>
      <c r="E41" s="15"/>
      <c r="F41" s="18"/>
      <c r="G41" s="18"/>
      <c r="H41" s="18"/>
    </row>
    <row r="42" spans="1:8" ht="14.25">
      <c r="A42" s="15"/>
      <c r="B42" s="15" t="s">
        <v>57</v>
      </c>
      <c r="C42" s="15"/>
      <c r="D42" s="17">
        <v>64467</v>
      </c>
      <c r="E42" s="15" t="s">
        <v>39</v>
      </c>
      <c r="F42" s="18"/>
      <c r="G42" s="18"/>
      <c r="H42" s="18"/>
    </row>
    <row r="43" spans="1:8" ht="14.25">
      <c r="A43" s="18"/>
      <c r="B43" s="18"/>
      <c r="C43" s="18"/>
      <c r="D43" s="18"/>
      <c r="E43" s="18"/>
      <c r="F43" s="18"/>
      <c r="G43" s="18"/>
      <c r="H43" s="18"/>
    </row>
    <row r="44" spans="1:8" ht="14.25">
      <c r="A44" s="18"/>
      <c r="B44" s="18"/>
      <c r="C44" s="18"/>
      <c r="D44" s="18"/>
      <c r="E44" s="18"/>
      <c r="F44" s="18"/>
      <c r="G44" s="18"/>
      <c r="H44" s="18"/>
    </row>
    <row r="45" spans="1:8" ht="14.25">
      <c r="A45" s="18"/>
      <c r="B45" s="18"/>
      <c r="C45" s="18"/>
      <c r="D45" s="18"/>
      <c r="E45" s="18"/>
      <c r="F45" s="18"/>
      <c r="G45" s="18"/>
      <c r="H45" s="18"/>
    </row>
    <row r="46" spans="1:8" ht="14.25">
      <c r="A46" s="18"/>
      <c r="B46" s="18"/>
      <c r="C46" s="18"/>
      <c r="D46" s="18"/>
      <c r="E46" s="18"/>
      <c r="F46" s="18"/>
      <c r="G46" s="18"/>
      <c r="H46" s="18"/>
    </row>
    <row r="47" spans="1:8" ht="14.25">
      <c r="A47" s="18"/>
      <c r="B47" s="18"/>
      <c r="C47" s="18"/>
      <c r="D47" s="18"/>
      <c r="E47" s="18"/>
      <c r="F47" s="18"/>
      <c r="G47" s="18"/>
      <c r="H47" s="18"/>
    </row>
    <row r="48" spans="1:8" ht="14.25">
      <c r="A48" s="18"/>
      <c r="B48" s="18"/>
      <c r="C48" s="18"/>
      <c r="D48" s="18"/>
      <c r="E48" s="18"/>
      <c r="F48" s="18"/>
      <c r="G48" s="18"/>
      <c r="H48" s="18"/>
    </row>
    <row r="49" spans="1:8" ht="14.25">
      <c r="A49" s="18"/>
      <c r="B49" s="18"/>
      <c r="C49" s="18"/>
      <c r="D49" s="18"/>
      <c r="E49" s="18"/>
      <c r="F49" s="18"/>
      <c r="G49" s="18"/>
      <c r="H49" s="18"/>
    </row>
    <row r="50" spans="1:8" ht="14.25">
      <c r="A50" s="18"/>
      <c r="B50" s="18"/>
      <c r="C50" s="18"/>
      <c r="D50" s="18"/>
      <c r="E50" s="18"/>
      <c r="F50" s="18"/>
      <c r="G50" s="18"/>
      <c r="H50" s="18"/>
    </row>
    <row r="51" spans="1:8" ht="14.25">
      <c r="A51" s="18"/>
      <c r="B51" s="18"/>
      <c r="C51" s="18"/>
      <c r="D51" s="18"/>
      <c r="E51" s="18"/>
      <c r="F51" s="18"/>
      <c r="G51" s="18"/>
      <c r="H51" s="18"/>
    </row>
    <row r="52" spans="1:8" ht="14.25">
      <c r="A52" s="18"/>
      <c r="B52" s="18"/>
      <c r="C52" s="18"/>
      <c r="D52" s="18"/>
      <c r="E52" s="18"/>
      <c r="F52" s="18"/>
      <c r="G52" s="18"/>
      <c r="H52" s="18"/>
    </row>
    <row r="53" spans="1:8" ht="14.25">
      <c r="A53" s="18"/>
      <c r="B53" s="18"/>
      <c r="C53" s="18"/>
      <c r="D53" s="18"/>
      <c r="E53" s="18"/>
      <c r="F53" s="18"/>
      <c r="G53" s="18"/>
      <c r="H53" s="18"/>
    </row>
    <row r="54" spans="1:8" ht="14.25">
      <c r="A54" s="18"/>
      <c r="B54" s="18"/>
      <c r="C54" s="18"/>
      <c r="D54" s="18"/>
      <c r="E54" s="18"/>
      <c r="F54" s="18"/>
      <c r="G54" s="18"/>
      <c r="H54" s="18"/>
    </row>
    <row r="55" spans="1:8" ht="14.25">
      <c r="A55" s="18"/>
      <c r="B55" s="18"/>
      <c r="C55" s="18"/>
      <c r="D55" s="18"/>
      <c r="E55" s="18"/>
      <c r="F55" s="18"/>
      <c r="G55" s="18"/>
      <c r="H55" s="18"/>
    </row>
    <row r="56" spans="1:8" ht="14.25">
      <c r="A56" s="18"/>
      <c r="B56" s="18"/>
      <c r="C56" s="18"/>
      <c r="D56" s="18"/>
      <c r="E56" s="18"/>
      <c r="F56" s="18"/>
      <c r="G56" s="18"/>
      <c r="H56" s="18"/>
    </row>
    <row r="57" spans="1:8" ht="14.25">
      <c r="A57" s="18"/>
      <c r="B57" s="18"/>
      <c r="C57" s="18"/>
      <c r="D57" s="18"/>
      <c r="E57" s="18"/>
      <c r="F57" s="18"/>
      <c r="G57" s="18"/>
      <c r="H57" s="18"/>
    </row>
    <row r="58" spans="1:8" ht="14.25">
      <c r="A58" s="18"/>
      <c r="B58" s="18"/>
      <c r="C58" s="18"/>
      <c r="D58" s="18"/>
      <c r="E58" s="18"/>
      <c r="F58" s="18"/>
      <c r="G58" s="18"/>
      <c r="H58" s="18"/>
    </row>
    <row r="59" spans="1:8" ht="14.25">
      <c r="A59" s="18"/>
      <c r="B59" s="18"/>
      <c r="C59" s="18"/>
      <c r="D59" s="18"/>
      <c r="E59" s="18"/>
      <c r="F59" s="18"/>
      <c r="G59" s="18"/>
      <c r="H59" s="18"/>
    </row>
    <row r="60" spans="1:8" ht="14.25">
      <c r="A60" s="18"/>
      <c r="B60" s="18"/>
      <c r="C60" s="18"/>
      <c r="D60" s="18"/>
      <c r="E60" s="18"/>
      <c r="F60" s="18"/>
      <c r="G60" s="18"/>
      <c r="H60" s="18"/>
    </row>
    <row r="61" spans="1:8" ht="14.25">
      <c r="A61" s="18"/>
      <c r="B61" s="18"/>
      <c r="C61" s="18"/>
      <c r="D61" s="18"/>
      <c r="E61" s="18"/>
      <c r="F61" s="18"/>
      <c r="G61" s="18"/>
      <c r="H61" s="18"/>
    </row>
    <row r="62" spans="1:8" ht="14.25">
      <c r="A62" s="18"/>
      <c r="B62" s="18"/>
      <c r="C62" s="18"/>
      <c r="D62" s="18"/>
      <c r="E62" s="18"/>
      <c r="F62" s="18"/>
      <c r="G62" s="18"/>
      <c r="H62" s="18"/>
    </row>
    <row r="63" spans="1:8" ht="14.25">
      <c r="A63" s="18"/>
      <c r="B63" s="18"/>
      <c r="C63" s="18"/>
      <c r="D63" s="18"/>
      <c r="E63" s="18"/>
      <c r="F63" s="18"/>
      <c r="G63" s="18"/>
      <c r="H63" s="18"/>
    </row>
    <row r="64" spans="1:8" ht="14.25">
      <c r="A64" s="18"/>
      <c r="B64" s="18"/>
      <c r="C64" s="18"/>
      <c r="D64" s="18"/>
      <c r="E64" s="18"/>
      <c r="F64" s="18"/>
      <c r="G64" s="18"/>
      <c r="H64" s="18"/>
    </row>
    <row r="65" spans="1:8" ht="14.25">
      <c r="A65" s="18"/>
      <c r="B65" s="18"/>
      <c r="C65" s="18"/>
      <c r="D65" s="18"/>
      <c r="E65" s="18"/>
      <c r="F65" s="18"/>
      <c r="G65" s="18"/>
      <c r="H65" s="18"/>
    </row>
    <row r="66" spans="1:8" ht="14.25">
      <c r="A66" s="18"/>
      <c r="B66" s="18"/>
      <c r="C66" s="18"/>
      <c r="D66" s="18"/>
      <c r="E66" s="18"/>
      <c r="F66" s="18"/>
      <c r="G66" s="18"/>
      <c r="H66" s="18"/>
    </row>
    <row r="67" spans="1:8" ht="14.25">
      <c r="A67" s="18"/>
      <c r="B67" s="18"/>
      <c r="C67" s="18"/>
      <c r="D67" s="18"/>
      <c r="E67" s="18"/>
      <c r="F67" s="18"/>
      <c r="G67" s="18"/>
      <c r="H67" s="18"/>
    </row>
    <row r="68" spans="1:8" ht="14.25">
      <c r="A68" s="18"/>
      <c r="B68" s="18"/>
      <c r="C68" s="18"/>
      <c r="D68" s="18"/>
      <c r="E68" s="18"/>
      <c r="F68" s="18"/>
      <c r="G68" s="18"/>
      <c r="H68" s="18"/>
    </row>
    <row r="69" spans="1:8" ht="14.25">
      <c r="A69" s="18"/>
      <c r="B69" s="18"/>
      <c r="C69" s="18"/>
      <c r="D69" s="18"/>
      <c r="E69" s="18"/>
      <c r="F69" s="18"/>
      <c r="G69" s="18"/>
      <c r="H69" s="18"/>
    </row>
    <row r="70" spans="1:8" ht="14.25">
      <c r="A70" s="18"/>
      <c r="B70" s="18"/>
      <c r="C70" s="18"/>
      <c r="D70" s="18"/>
      <c r="E70" s="18"/>
      <c r="F70" s="18"/>
      <c r="G70" s="18"/>
      <c r="H70" s="18"/>
    </row>
    <row r="71" spans="1:8" ht="14.25">
      <c r="A71" s="18"/>
      <c r="B71" s="18"/>
      <c r="C71" s="18"/>
      <c r="D71" s="18"/>
      <c r="E71" s="18"/>
      <c r="F71" s="18"/>
      <c r="G71" s="18"/>
      <c r="H71" s="18"/>
    </row>
    <row r="72" spans="1:8" ht="14.25">
      <c r="A72" s="18"/>
      <c r="B72" s="18"/>
      <c r="C72" s="18"/>
      <c r="D72" s="18"/>
      <c r="E72" s="18"/>
      <c r="F72" s="18"/>
      <c r="G72" s="18"/>
      <c r="H72" s="18"/>
    </row>
    <row r="73" spans="1:8" ht="14.25">
      <c r="A73" s="18"/>
      <c r="B73" s="18"/>
      <c r="C73" s="18"/>
      <c r="D73" s="18"/>
      <c r="E73" s="18"/>
      <c r="F73" s="18"/>
      <c r="G73" s="18"/>
      <c r="H73" s="18"/>
    </row>
    <row r="74" spans="1:8" ht="14.25">
      <c r="A74" s="18"/>
      <c r="B74" s="18"/>
      <c r="C74" s="18"/>
      <c r="D74" s="18"/>
      <c r="E74" s="18"/>
      <c r="F74" s="18"/>
      <c r="G74" s="18"/>
      <c r="H74" s="18"/>
    </row>
    <row r="75" spans="1:8" ht="14.25">
      <c r="A75" s="18"/>
      <c r="B75" s="18"/>
      <c r="C75" s="18"/>
      <c r="D75" s="18"/>
      <c r="E75" s="18"/>
      <c r="F75" s="18"/>
      <c r="G75" s="18"/>
      <c r="H75" s="18"/>
    </row>
    <row r="76" spans="1:8" ht="14.25">
      <c r="A76" s="18"/>
      <c r="B76" s="18"/>
      <c r="C76" s="18"/>
      <c r="D76" s="18"/>
      <c r="E76" s="18"/>
      <c r="F76" s="18"/>
      <c r="G76" s="18"/>
      <c r="H76" s="18"/>
    </row>
    <row r="77" spans="1:8" ht="14.25">
      <c r="A77" s="18"/>
      <c r="B77" s="18"/>
      <c r="C77" s="18"/>
      <c r="D77" s="18"/>
      <c r="E77" s="18"/>
      <c r="F77" s="18"/>
      <c r="G77" s="18"/>
      <c r="H77" s="18"/>
    </row>
    <row r="78" spans="1:8" ht="14.25">
      <c r="A78" s="18"/>
      <c r="B78" s="18"/>
      <c r="C78" s="18"/>
      <c r="D78" s="18"/>
      <c r="E78" s="18"/>
      <c r="F78" s="18"/>
      <c r="G78" s="18"/>
      <c r="H78" s="18"/>
    </row>
    <row r="79" spans="1:8" ht="14.25">
      <c r="A79" s="18"/>
      <c r="B79" s="18"/>
      <c r="C79" s="18"/>
      <c r="D79" s="18"/>
      <c r="E79" s="18"/>
      <c r="F79" s="18"/>
      <c r="G79" s="18"/>
      <c r="H79" s="18"/>
    </row>
    <row r="80" spans="1:8" ht="14.25">
      <c r="A80" s="18"/>
      <c r="B80" s="18"/>
      <c r="C80" s="18"/>
      <c r="D80" s="18"/>
      <c r="E80" s="18"/>
      <c r="F80" s="18"/>
      <c r="G80" s="18"/>
      <c r="H80" s="18"/>
    </row>
    <row r="81" spans="1:8" ht="14.25">
      <c r="A81" s="18"/>
      <c r="B81" s="18"/>
      <c r="C81" s="18"/>
      <c r="D81" s="18"/>
      <c r="E81" s="18"/>
      <c r="F81" s="18"/>
      <c r="G81" s="18"/>
      <c r="H81" s="18"/>
    </row>
    <row r="82" spans="1:8" ht="14.25">
      <c r="A82" s="18"/>
      <c r="B82" s="18"/>
      <c r="C82" s="18"/>
      <c r="D82" s="18"/>
      <c r="E82" s="18"/>
      <c r="F82" s="18"/>
      <c r="G82" s="18"/>
      <c r="H82" s="18"/>
    </row>
    <row r="83" spans="1:8" ht="14.25">
      <c r="A83" s="18"/>
      <c r="B83" s="18"/>
      <c r="C83" s="18"/>
      <c r="D83" s="18"/>
      <c r="E83" s="18"/>
      <c r="F83" s="18"/>
      <c r="G83" s="18"/>
      <c r="H83" s="18"/>
    </row>
    <row r="84" spans="1:8" ht="14.25">
      <c r="A84" s="18"/>
      <c r="B84" s="18"/>
      <c r="C84" s="18"/>
      <c r="D84" s="18"/>
      <c r="E84" s="18"/>
      <c r="F84" s="18"/>
      <c r="G84" s="18"/>
      <c r="H84" s="18"/>
    </row>
    <row r="85" spans="1:8" ht="14.25">
      <c r="A85" s="18"/>
      <c r="B85" s="18"/>
      <c r="C85" s="18"/>
      <c r="D85" s="18"/>
      <c r="E85" s="18"/>
      <c r="F85" s="18"/>
      <c r="G85" s="18"/>
      <c r="H85" s="18"/>
    </row>
    <row r="86" spans="1:8" ht="14.25">
      <c r="A86" s="18"/>
      <c r="B86" s="18"/>
      <c r="C86" s="18"/>
      <c r="D86" s="18"/>
      <c r="E86" s="18"/>
      <c r="F86" s="18"/>
      <c r="G86" s="18"/>
      <c r="H86" s="18"/>
    </row>
    <row r="87" spans="1:8" ht="14.25">
      <c r="A87" s="18"/>
      <c r="B87" s="18"/>
      <c r="C87" s="18"/>
      <c r="D87" s="18"/>
      <c r="E87" s="18"/>
      <c r="F87" s="18"/>
      <c r="G87" s="18"/>
      <c r="H87" s="18"/>
    </row>
    <row r="88" spans="1:8" ht="14.25">
      <c r="A88" s="18"/>
      <c r="B88" s="18"/>
      <c r="C88" s="18"/>
      <c r="D88" s="18"/>
      <c r="E88" s="18"/>
      <c r="F88" s="18"/>
      <c r="G88" s="18"/>
      <c r="H88" s="18"/>
    </row>
    <row r="89" spans="1:8" ht="14.25">
      <c r="A89" s="18"/>
      <c r="B89" s="18"/>
      <c r="C89" s="18"/>
      <c r="D89" s="18"/>
      <c r="E89" s="18"/>
      <c r="F89" s="18"/>
      <c r="G89" s="18"/>
      <c r="H89" s="18"/>
    </row>
    <row r="90" spans="1:8" ht="14.25">
      <c r="A90" s="18"/>
      <c r="B90" s="18"/>
      <c r="C90" s="18"/>
      <c r="D90" s="18"/>
      <c r="E90" s="18"/>
      <c r="F90" s="18"/>
      <c r="G90" s="18"/>
      <c r="H90" s="18"/>
    </row>
    <row r="91" spans="1:8" ht="14.25">
      <c r="A91" s="18"/>
      <c r="B91" s="18"/>
      <c r="C91" s="18"/>
      <c r="D91" s="18"/>
      <c r="E91" s="18"/>
      <c r="F91" s="18"/>
      <c r="G91" s="18"/>
      <c r="H91" s="18"/>
    </row>
    <row r="92" spans="1:8" ht="14.25">
      <c r="A92" s="18"/>
      <c r="B92" s="18"/>
      <c r="C92" s="18"/>
      <c r="D92" s="18"/>
      <c r="E92" s="18"/>
      <c r="F92" s="18"/>
      <c r="G92" s="18"/>
      <c r="H92" s="18"/>
    </row>
    <row r="93" spans="1:8" ht="14.25">
      <c r="A93" s="18"/>
      <c r="B93" s="18"/>
      <c r="C93" s="18"/>
      <c r="D93" s="18"/>
      <c r="E93" s="18"/>
      <c r="F93" s="18"/>
      <c r="G93" s="18"/>
      <c r="H93" s="18"/>
    </row>
    <row r="94" spans="1:8" ht="14.25">
      <c r="A94" s="18"/>
      <c r="B94" s="18"/>
      <c r="C94" s="18"/>
      <c r="D94" s="18"/>
      <c r="E94" s="18"/>
      <c r="F94" s="18"/>
      <c r="G94" s="18"/>
      <c r="H94" s="18"/>
    </row>
    <row r="95" spans="1:8" ht="14.25">
      <c r="A95" s="18"/>
      <c r="B95" s="18"/>
      <c r="C95" s="18"/>
      <c r="D95" s="18"/>
      <c r="E95" s="18"/>
      <c r="F95" s="18"/>
      <c r="G95" s="18"/>
      <c r="H95" s="18"/>
    </row>
    <row r="96" spans="1:8" ht="14.25">
      <c r="A96" s="18"/>
      <c r="B96" s="18"/>
      <c r="C96" s="18"/>
      <c r="D96" s="18"/>
      <c r="E96" s="18"/>
      <c r="F96" s="18"/>
      <c r="G96" s="18"/>
      <c r="H96" s="18"/>
    </row>
    <row r="97" spans="1:8" ht="14.25">
      <c r="A97" s="18"/>
      <c r="B97" s="18"/>
      <c r="C97" s="18"/>
      <c r="D97" s="18"/>
      <c r="E97" s="18"/>
      <c r="F97" s="18"/>
      <c r="G97" s="18"/>
      <c r="H97" s="18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Rozbor hospodaření 1-4 2011</vt:lpstr>
      <vt:lpstr>Náklady a výnosy 4-2011</vt:lpstr>
      <vt:lpstr>Náklady a výnosy 1-4 2011</vt:lpstr>
      <vt:lpstr>Přehled o čerp. nákl. 1-4 2011 </vt:lpstr>
      <vt:lpstr>Vývojopvá řada nákladů </vt:lpstr>
      <vt:lpstr>Vývojová řada výnosů</vt:lpstr>
      <vt:lpstr>Srovnání měsíčních přímých N</vt:lpstr>
      <vt:lpstr>Přehled o výnosech</vt:lpstr>
      <vt:lpstr>Celková fin.situace</vt:lpstr>
      <vt:lpstr>Rozbor investic FRM</vt:lpstr>
      <vt:lpstr>Náklady na lůžkoden</vt:lpstr>
      <vt:lpstr>Lůžkový fond měsíčně</vt:lpstr>
      <vt:lpstr>Lůžkový fond načítaně</vt:lpstr>
      <vt:lpstr>Vývoj stavu zásob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2011-05-23T06:10:05Z</cp:lastPrinted>
  <dcterms:created xsi:type="dcterms:W3CDTF">2011-05-23T05:53:15Z</dcterms:created>
  <dcterms:modified xsi:type="dcterms:W3CDTF">2011-05-23T07:34:49Z</dcterms:modified>
</cp:coreProperties>
</file>