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F18" i="6"/>
  <c r="F12"/>
  <c r="F9"/>
  <c r="F11"/>
  <c r="F8"/>
  <c r="F7"/>
  <c r="F6"/>
  <c r="F5"/>
  <c r="D18"/>
  <c r="D12"/>
  <c r="D11"/>
  <c r="D8"/>
  <c r="D7"/>
  <c r="D6"/>
  <c r="D5"/>
  <c r="F13" i="4"/>
  <c r="F5"/>
  <c r="F5" i="1" l="1"/>
  <c r="D5" i="4"/>
  <c r="D5" i="1" l="1"/>
  <c r="AC18" i="4" l="1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I8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R23" s="1"/>
  <c r="K5"/>
  <c r="J7"/>
  <c r="K8"/>
  <c r="J14"/>
  <c r="J25"/>
  <c r="K6"/>
  <c r="J9"/>
  <c r="K9" s="1"/>
  <c r="J13"/>
  <c r="M5"/>
  <c r="L7"/>
  <c r="M8"/>
  <c r="L14"/>
  <c r="L25"/>
  <c r="M6"/>
  <c r="L9"/>
  <c r="M9" s="1"/>
  <c r="L13"/>
  <c r="O5"/>
  <c r="N7"/>
  <c r="O8"/>
  <c r="N14"/>
  <c r="N25"/>
  <c r="O6"/>
  <c r="N9"/>
  <c r="O9" s="1"/>
  <c r="N13"/>
  <c r="R9"/>
  <c r="R14"/>
  <c r="R16"/>
  <c r="R25"/>
  <c r="AA9" i="1"/>
  <c r="D9"/>
  <c r="D25"/>
  <c r="D7"/>
  <c r="D13"/>
  <c r="F9"/>
  <c r="G9" s="1"/>
  <c r="F14"/>
  <c r="F25"/>
  <c r="F7"/>
  <c r="G7" s="1"/>
  <c r="F13"/>
  <c r="H9"/>
  <c r="I9" s="1"/>
  <c r="H25"/>
  <c r="H7"/>
  <c r="I7" s="1"/>
  <c r="H13"/>
  <c r="J7"/>
  <c r="K7" s="1"/>
  <c r="J14"/>
  <c r="J25"/>
  <c r="J9"/>
  <c r="K9" s="1"/>
  <c r="J13"/>
  <c r="L7"/>
  <c r="M7" s="1"/>
  <c r="L14"/>
  <c r="L25"/>
  <c r="L9"/>
  <c r="M9" s="1"/>
  <c r="L13"/>
  <c r="R9"/>
  <c r="R14"/>
  <c r="R25"/>
  <c r="R7"/>
  <c r="R13"/>
  <c r="N7"/>
  <c r="O7" s="1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E9" i="4" l="1"/>
  <c r="D23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25" i="1"/>
  <c r="T19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S5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AC7" s="1"/>
  <c r="Q6"/>
  <c r="S5"/>
  <c r="AE14" i="4" l="1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G9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<sst xmlns="http://schemas.openxmlformats.org/spreadsheetml/2006/main" count="232" uniqueCount="65">
  <si>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</si>
  <si>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</si>
  <si>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</si>
  <si>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</si>
  <si>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</si>
  <si>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</si>
  <si>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</si>
  <si>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</si>
  <si>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</si>
  <si>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</si>
  <si>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</si>
  <si>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</si>
  <si>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</si>
  <si>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</si>
  <si>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</si>
  <si>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</si>
  <si>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</si>
  <si>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</si>
  <si>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</si>
  <si>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</si>
  <si>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</si>
  <si>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</si>
  <si>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</si>
  <si>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</si>
  <si>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</si>
  <si>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</si>
  <si>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</si>
  <si>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</si>
  <si>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</si>
  <si>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</si>
  <si>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</si>
  <si>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</si>
  <si>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</si>
  <si>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</si>
  <si>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</si>
  <si>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</si>
  <si>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</si>
  <si>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</si>
  <si>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</si>
  <si>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</si>
  <si>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</si>
  <si>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</si>
  <si>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</si>
  <si>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</si>
  <si>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</si>
  <si>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</si>
  <si>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</si>
  <si>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</si>
  <si>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</si>
  <si>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</si>
  <si>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</si>
  <si>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</si>
  <si>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</si>
  <si>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</si>
  <si>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</si>
  <si>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</si>
  <si>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</si>
  <si>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</si>
  <si>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</si>
  <si>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</si>
  <si>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</si>
  <si>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únor 2014</t>
  </si>
  <si>
    <t>únor 2015</t>
  </si>
  <si>
    <t xml:space="preserve"> 1 - 2 2014</t>
  </si>
  <si>
    <t xml:space="preserve"> 1 - 2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</si>
</sst>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5288.5578000000005</v>
      </c>
      <c r="E5" s="59">
        <f>+D5/$D$5</f>
        <v>1</v>
      </c>
      <c r="F5" s="13">
        <f>+'2015'!AC5</f>
        <v>5193.9088999999994</v>
      </c>
      <c r="G5" s="59">
        <f>+F5/$F$5</f>
        <v>1</v>
      </c>
      <c r="H5" s="30">
        <f t="shared" ref="H5:H23" si="0">+F5/D5</f>
        <v>0.98210307921755136</v>
      </c>
      <c r="I5" s="17">
        <f>+F5-D5</f>
        <v>-94.648900000001049</v>
      </c>
      <c r="J5" s="18"/>
      <c r="K5" s="18"/>
    </row>
    <row r="6" spans="2:19">
      <c r="B6" s="7" t="s">
        <v>4</v>
      </c>
      <c r="C6" s="18"/>
      <c r="D6" s="11">
        <f>+'2014'!AC6</f>
        <v>193.33344</v>
      </c>
      <c r="E6" s="60">
        <f>+D6/$D$5</f>
        <v>3.6556930511376838E-2</v>
      </c>
      <c r="F6" s="15">
        <f>+'2015'!AC6</f>
        <v>90.078860000000006</v>
      </c>
      <c r="G6" s="60">
        <f>+F6/$F$5</f>
        <v>1.7343172884684215E-2</v>
      </c>
      <c r="H6" s="40">
        <f t="shared" si="0"/>
        <v>0.46592488086903128</v>
      </c>
      <c r="I6" s="43">
        <f>+F6-D6</f>
        <v>-103.25457999999999</v>
      </c>
      <c r="J6" s="18"/>
      <c r="K6" s="18"/>
    </row>
    <row r="7" spans="2:19">
      <c r="B7" s="10" t="s">
        <v>7</v>
      </c>
      <c r="C7" s="18"/>
      <c r="D7" s="8">
        <f>+D5-D6</f>
        <v>5095.2243600000002</v>
      </c>
      <c r="E7" s="61">
        <f>+D7/$D$5</f>
        <v>0.96344306948862313</v>
      </c>
      <c r="F7" s="8">
        <f>+F5-F6</f>
        <v>5103.8300399999998</v>
      </c>
      <c r="G7" s="61">
        <f>+F7/$F$5</f>
        <v>0.98265682711531588</v>
      </c>
      <c r="H7" s="42">
        <f t="shared" si="0"/>
        <v>1.0016889697866023</v>
      </c>
      <c r="I7" s="17">
        <f>+F7-D7</f>
        <v>8.6056799999996656</v>
      </c>
      <c r="J7" s="18"/>
      <c r="K7" s="18"/>
    </row>
    <row r="8" spans="2:19">
      <c r="B8" s="7" t="s">
        <v>5</v>
      </c>
      <c r="C8" s="18"/>
      <c r="D8" s="11">
        <f>+'2014'!AC8</f>
        <v>4613.1869999999999</v>
      </c>
      <c r="E8" s="60">
        <f>+D8/$D$5</f>
        <v>0.87229584594877629</v>
      </c>
      <c r="F8" s="15">
        <f>+'2015'!AC8</f>
        <v>4308.0738999999994</v>
      </c>
      <c r="G8" s="60">
        <f>+F8/$F$5</f>
        <v>0.82944733589763187</v>
      </c>
      <c r="H8" s="40">
        <f t="shared" si="0"/>
        <v>0.93386066942441304</v>
      </c>
      <c r="I8" s="43">
        <f>+F8-D8</f>
        <v>-305.11310000000049</v>
      </c>
      <c r="J8" s="18"/>
      <c r="K8" s="18"/>
    </row>
    <row r="9" spans="2:19">
      <c r="B9" s="20" t="s">
        <v>15</v>
      </c>
      <c r="C9" s="18"/>
      <c r="D9" s="16">
        <f>+D5-D6-D8</f>
        <v>482.03736000000026</v>
      </c>
      <c r="E9" s="59">
        <f>+D9/$D$5</f>
        <v>9.1147223539846764E-2</v>
      </c>
      <c r="F9" s="16">
        <f>+F5-F6-F8</f>
        <v>795.75614000000041</v>
      </c>
      <c r="G9" s="59">
        <f>+F9/$F$5</f>
        <v>0.15320949121768396</v>
      </c>
      <c r="H9" s="42">
        <f t="shared" si="0"/>
        <v>1.6508183929975884</v>
      </c>
      <c r="I9" s="17">
        <f>+F9-D9</f>
        <v>313.71878000000015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110</v>
      </c>
      <c r="E11" s="88"/>
      <c r="F11" s="15">
        <f>+'2015'!AC11</f>
        <v>104</v>
      </c>
      <c r="G11" s="62"/>
      <c r="H11" s="40">
        <f t="shared" si="0"/>
        <v>0.94545454545454544</v>
      </c>
      <c r="I11" s="43">
        <f t="shared" ref="I11:I16" si="1">+F11-D11</f>
        <v>-6</v>
      </c>
      <c r="J11" s="18"/>
      <c r="K11" s="18"/>
    </row>
    <row r="12" spans="2:19">
      <c r="B12" s="19" t="s">
        <v>16</v>
      </c>
      <c r="C12" s="18"/>
      <c r="D12" s="11">
        <f>+'2014'!AC12</f>
        <v>1975.973</v>
      </c>
      <c r="E12" s="88"/>
      <c r="F12" s="15">
        <f>+'2015'!AC12</f>
        <v>2048.9326900000001</v>
      </c>
      <c r="G12" s="62"/>
      <c r="H12" s="40">
        <f t="shared" si="0"/>
        <v>1.0369234245609631</v>
      </c>
      <c r="I12" s="43">
        <f t="shared" si="1"/>
        <v>72.959690000000137</v>
      </c>
      <c r="J12" s="18"/>
      <c r="K12" s="18"/>
    </row>
    <row r="13" spans="2:19">
      <c r="B13" s="20" t="s">
        <v>19</v>
      </c>
      <c r="C13" s="18"/>
      <c r="D13" s="36">
        <f>+D12/D5</f>
        <v>0.37363172999640842</v>
      </c>
      <c r="E13" s="62"/>
      <c r="F13" s="36">
        <f>+F12/F5</f>
        <v>0.39448760643452957</v>
      </c>
      <c r="G13" s="62"/>
      <c r="H13" s="30">
        <f t="shared" si="0"/>
        <v>1.0558193396431337</v>
      </c>
      <c r="I13" s="14">
        <f t="shared" si="1"/>
        <v>2.0855876438121146E-2</v>
      </c>
      <c r="J13" s="18"/>
      <c r="K13" s="18"/>
    </row>
    <row r="14" spans="2:19">
      <c r="B14" s="20" t="s">
        <v>17</v>
      </c>
      <c r="C14" s="18"/>
      <c r="D14" s="8">
        <f>+D5/D11</f>
        <v>48.077798181818189</v>
      </c>
      <c r="E14" s="62"/>
      <c r="F14" s="8">
        <f>+F5/F11</f>
        <v>49.941431730769224</v>
      </c>
      <c r="G14" s="62"/>
      <c r="H14" s="30">
        <f t="shared" si="0"/>
        <v>1.0387628722493332</v>
      </c>
      <c r="I14" s="17">
        <f t="shared" si="1"/>
        <v>1.8636335489510358</v>
      </c>
      <c r="J14" s="18"/>
      <c r="K14" s="18"/>
    </row>
    <row r="15" spans="2:19">
      <c r="B15" s="10" t="s">
        <v>31</v>
      </c>
      <c r="C15" s="18"/>
      <c r="D15" s="8">
        <f>+D12/D11</f>
        <v>17.963390909090908</v>
      </c>
      <c r="E15" s="62"/>
      <c r="F15" s="8">
        <f>+F12/F11</f>
        <v>19.701275865384616</v>
      </c>
      <c r="G15" s="62"/>
      <c r="H15" s="30">
        <f t="shared" si="0"/>
        <v>1.0967459298240958</v>
      </c>
      <c r="I15" s="17">
        <f t="shared" si="1"/>
        <v>1.7378849562937084</v>
      </c>
      <c r="J15" s="18"/>
      <c r="K15" s="18"/>
    </row>
    <row r="16" spans="2:19">
      <c r="B16" s="20" t="s">
        <v>20</v>
      </c>
      <c r="C16" s="18"/>
      <c r="D16" s="36">
        <f>+D12/D7</f>
        <v>0.38780883046335568</v>
      </c>
      <c r="E16" s="62"/>
      <c r="F16" s="36">
        <f>+F12/F7</f>
        <v>0.40145002359835635</v>
      </c>
      <c r="G16" s="62"/>
      <c r="H16" s="30">
        <f t="shared" si="0"/>
        <v>1.0351750451857997</v>
      </c>
      <c r="I16" s="14">
        <f t="shared" si="1"/>
        <v>1.3641193135000673E-2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175554</v>
      </c>
      <c r="E18" s="63"/>
      <c r="F18" s="15">
        <f>+'2015'!AC18</f>
        <v>172805.64</v>
      </c>
      <c r="G18" s="71"/>
      <c r="H18" s="40">
        <f t="shared" si="0"/>
        <v>0.98434464609180095</v>
      </c>
      <c r="I18" s="43">
        <f t="shared" ref="I18:I23" si="2">+F18-D18</f>
        <v>-2748.359999999986</v>
      </c>
      <c r="J18" s="18"/>
      <c r="K18" s="18"/>
    </row>
    <row r="19" spans="2:11">
      <c r="B19" s="20" t="s">
        <v>27</v>
      </c>
      <c r="C19" s="18"/>
      <c r="D19" s="89">
        <f>+D5*1000/D18</f>
        <v>30.124963259168123</v>
      </c>
      <c r="E19" s="64"/>
      <c r="F19" s="89">
        <f>+F5*1000/F18</f>
        <v>30.056362165031182</v>
      </c>
      <c r="G19" s="71"/>
      <c r="H19" s="40">
        <f t="shared" si="0"/>
        <v>0.99772278247954171</v>
      </c>
      <c r="I19" s="43">
        <f t="shared" si="2"/>
        <v>-6.8601094136941043E-2</v>
      </c>
      <c r="J19" s="18"/>
      <c r="K19" s="18"/>
    </row>
    <row r="20" spans="2:11">
      <c r="B20" s="20" t="s">
        <v>32</v>
      </c>
      <c r="C20" s="18"/>
      <c r="D20" s="89">
        <f>+D12*1000/D18</f>
        <v>11.255642138601228</v>
      </c>
      <c r="E20" s="64"/>
      <c r="F20" s="89">
        <f>+F12*1000/F18</f>
        <v>11.856862368612505</v>
      </c>
      <c r="G20" s="71"/>
      <c r="H20" s="40">
        <f t="shared" si="0"/>
        <v>1.0534150093444596</v>
      </c>
      <c r="I20" s="43">
        <f t="shared" si="2"/>
        <v>0.60122023001127722</v>
      </c>
      <c r="J20" s="18"/>
      <c r="K20" s="18"/>
    </row>
    <row r="21" spans="2:11">
      <c r="B21" s="20" t="s">
        <v>28</v>
      </c>
      <c r="C21" s="18"/>
      <c r="D21" s="89">
        <f>+D6*1000/D18</f>
        <v>1.1012761885231894</v>
      </c>
      <c r="E21" s="64"/>
      <c r="F21" s="89">
        <f>+F6*1000/F18</f>
        <v>0.52127268531281734</v>
      </c>
      <c r="G21" s="71"/>
      <c r="H21" s="40">
        <f t="shared" si="0"/>
        <v>0.47333510952583441</v>
      </c>
      <c r="I21" s="43">
        <f t="shared" si="2"/>
        <v>-0.58000350321037208</v>
      </c>
      <c r="J21" s="18"/>
      <c r="K21" s="18"/>
    </row>
    <row r="22" spans="2:11">
      <c r="B22" s="20" t="s">
        <v>29</v>
      </c>
      <c r="C22" s="18"/>
      <c r="D22" s="89">
        <f>+D8*1000/D18</f>
        <v>26.277880310331863</v>
      </c>
      <c r="E22" s="65"/>
      <c r="F22" s="89">
        <f>+F8*1000/F18</f>
        <v>24.930169524559496</v>
      </c>
      <c r="G22" s="86"/>
      <c r="H22" s="30">
        <f t="shared" si="0"/>
        <v>0.94871310890161564</v>
      </c>
      <c r="I22" s="17">
        <f t="shared" si="2"/>
        <v>-1.3477107857723674</v>
      </c>
      <c r="J22" s="45"/>
      <c r="K22" s="17"/>
    </row>
    <row r="23" spans="2:11">
      <c r="B23" s="20" t="s">
        <v>30</v>
      </c>
      <c r="C23" s="18"/>
      <c r="D23" s="54">
        <f>+D7/D5</f>
        <v>0.96344306948862313</v>
      </c>
      <c r="E23" s="66"/>
      <c r="F23" s="54">
        <f>+F7/F5</f>
        <v>0.98265682711531588</v>
      </c>
      <c r="G23" s="87"/>
      <c r="H23" s="30">
        <f t="shared" si="0"/>
        <v>1.0199428053770641</v>
      </c>
      <c r="I23" s="17">
        <f t="shared" si="2"/>
        <v>1.9213757626692751E-2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4788.2299910555066</v>
      </c>
      <c r="E25" s="67"/>
      <c r="F25" s="23">
        <f>+F8/(1-F6/F5)</f>
        <v>4384.1082472777071</v>
      </c>
      <c r="G25" s="67"/>
      <c r="H25" s="44">
        <f>+F25/D25</f>
        <v>0.91560101654834758</v>
      </c>
      <c r="I25" s="23">
        <f>+F25-D25</f>
        <v>-404.12174377779957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61</v>
      </c>
      <c r="E3" s="25"/>
      <c r="F3" s="95" t="s">
        <v>62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+'2014'!F5</f>
        <v>2640.8180000000002</v>
      </c>
      <c r="E5" s="59">
        <f>+D5/$D$5</f>
        <v>1</v>
      </c>
      <c r="F5" s="13">
        <f>+'2015'!F5</f>
        <v>2586.6149999999998</v>
      </c>
      <c r="G5" s="59">
        <f>+F5/$F$5</f>
        <v>1</v>
      </c>
      <c r="H5" s="79">
        <f t="shared" ref="H5:H23" si="0">+F5/D5</f>
        <v>0.97947492027091587</v>
      </c>
      <c r="I5" s="80">
        <f>+F5-D5</f>
        <v>-54.203000000000429</v>
      </c>
      <c r="J5" s="62"/>
      <c r="K5" s="62"/>
    </row>
    <row r="6" spans="2:19">
      <c r="B6" s="7" t="s">
        <v>4</v>
      </c>
      <c r="C6" s="18"/>
      <c r="D6" s="11">
        <f>+'2014'!F6</f>
        <v>193.33344</v>
      </c>
      <c r="E6" s="60">
        <f>+D6/$D$5</f>
        <v>7.3209679728023655E-2</v>
      </c>
      <c r="F6" s="15">
        <f>+'2015'!F6</f>
        <v>90.078860000000006</v>
      </c>
      <c r="G6" s="60">
        <f>+F6/$F$5</f>
        <v>3.482499714878326E-2</v>
      </c>
      <c r="H6" s="81">
        <f t="shared" si="0"/>
        <v>0.46592488086903128</v>
      </c>
      <c r="I6" s="82">
        <f>+F6-D6</f>
        <v>-103.25457999999999</v>
      </c>
      <c r="J6" s="62"/>
      <c r="K6" s="62"/>
    </row>
    <row r="7" spans="2:19">
      <c r="B7" s="10" t="s">
        <v>7</v>
      </c>
      <c r="C7" s="18"/>
      <c r="D7" s="8">
        <f>+'2014'!F7</f>
        <v>2447.4845600000003</v>
      </c>
      <c r="E7" s="61">
        <f>+D7/$D$5</f>
        <v>0.92679032027197639</v>
      </c>
      <c r="F7" s="13">
        <f>+'2015'!F7</f>
        <v>2496.5361399999997</v>
      </c>
      <c r="G7" s="61">
        <f>+F7/$F$5</f>
        <v>0.96517500285121671</v>
      </c>
      <c r="H7" s="83">
        <f t="shared" si="0"/>
        <v>1.020041630007259</v>
      </c>
      <c r="I7" s="80">
        <f>+F7-D7</f>
        <v>49.051579999999376</v>
      </c>
      <c r="J7" s="62"/>
      <c r="K7" s="62"/>
    </row>
    <row r="8" spans="2:19">
      <c r="B8" s="7" t="s">
        <v>5</v>
      </c>
      <c r="C8" s="18"/>
      <c r="D8" s="11">
        <f>+'2014'!F8</f>
        <v>2464.8270000000002</v>
      </c>
      <c r="E8" s="60">
        <f>+D8/$D$5</f>
        <v>0.93335739153550146</v>
      </c>
      <c r="F8" s="15">
        <f>+'2015'!F8</f>
        <v>2215.4299999999998</v>
      </c>
      <c r="G8" s="60">
        <f>+F8/$F$5</f>
        <v>0.85649777798396742</v>
      </c>
      <c r="H8" s="81">
        <f t="shared" si="0"/>
        <v>0.89881764521404528</v>
      </c>
      <c r="I8" s="82">
        <f>+F8-D8</f>
        <v>-249.39700000000039</v>
      </c>
      <c r="J8" s="62"/>
      <c r="K8" s="62"/>
    </row>
    <row r="9" spans="2:19">
      <c r="B9" s="20" t="s">
        <v>15</v>
      </c>
      <c r="C9" s="18"/>
      <c r="D9" s="16">
        <f>+D5-D6-D8</f>
        <v>-17.342439999999897</v>
      </c>
      <c r="E9" s="59">
        <f>+D9/$D$5</f>
        <v>-6.567071263525126E-3</v>
      </c>
      <c r="F9" s="16">
        <f>+F5-F6-F8</f>
        <v>281.10613999999987</v>
      </c>
      <c r="G9" s="59">
        <f>+F9/$F$5</f>
        <v>0.10867722486724923</v>
      </c>
      <c r="H9" s="83">
        <f t="shared" si="0"/>
        <v>-16.209145887199352</v>
      </c>
      <c r="I9" s="80">
        <f>+F9-D9</f>
        <v>298.44857999999977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+'2014'!F11</f>
        <v>55</v>
      </c>
      <c r="E11" s="88"/>
      <c r="F11" s="15">
        <f>+'2015'!F11</f>
        <v>52</v>
      </c>
      <c r="G11" s="62"/>
      <c r="H11" s="81">
        <f t="shared" si="0"/>
        <v>0.94545454545454544</v>
      </c>
      <c r="I11" s="82">
        <f t="shared" ref="I11:I16" si="1">+F11-D11</f>
        <v>-3</v>
      </c>
      <c r="J11" s="62"/>
      <c r="K11" s="62"/>
    </row>
    <row r="12" spans="2:19">
      <c r="B12" s="19" t="s">
        <v>16</v>
      </c>
      <c r="C12" s="18"/>
      <c r="D12" s="11">
        <f>+'2014'!F12</f>
        <v>975.47</v>
      </c>
      <c r="E12" s="88"/>
      <c r="F12" s="15">
        <f>+'2015'!F12</f>
        <v>1054.039</v>
      </c>
      <c r="G12" s="62"/>
      <c r="H12" s="81">
        <f t="shared" si="0"/>
        <v>1.0805447630373051</v>
      </c>
      <c r="I12" s="82">
        <f t="shared" si="1"/>
        <v>78.56899999999996</v>
      </c>
      <c r="J12" s="62"/>
      <c r="K12" s="62"/>
    </row>
    <row r="13" spans="2:19">
      <c r="B13" s="20" t="s">
        <v>19</v>
      </c>
      <c r="C13" s="18"/>
      <c r="D13" s="36">
        <f>+D12/D5</f>
        <v>0.36938175974262516</v>
      </c>
      <c r="E13" s="62"/>
      <c r="F13" s="36">
        <f>+F12/F5</f>
        <v>0.40749744357007134</v>
      </c>
      <c r="G13" s="62"/>
      <c r="H13" s="79">
        <f t="shared" si="0"/>
        <v>1.1031877801816856</v>
      </c>
      <c r="I13" s="59">
        <f t="shared" si="1"/>
        <v>3.8115683827446178E-2</v>
      </c>
      <c r="J13" s="62"/>
      <c r="K13" s="62"/>
    </row>
    <row r="14" spans="2:19">
      <c r="B14" s="20" t="s">
        <v>17</v>
      </c>
      <c r="C14" s="18"/>
      <c r="D14" s="8">
        <f>+D5/D11</f>
        <v>48.014872727272731</v>
      </c>
      <c r="E14" s="62"/>
      <c r="F14" s="8">
        <f>+F5/F11</f>
        <v>49.742596153846151</v>
      </c>
      <c r="G14" s="62"/>
      <c r="H14" s="79">
        <f t="shared" si="0"/>
        <v>1.0359830887480841</v>
      </c>
      <c r="I14" s="80">
        <f t="shared" si="1"/>
        <v>1.7277234265734194</v>
      </c>
      <c r="J14" s="62"/>
      <c r="K14" s="62"/>
    </row>
    <row r="15" spans="2:19">
      <c r="B15" s="10" t="s">
        <v>31</v>
      </c>
      <c r="C15" s="18"/>
      <c r="D15" s="8">
        <f>+D12/D11</f>
        <v>17.735818181818182</v>
      </c>
      <c r="E15" s="62"/>
      <c r="F15" s="8">
        <f>+F12/F11</f>
        <v>20.26998076923077</v>
      </c>
      <c r="G15" s="62"/>
      <c r="H15" s="79">
        <f t="shared" si="0"/>
        <v>1.142883883981765</v>
      </c>
      <c r="I15" s="80">
        <f t="shared" si="1"/>
        <v>2.5341625874125882</v>
      </c>
      <c r="J15" s="62"/>
      <c r="K15" s="62"/>
    </row>
    <row r="16" spans="2:19">
      <c r="B16" s="20" t="s">
        <v>20</v>
      </c>
      <c r="C16" s="18"/>
      <c r="D16" s="36">
        <f>+D12/D7</f>
        <v>0.39856022625940485</v>
      </c>
      <c r="E16" s="62"/>
      <c r="F16" s="36">
        <f>+F12/F7</f>
        <v>0.42220057747691975</v>
      </c>
      <c r="G16" s="62"/>
      <c r="H16" s="79">
        <f t="shared" si="0"/>
        <v>1.0593143762471884</v>
      </c>
      <c r="I16" s="59">
        <f t="shared" si="1"/>
        <v>2.3640351217514899E-2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+'2014'!F18</f>
        <v>87432</v>
      </c>
      <c r="E18" s="63"/>
      <c r="F18" s="15">
        <f>+'2015'!F18</f>
        <v>85937</v>
      </c>
      <c r="G18" s="71"/>
      <c r="H18" s="81">
        <f t="shared" si="0"/>
        <v>0.98290099734650926</v>
      </c>
      <c r="I18" s="82">
        <f t="shared" ref="I18:I23" si="2">+F18-D18</f>
        <v>-1495</v>
      </c>
      <c r="J18" s="62"/>
      <c r="K18" s="62"/>
    </row>
    <row r="19" spans="2:11">
      <c r="B19" s="20" t="s">
        <v>27</v>
      </c>
      <c r="C19" s="18"/>
      <c r="D19" s="89">
        <f>+D5*1000/D18</f>
        <v>30.204250160124438</v>
      </c>
      <c r="E19" s="64"/>
      <c r="F19" s="89">
        <f>+F5*1000/F18</f>
        <v>30.098967848540209</v>
      </c>
      <c r="G19" s="71"/>
      <c r="H19" s="81">
        <f t="shared" si="0"/>
        <v>0.99651432129498041</v>
      </c>
      <c r="I19" s="82">
        <f t="shared" si="2"/>
        <v>-0.1052823115842294</v>
      </c>
      <c r="J19" s="62"/>
      <c r="K19" s="62"/>
    </row>
    <row r="20" spans="2:11">
      <c r="B20" s="20" t="s">
        <v>32</v>
      </c>
      <c r="C20" s="18"/>
      <c r="D20" s="89">
        <f>+D12*1000/D18</f>
        <v>11.156899075853234</v>
      </c>
      <c r="E20" s="64"/>
      <c r="F20" s="89">
        <f>+F12*1000/F18</f>
        <v>12.265252452377904</v>
      </c>
      <c r="G20" s="71"/>
      <c r="H20" s="81">
        <f t="shared" ref="H20" si="3">+F20/D20</f>
        <v>1.0993424220286683</v>
      </c>
      <c r="I20" s="82">
        <f t="shared" ref="I20" si="4">+F20-D20</f>
        <v>1.1083533765246703</v>
      </c>
      <c r="J20" s="62"/>
      <c r="K20" s="62"/>
    </row>
    <row r="21" spans="2:11">
      <c r="B21" s="20" t="s">
        <v>28</v>
      </c>
      <c r="C21" s="18"/>
      <c r="D21" s="89">
        <f>+D6*1000/D18</f>
        <v>2.2112434806478176</v>
      </c>
      <c r="E21" s="64"/>
      <c r="F21" s="89">
        <f>+F6*1000/F18</f>
        <v>1.0481964695067316</v>
      </c>
      <c r="G21" s="71"/>
      <c r="H21" s="81">
        <f t="shared" si="0"/>
        <v>0.47403032668281581</v>
      </c>
      <c r="I21" s="82">
        <f t="shared" si="2"/>
        <v>-1.163047011141086</v>
      </c>
      <c r="J21" s="62"/>
      <c r="K21" s="62"/>
    </row>
    <row r="22" spans="2:11">
      <c r="B22" s="20" t="s">
        <v>29</v>
      </c>
      <c r="C22" s="18"/>
      <c r="D22" s="89">
        <f>+D8*1000/D18</f>
        <v>28.191360142739502</v>
      </c>
      <c r="E22" s="65"/>
      <c r="F22" s="89">
        <f>+F8*1000/F18</f>
        <v>25.779699081885568</v>
      </c>
      <c r="G22" s="86"/>
      <c r="H22" s="79">
        <f t="shared" si="0"/>
        <v>0.91445389478751204</v>
      </c>
      <c r="I22" s="80">
        <f t="shared" si="2"/>
        <v>-2.4116610608539339</v>
      </c>
      <c r="J22" s="85"/>
      <c r="K22" s="80"/>
    </row>
    <row r="23" spans="2:11">
      <c r="B23" s="20" t="s">
        <v>30</v>
      </c>
      <c r="C23" s="18"/>
      <c r="D23" s="54">
        <f>+D7/D5</f>
        <v>0.92679032027197639</v>
      </c>
      <c r="E23" s="66"/>
      <c r="F23" s="54">
        <f>+F7/F5</f>
        <v>0.96517500285121671</v>
      </c>
      <c r="G23" s="87"/>
      <c r="H23" s="79">
        <f t="shared" si="0"/>
        <v>1.0414167927088145</v>
      </c>
      <c r="I23" s="80">
        <f t="shared" si="2"/>
        <v>3.8384682579240326E-2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2659.5303663472346</v>
      </c>
      <c r="E25" s="62"/>
      <c r="F25" s="23">
        <f>+F8/(1-F6/F5)</f>
        <v>2295.3661185333372</v>
      </c>
      <c r="G25" s="62"/>
      <c r="H25" s="44">
        <f>+F25/D25</f>
        <v>0.86307197224671539</v>
      </c>
      <c r="I25" s="23">
        <f>+F25-D25</f>
        <v>-364.16424781389742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2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v>0</v>
      </c>
      <c r="I5" s="59" t="e">
        <f>+H5/H5</f>
        <v>#DIV/0!</v>
      </c>
      <c r="J5" s="9">
        <v>0</v>
      </c>
      <c r="K5" s="59" t="e">
        <f>+J5/J5</f>
        <v>#DIV/0!</v>
      </c>
      <c r="L5" s="9">
        <v>0</v>
      </c>
      <c r="M5" s="59" t="e">
        <f>+L5/L5</f>
        <v>#DIV/0!</v>
      </c>
      <c r="N5" s="9">
        <v>0</v>
      </c>
      <c r="O5" s="59" t="e">
        <f>+N5/N5</f>
        <v>#DIV/0!</v>
      </c>
      <c r="P5" s="9">
        <v>0</v>
      </c>
      <c r="Q5" s="59" t="e">
        <f>+P5/P5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5288.5578000000005</v>
      </c>
      <c r="AD5" s="68">
        <f>+AC5/$AC$5</f>
        <v>1</v>
      </c>
      <c r="AE5" s="33">
        <f>+AC5/$AE$4</f>
        <v>2644.2789000000002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 t="e">
        <f>+H6/H5</f>
        <v>#DIV/0!</v>
      </c>
      <c r="J6" s="11">
        <v>0</v>
      </c>
      <c r="K6" s="60" t="e">
        <f>+J6/J5</f>
        <v>#DIV/0!</v>
      </c>
      <c r="L6" s="11">
        <v>0</v>
      </c>
      <c r="M6" s="60" t="e">
        <f>+L6/L5</f>
        <v>#DIV/0!</v>
      </c>
      <c r="N6" s="11">
        <v>0</v>
      </c>
      <c r="O6" s="60" t="e">
        <f>+N6/N5</f>
        <v>#DIV/0!</v>
      </c>
      <c r="P6" s="11">
        <v>0</v>
      </c>
      <c r="Q6" s="60" t="e">
        <f>+P6/P5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193.33344</v>
      </c>
      <c r="AD6" s="69">
        <f>+AC6/$AC$5</f>
        <v>3.6556930511376838E-2</v>
      </c>
      <c r="AE6" s="15">
        <f t="shared" ref="AE6:AE9" si="0">+AC6/$AE$4</f>
        <v>96.666719999999998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0</v>
      </c>
      <c r="I7" s="61" t="e">
        <f>+H7/H5</f>
        <v>#DIV/0!</v>
      </c>
      <c r="J7" s="8">
        <f>+J5-J6</f>
        <v>0</v>
      </c>
      <c r="K7" s="61" t="e">
        <f>+J7/J5</f>
        <v>#DIV/0!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+N7/N5</f>
        <v>#DIV/0!</v>
      </c>
      <c r="P7" s="8">
        <f>+P5-P6</f>
        <v>0</v>
      </c>
      <c r="Q7" s="61" t="e">
        <f>+P7/P5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5095.2243600000002</v>
      </c>
      <c r="AD7" s="69">
        <f>+AC7/$AC$5</f>
        <v>0.96344306948862313</v>
      </c>
      <c r="AE7" s="13">
        <f t="shared" si="0"/>
        <v>2547.6121800000001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v>0</v>
      </c>
      <c r="I8" s="60" t="e">
        <f>+H8/H5</f>
        <v>#DIV/0!</v>
      </c>
      <c r="J8" s="11">
        <v>0</v>
      </c>
      <c r="K8" s="60" t="e">
        <f>+J8/J5</f>
        <v>#DIV/0!</v>
      </c>
      <c r="L8" s="11">
        <v>0</v>
      </c>
      <c r="M8" s="60" t="e">
        <f>+L8/L5</f>
        <v>#DIV/0!</v>
      </c>
      <c r="N8" s="11">
        <v>0</v>
      </c>
      <c r="O8" s="60" t="e">
        <f>+N8/N5</f>
        <v>#DIV/0!</v>
      </c>
      <c r="P8" s="11">
        <v>0</v>
      </c>
      <c r="Q8" s="60" t="e">
        <f>+P8/P5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4613.1869999999999</v>
      </c>
      <c r="AD8" s="69">
        <f>+AC8/$AC$5</f>
        <v>0.87229584594877629</v>
      </c>
      <c r="AE8" s="15">
        <f t="shared" si="0"/>
        <v>2306.5934999999999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0</v>
      </c>
      <c r="I9" s="59" t="e">
        <f>+H9/H5</f>
        <v>#DIV/0!</v>
      </c>
      <c r="J9" s="16">
        <f>+J5-J6-J8</f>
        <v>0</v>
      </c>
      <c r="K9" s="59" t="e">
        <f>+J9/J5</f>
        <v>#DIV/0!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+N9/N5</f>
        <v>#DIV/0!</v>
      </c>
      <c r="P9" s="16">
        <f>+P5-P6-P8</f>
        <v>0</v>
      </c>
      <c r="Q9" s="59" t="e">
        <f>+P9/P5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482.03735999999981</v>
      </c>
      <c r="AD9" s="68">
        <f>+AC9/$AC$5</f>
        <v>9.1147223539846681E-2</v>
      </c>
      <c r="AE9" s="32">
        <f t="shared" si="0"/>
        <v>241.0186799999999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0</v>
      </c>
      <c r="I11" s="62"/>
      <c r="J11" s="35">
        <v>0</v>
      </c>
      <c r="K11" s="62"/>
      <c r="L11" s="35">
        <v>0</v>
      </c>
      <c r="M11" s="62"/>
      <c r="N11" s="35">
        <v>0</v>
      </c>
      <c r="O11" s="62"/>
      <c r="P11" s="35">
        <v>0</v>
      </c>
      <c r="Q11" s="62"/>
      <c r="R11" s="94">
        <v>0</v>
      </c>
      <c r="S11" s="75"/>
      <c r="T11" s="94">
        <v>0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110</v>
      </c>
      <c r="AD11" s="62"/>
      <c r="AE11" s="15">
        <f t="shared" ref="AE11:AE12" si="1">+AC11/$AE$4</f>
        <v>55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0</v>
      </c>
      <c r="I12" s="62"/>
      <c r="J12" s="35">
        <v>0</v>
      </c>
      <c r="K12" s="62"/>
      <c r="L12" s="35">
        <v>0</v>
      </c>
      <c r="M12" s="62"/>
      <c r="N12" s="35">
        <v>0</v>
      </c>
      <c r="O12" s="62"/>
      <c r="P12" s="35">
        <v>0</v>
      </c>
      <c r="Q12" s="62"/>
      <c r="R12" s="35">
        <v>0</v>
      </c>
      <c r="S12" s="75"/>
      <c r="T12" s="35">
        <v>0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1975.973</v>
      </c>
      <c r="AD12" s="62"/>
      <c r="AE12" s="15">
        <f t="shared" si="1"/>
        <v>987.98649999999998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 t="e">
        <f>+H12/H5</f>
        <v>#DIV/0!</v>
      </c>
      <c r="I13" s="62"/>
      <c r="J13" s="36" t="e">
        <f>+J12/J5</f>
        <v>#DIV/0!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6" t="e">
        <f>+R12/R5</f>
        <v>#DIV/0!</v>
      </c>
      <c r="S13" s="75"/>
      <c r="T13" s="36" t="e">
        <f>+T12/T5</f>
        <v>#DIV/0!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0.37363172999640842</v>
      </c>
      <c r="AD13" s="62"/>
      <c r="AE13" s="38">
        <f>+AE12/AE5</f>
        <v>0.37363172999640842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 t="e">
        <f>+H5/H11</f>
        <v>#DIV/0!</v>
      </c>
      <c r="I14" s="62"/>
      <c r="J14" s="8" t="e">
        <f>+J5/J11</f>
        <v>#DIV/0!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8" t="e">
        <f>+R5/R11</f>
        <v>#DIV/0!</v>
      </c>
      <c r="S14" s="75"/>
      <c r="T14" s="8" t="e">
        <f>+T5/T11</f>
        <v>#DIV/0!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48.077798181818189</v>
      </c>
      <c r="AD14" s="62"/>
      <c r="AE14" s="39">
        <f>+AE5/AE11</f>
        <v>48.077798181818189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 t="e">
        <f>+H12/H11</f>
        <v>#DIV/0!</v>
      </c>
      <c r="I15" s="62"/>
      <c r="J15" s="8" t="e">
        <f>+J12/J11</f>
        <v>#DIV/0!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8" t="e">
        <f>+R12/R11</f>
        <v>#DIV/0!</v>
      </c>
      <c r="S15" s="75"/>
      <c r="T15" s="8" t="e">
        <f>+T12/T11</f>
        <v>#DIV/0!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17.963390909090908</v>
      </c>
      <c r="AD15" s="62"/>
      <c r="AE15" s="39">
        <f>+AE12/AE11</f>
        <v>17.963390909090908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 t="e">
        <f>+H12/H7</f>
        <v>#DIV/0!</v>
      </c>
      <c r="I16" s="62"/>
      <c r="J16" s="36" t="e">
        <f>+J12/J7</f>
        <v>#DIV/0!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6" t="e">
        <f>+R12/R7</f>
        <v>#DIV/0!</v>
      </c>
      <c r="S16" s="75"/>
      <c r="T16" s="36" t="e">
        <f>+T12/T7</f>
        <v>#DIV/0!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0.38780883046335568</v>
      </c>
      <c r="AD16" s="62"/>
      <c r="AE16" s="38">
        <f>+AE12/AE7</f>
        <v>0.38780883046335568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0</v>
      </c>
      <c r="I18" s="63"/>
      <c r="J18" s="11">
        <v>0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11">
        <v>0</v>
      </c>
      <c r="S18" s="76"/>
      <c r="T18" s="11">
        <v>0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175554</v>
      </c>
      <c r="AD18" s="71"/>
      <c r="AE18" s="15">
        <f t="shared" ref="AE18" si="2">+AC18/$AE$4</f>
        <v>87777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 t="e">
        <f>+H5*1000/H18</f>
        <v>#DIV/0!</v>
      </c>
      <c r="I19" s="63"/>
      <c r="J19" s="89" t="e">
        <f>+J5*1000/J18</f>
        <v>#DIV/0!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89" t="e">
        <f>+R5*1000/R18</f>
        <v>#DIV/0!</v>
      </c>
      <c r="S19" s="76"/>
      <c r="T19" s="89" t="e">
        <f>+T5*1000/T18</f>
        <v>#DIV/0!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30.124963259168123</v>
      </c>
      <c r="AD19" s="71"/>
      <c r="AE19" s="89">
        <f>+AE5*1000/AE18</f>
        <v>30.124963259168123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 t="e">
        <f>+H12*1000/H18</f>
        <v>#DIV/0!</v>
      </c>
      <c r="I20" s="63"/>
      <c r="J20" s="89" t="e">
        <f>+J12*1000/J18</f>
        <v>#DIV/0!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89" t="e">
        <f>+R12*1000/R18</f>
        <v>#DIV/0!</v>
      </c>
      <c r="S20" s="76"/>
      <c r="T20" s="89" t="e">
        <f>+T12*1000/T18</f>
        <v>#DIV/0!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11.255642138601228</v>
      </c>
      <c r="AD20" s="71"/>
      <c r="AE20" s="89">
        <f>+AE12*1000/AE18</f>
        <v>11.255642138601228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 t="e">
        <f>+H6*1000/H18</f>
        <v>#DIV/0!</v>
      </c>
      <c r="I21" s="64"/>
      <c r="J21" s="89" t="e">
        <f>+J6*1000/J18</f>
        <v>#DIV/0!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89" t="e">
        <f>+R6*1000/R18</f>
        <v>#DIV/0!</v>
      </c>
      <c r="S21" s="76"/>
      <c r="T21" s="89" t="e">
        <f>+T6*1000/T18</f>
        <v>#DIV/0!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1.1012761885231894</v>
      </c>
      <c r="AD21" s="71"/>
      <c r="AE21" s="89">
        <f>+AE6*1000/AE18</f>
        <v>1.1012761885231894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 t="e">
        <f>+H8*1000/H18</f>
        <v>#DIV/0!</v>
      </c>
      <c r="I22" s="65"/>
      <c r="J22" s="89" t="e">
        <f>+J8*1000/J18</f>
        <v>#DIV/0!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89" t="e">
        <f>+R8*1000/R18</f>
        <v>#DIV/0!</v>
      </c>
      <c r="S22" s="72"/>
      <c r="T22" s="89" t="e">
        <f>+T8*1000/T18</f>
        <v>#DIV/0!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26.277880310331863</v>
      </c>
      <c r="AD22" s="72"/>
      <c r="AE22" s="89">
        <f>+AE8*1000/AE18</f>
        <v>26.277880310331863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 t="e">
        <f>+H7/H5</f>
        <v>#DIV/0!</v>
      </c>
      <c r="I23" s="66"/>
      <c r="J23" s="54" t="e">
        <f>+J7/J5</f>
        <v>#DIV/0!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54" t="e">
        <f>+R7/R5</f>
        <v>#DIV/0!</v>
      </c>
      <c r="S23" s="73"/>
      <c r="T23" s="54" t="e">
        <f>+T7/T5</f>
        <v>#DIV/0!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0.96344306948862313</v>
      </c>
      <c r="AD23" s="73"/>
      <c r="AE23" s="54">
        <f>+AE7/AE5</f>
        <v>0.96344306948862313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 t="e">
        <f>+H8/(1-H6/H5)</f>
        <v>#DIV/0!</v>
      </c>
      <c r="I25" s="67"/>
      <c r="J25" s="23" t="e">
        <f>+J8/(1-J6/J5)</f>
        <v>#DIV/0!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23" t="e">
        <f>+R8/(1-R6/R5)</f>
        <v>#DIV/0!</v>
      </c>
      <c r="S25" s="77"/>
      <c r="T25" s="23" t="e">
        <f>+T8/(1-T6/T5)</f>
        <v>#DIV/0!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4788.2299910555066</v>
      </c>
      <c r="AD25" s="74"/>
      <c r="AE25" s="34">
        <f>+AE8/(1-AE6/AE5)</f>
        <v>2394.1149955277533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2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v>0</v>
      </c>
      <c r="I5" s="59" t="e">
        <f>+H5/H5</f>
        <v>#DIV/0!</v>
      </c>
      <c r="J5" s="9">
        <v>0</v>
      </c>
      <c r="K5" s="59" t="e">
        <f>+J5/J5</f>
        <v>#DIV/0!</v>
      </c>
      <c r="L5" s="9">
        <v>0</v>
      </c>
      <c r="M5" s="59" t="e">
        <f>+L5/L5</f>
        <v>#DIV/0!</v>
      </c>
      <c r="N5" s="9">
        <v>0</v>
      </c>
      <c r="O5" s="59" t="e">
        <f>+N5/$N$5</f>
        <v>#DIV/0!</v>
      </c>
      <c r="P5" s="9">
        <v>0</v>
      </c>
      <c r="Q5" s="59" t="e">
        <f>+P5/$P$5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5193.9088999999994</v>
      </c>
      <c r="AD5" s="68">
        <f>+AC5/$AC$5</f>
        <v>1</v>
      </c>
      <c r="AE5" s="33">
        <f>+AC5/$AE$4</f>
        <v>2596.9544499999997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0</v>
      </c>
      <c r="I6" s="60" t="e">
        <f>+H6/H5</f>
        <v>#DIV/0!</v>
      </c>
      <c r="J6" s="11">
        <v>0</v>
      </c>
      <c r="K6" s="60" t="e">
        <f>+J6/J5</f>
        <v>#DIV/0!</v>
      </c>
      <c r="L6" s="11">
        <v>0</v>
      </c>
      <c r="M6" s="60" t="e">
        <f>+L6/L5</f>
        <v>#DIV/0!</v>
      </c>
      <c r="N6" s="11">
        <v>0</v>
      </c>
      <c r="O6" s="60" t="e">
        <f>+N6/$N$5</f>
        <v>#DIV/0!</v>
      </c>
      <c r="P6" s="11">
        <v>0</v>
      </c>
      <c r="Q6" s="60" t="e">
        <f>+P6/$P$5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90.078860000000006</v>
      </c>
      <c r="AD6" s="69">
        <f>+AC6/$AC$5</f>
        <v>1.7343172884684215E-2</v>
      </c>
      <c r="AE6" s="15">
        <f t="shared" ref="AE6:AE9" si="0">+AC6/$AE$4</f>
        <v>45.039430000000003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0</v>
      </c>
      <c r="I7" s="61" t="e">
        <f>+H7/H5</f>
        <v>#DIV/0!</v>
      </c>
      <c r="J7" s="8">
        <f>+J5-J6</f>
        <v>0</v>
      </c>
      <c r="K7" s="61" t="e">
        <f>+J7/J5</f>
        <v>#DIV/0!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+N7/$N$5</f>
        <v>#DIV/0!</v>
      </c>
      <c r="P7" s="8">
        <f>+P5-P6</f>
        <v>0</v>
      </c>
      <c r="Q7" s="61" t="e">
        <f>+P7/$P$5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5103.8300399999989</v>
      </c>
      <c r="AD7" s="69">
        <f>+AC7/$AC$5</f>
        <v>0.98265682711531566</v>
      </c>
      <c r="AE7" s="13">
        <f t="shared" si="0"/>
        <v>2551.9150199999995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v>0</v>
      </c>
      <c r="I8" s="60" t="e">
        <f>+H8/H5</f>
        <v>#DIV/0!</v>
      </c>
      <c r="J8" s="11">
        <v>0</v>
      </c>
      <c r="K8" s="60" t="e">
        <f>+J8/J5</f>
        <v>#DIV/0!</v>
      </c>
      <c r="L8" s="11">
        <v>0</v>
      </c>
      <c r="M8" s="60" t="e">
        <f>+L8/L5</f>
        <v>#DIV/0!</v>
      </c>
      <c r="N8" s="11">
        <v>0</v>
      </c>
      <c r="O8" s="60" t="e">
        <f>+N8/$N$5</f>
        <v>#DIV/0!</v>
      </c>
      <c r="P8" s="11">
        <v>0</v>
      </c>
      <c r="Q8" s="60" t="e">
        <f>+P8/$P$5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4308.0738999999994</v>
      </c>
      <c r="AD8" s="69">
        <f>+AC8/$AC$5</f>
        <v>0.82944733589763187</v>
      </c>
      <c r="AE8" s="15">
        <f t="shared" si="0"/>
        <v>2154.0369499999997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0</v>
      </c>
      <c r="I9" s="59" t="e">
        <f>+H9/H5</f>
        <v>#DIV/0!</v>
      </c>
      <c r="J9" s="16">
        <f>+J5-J6-J8</f>
        <v>0</v>
      </c>
      <c r="K9" s="59" t="e">
        <f>+J9/J5</f>
        <v>#DIV/0!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+N9/$N$5</f>
        <v>#DIV/0!</v>
      </c>
      <c r="P9" s="16">
        <f>+P5-P6-P8</f>
        <v>0</v>
      </c>
      <c r="Q9" s="59" t="e">
        <f>+P9/$P$5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795.7561399999995</v>
      </c>
      <c r="AD9" s="68">
        <f>+AC9/$AC$5</f>
        <v>0.15320949121768376</v>
      </c>
      <c r="AE9" s="32">
        <f t="shared" si="0"/>
        <v>397.87806999999975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0</v>
      </c>
      <c r="I11" s="18"/>
      <c r="J11" s="11">
        <v>0</v>
      </c>
      <c r="K11" s="88"/>
      <c r="L11" s="11">
        <v>0</v>
      </c>
      <c r="M11" s="88"/>
      <c r="N11" s="11">
        <v>0</v>
      </c>
      <c r="O11" s="88"/>
      <c r="P11" s="11">
        <v>0</v>
      </c>
      <c r="Q11" s="88"/>
      <c r="R11" s="91">
        <v>0</v>
      </c>
      <c r="S11" s="75"/>
      <c r="T11" s="91">
        <v>0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104</v>
      </c>
      <c r="AD11" s="62"/>
      <c r="AE11" s="15">
        <f t="shared" ref="AE11:AE12" si="1">+AC11/$AE$4</f>
        <v>52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0</v>
      </c>
      <c r="I12" s="18"/>
      <c r="J12" s="11">
        <v>0</v>
      </c>
      <c r="K12" s="88"/>
      <c r="L12" s="11">
        <v>0</v>
      </c>
      <c r="M12" s="88"/>
      <c r="N12" s="11">
        <v>0</v>
      </c>
      <c r="O12" s="88"/>
      <c r="P12" s="11">
        <v>0</v>
      </c>
      <c r="Q12" s="88"/>
      <c r="R12" s="91">
        <v>0</v>
      </c>
      <c r="S12" s="75"/>
      <c r="T12" s="91">
        <v>0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2048.9326900000001</v>
      </c>
      <c r="AD12" s="62"/>
      <c r="AE12" s="15">
        <f t="shared" si="1"/>
        <v>1024.466345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 t="e">
        <f>+H12/H5</f>
        <v>#DIV/0!</v>
      </c>
      <c r="I13" s="18"/>
      <c r="J13" s="36" t="e">
        <f>+J12/J5</f>
        <v>#DIV/0!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8" t="e">
        <f>+R12/R5</f>
        <v>#DIV/0!</v>
      </c>
      <c r="S13" s="75"/>
      <c r="T13" s="38" t="e">
        <f>+T12/T5</f>
        <v>#DIV/0!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0.39448760643452957</v>
      </c>
      <c r="AD13" s="62"/>
      <c r="AE13" s="38">
        <f>+AE12/AE5</f>
        <v>0.39448760643452957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 t="e">
        <f>+H5/H11</f>
        <v>#DIV/0!</v>
      </c>
      <c r="I14" s="18"/>
      <c r="J14" s="8" t="e">
        <f>+J5/J11</f>
        <v>#DIV/0!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39" t="e">
        <f>+R5/R11</f>
        <v>#DIV/0!</v>
      </c>
      <c r="S14" s="75"/>
      <c r="T14" s="39" t="e">
        <f>+T5/T11</f>
        <v>#DIV/0!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49.941431730769224</v>
      </c>
      <c r="AD14" s="62"/>
      <c r="AE14" s="39">
        <f>+AE5/AE11</f>
        <v>49.941431730769224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 t="e">
        <f>+H12/H11</f>
        <v>#DIV/0!</v>
      </c>
      <c r="I15" s="18"/>
      <c r="J15" s="8" t="e">
        <f>+J12/J11</f>
        <v>#DIV/0!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39" t="e">
        <f>+R12/R11</f>
        <v>#DIV/0!</v>
      </c>
      <c r="S15" s="75"/>
      <c r="T15" s="39" t="e">
        <f>+T12/T11</f>
        <v>#DIV/0!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19.701275865384616</v>
      </c>
      <c r="AD15" s="62"/>
      <c r="AE15" s="39">
        <f>+AE12/AE11</f>
        <v>19.701275865384616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 t="e">
        <f>+H12/H7</f>
        <v>#DIV/0!</v>
      </c>
      <c r="I16" s="18"/>
      <c r="J16" s="36" t="e">
        <f>+J12/J7</f>
        <v>#DIV/0!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8" t="e">
        <f>+R12/R7</f>
        <v>#DIV/0!</v>
      </c>
      <c r="S16" s="75"/>
      <c r="T16" s="38" t="e">
        <f>+T12/T7</f>
        <v>#DIV/0!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0.40145002359835646</v>
      </c>
      <c r="AD16" s="62"/>
      <c r="AE16" s="38">
        <f>+AE12/AE7</f>
        <v>0.40145002359835646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0</v>
      </c>
      <c r="I18" s="18"/>
      <c r="J18" s="11">
        <v>0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91">
        <v>0</v>
      </c>
      <c r="S18" s="76"/>
      <c r="T18" s="91">
        <v>0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172805.64</v>
      </c>
      <c r="AD18" s="71"/>
      <c r="AE18" s="15">
        <f t="shared" ref="AE18" si="2">+AC18/$AE$4</f>
        <v>86402.82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 t="e">
        <f>+H5*1000/H18</f>
        <v>#DIV/0!</v>
      </c>
      <c r="I19" s="18"/>
      <c r="J19" s="89" t="e">
        <f>+J5*1000/J18</f>
        <v>#DIV/0!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90" t="e">
        <f>+R5*1000/R18</f>
        <v>#DIV/0!</v>
      </c>
      <c r="S19" s="76"/>
      <c r="T19" s="90" t="e">
        <f>+T5*1000/T18</f>
        <v>#DIV/0!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30.056362165031182</v>
      </c>
      <c r="AD19" s="71"/>
      <c r="AE19" s="89">
        <f>+AE5*1000/AE18</f>
        <v>30.056362165031182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 t="e">
        <f>+H12*1000/H18</f>
        <v>#DIV/0!</v>
      </c>
      <c r="I20" s="18"/>
      <c r="J20" s="89" t="e">
        <f>+J12*1000/J18</f>
        <v>#DIV/0!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90" t="e">
        <f>+R12*1000/R18</f>
        <v>#DIV/0!</v>
      </c>
      <c r="S20" s="76"/>
      <c r="T20" s="90" t="e">
        <f>+T12*1000/T18</f>
        <v>#DIV/0!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11.856862368612505</v>
      </c>
      <c r="AD20" s="90"/>
      <c r="AE20" s="89">
        <f>+AE12*1000/AE18</f>
        <v>11.856862368612505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 t="e">
        <f>+H6*1000/H18</f>
        <v>#DIV/0!</v>
      </c>
      <c r="I21" s="18"/>
      <c r="J21" s="89" t="e">
        <f>+J6*1000/J18</f>
        <v>#DIV/0!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90" t="e">
        <f>+R6*1000/R18</f>
        <v>#DIV/0!</v>
      </c>
      <c r="S21" s="76"/>
      <c r="T21" s="90" t="e">
        <f>+T6*1000/T18</f>
        <v>#DIV/0!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0.52127268531281734</v>
      </c>
      <c r="AD21" s="71"/>
      <c r="AE21" s="89">
        <f>+AE6*1000/AE18</f>
        <v>0.52127268531281734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 t="e">
        <f>+H8*1000/H18</f>
        <v>#DIV/0!</v>
      </c>
      <c r="I22" s="18"/>
      <c r="J22" s="89" t="e">
        <f>+J8*1000/J18</f>
        <v>#DIV/0!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90" t="e">
        <f>+R8*1000/R18</f>
        <v>#DIV/0!</v>
      </c>
      <c r="S22" s="72"/>
      <c r="T22" s="90" t="e">
        <f>+T8*1000/T18</f>
        <v>#DIV/0!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24.930169524559496</v>
      </c>
      <c r="AD22" s="72"/>
      <c r="AE22" s="89">
        <f>+AE8*1000/AE18</f>
        <v>24.930169524559496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 t="e">
        <f>+H7/H5</f>
        <v>#DIV/0!</v>
      </c>
      <c r="I23" s="18"/>
      <c r="J23" s="54" t="e">
        <f>+J7/J5</f>
        <v>#DIV/0!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92" t="e">
        <f>+R7/R5</f>
        <v>#DIV/0!</v>
      </c>
      <c r="S23" s="73"/>
      <c r="T23" s="92" t="e">
        <f>+T7/T5</f>
        <v>#DIV/0!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0.98265682711531566</v>
      </c>
      <c r="AD23" s="73"/>
      <c r="AE23" s="54">
        <f>+AE7/AE5</f>
        <v>0.98265682711531566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 t="e">
        <f>+H8/(1-H6/H5)</f>
        <v>#DIV/0!</v>
      </c>
      <c r="I25" s="21"/>
      <c r="J25" s="23" t="e">
        <f>+J8/(1-J6/J5)</f>
        <v>#DIV/0!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34" t="e">
        <f>+R8/(1-R6/R5)</f>
        <v>#DIV/0!</v>
      </c>
      <c r="S25" s="77"/>
      <c r="T25" s="34" t="e">
        <f>+T8/(1-T6/T5)</f>
        <v>#DIV/0!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4384.1082472777071</v>
      </c>
      <c r="AD25" s="74"/>
      <c r="AE25" s="34">
        <f>+AE8/(1-AE6/AE5)</f>
        <v>2192.0541236388535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2015-03-12T09:08:41Z</cp:lastPrinted>
  <dcterms:created xsi:type="dcterms:W3CDTF">2014-10-14T11:21:48Z</dcterms:created>
  <dcterms:modified xsi:type="dcterms:W3CDTF">2015-03-17T12:53:48Z</dcterms:modified>
</cp:coreProperties>
</file>