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J5" i="4"/>
  <c r="J5" i="1" l="1"/>
  <c r="F18" i="6"/>
  <c r="F12"/>
  <c r="F11"/>
  <c r="F8"/>
  <c r="F6"/>
  <c r="F5"/>
  <c r="D18"/>
  <c r="D12"/>
  <c r="D8"/>
  <c r="D11"/>
  <c r="D6"/>
  <c r="D5"/>
  <c r="H8" i="1"/>
  <c r="H5"/>
  <c r="H8" i="4" l="1"/>
  <c r="H5"/>
  <c r="F9" i="6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I8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D7" i="6" s="1"/>
  <c r="K8" i="4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O7" s="1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K7" l="1"/>
  <c r="F7" i="6"/>
  <c r="I7" i="1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AC7" s="1"/>
  <c r="Q6"/>
  <c r="S5"/>
  <c r="AE14" i="4" l="1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<sst xmlns="http://schemas.openxmlformats.org/spreadsheetml/2006/main" count="232" uniqueCount="65">
  <si>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</si>
  <si>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</si>
  <si>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</si>
  <si>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</si>
  <si>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</si>
  <si>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</si>
  <si>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</si>
  <si>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</si>
  <si>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</si>
  <si>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</si>
  <si>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</si>
  <si>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</si>
  <si>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</si>
  <si>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</si>
  <si>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</si>
  <si>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</si>
  <si>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</si>
  <si>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</si>
  <si>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</si>
  <si>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</si>
  <si>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</si>
  <si>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</si>
  <si>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</si>
  <si>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</si>
  <si>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</si>
  <si>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</si>
  <si>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</si>
  <si>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</si>
  <si>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</si>
  <si>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</si>
  <si>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</si>
  <si>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</si>
  <si>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</si>
  <si>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</si>
  <si>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</si>
  <si>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</si>
  <si>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</si>
  <si>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</si>
  <si>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</si>
  <si>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</si>
  <si>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</si>
  <si>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</si>
  <si>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</si>
  <si>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</si>
  <si>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</si>
  <si>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</si>
  <si>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</si>
  <si>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</si>
  <si>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</si>
  <si>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</si>
  <si>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</si>
  <si>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</si>
  <si>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</si>
  <si>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</si>
  <si>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</si>
  <si>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</si>
  <si>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</si>
  <si>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</si>
  <si>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</si>
  <si>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</si>
  <si>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</si>
  <si>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duben 2014</t>
  </si>
  <si>
    <t>duben 2015</t>
  </si>
  <si>
    <t xml:space="preserve"> 1 - 4 2014</t>
  </si>
  <si>
    <t xml:space="preserve"> 1 - 4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</si>
</sst>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9" sqref="B1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11039.123520000001</v>
      </c>
      <c r="E5" s="59">
        <f>+D5/$D$5</f>
        <v>1</v>
      </c>
      <c r="F5" s="13">
        <f>+'2015'!AC5</f>
        <v>11080.115670000001</v>
      </c>
      <c r="G5" s="59">
        <f>+F5/$F$5</f>
        <v>1</v>
      </c>
      <c r="H5" s="30">
        <f t="shared" ref="H5:H23" si="0">+F5/D5</f>
        <v>1.0037133518730661</v>
      </c>
      <c r="I5" s="17">
        <f>+F5-D5</f>
        <v>40.992150000000038</v>
      </c>
      <c r="J5" s="18"/>
      <c r="K5" s="18"/>
    </row>
    <row r="6" spans="2:19">
      <c r="B6" s="7" t="s">
        <v>4</v>
      </c>
      <c r="C6" s="18"/>
      <c r="D6" s="11">
        <f>+'2014'!AC6</f>
        <v>298.30651</v>
      </c>
      <c r="E6" s="60">
        <f>+D6/$D$5</f>
        <v>2.7022662574573673E-2</v>
      </c>
      <c r="F6" s="15">
        <f>+'2015'!AC6</f>
        <v>198.02186</v>
      </c>
      <c r="G6" s="60">
        <f>+F6/$F$5</f>
        <v>1.7871822451831859E-2</v>
      </c>
      <c r="H6" s="40">
        <f t="shared" si="0"/>
        <v>0.66382010905494482</v>
      </c>
      <c r="I6" s="43">
        <f>+F6-D6</f>
        <v>-100.28465</v>
      </c>
      <c r="J6" s="18"/>
      <c r="K6" s="18"/>
    </row>
    <row r="7" spans="2:19">
      <c r="B7" s="10" t="s">
        <v>7</v>
      </c>
      <c r="C7" s="18"/>
      <c r="D7" s="8">
        <f>+D5-D6</f>
        <v>10740.817010000001</v>
      </c>
      <c r="E7" s="61">
        <f>+D7/$D$5</f>
        <v>0.97297733742542625</v>
      </c>
      <c r="F7" s="8">
        <f>+F5-F6</f>
        <v>10882.09381</v>
      </c>
      <c r="G7" s="61">
        <f>+F7/$F$5</f>
        <v>0.98212817754816806</v>
      </c>
      <c r="H7" s="42">
        <f t="shared" si="0"/>
        <v>1.0131532638409599</v>
      </c>
      <c r="I7" s="17">
        <f>+F7-D7</f>
        <v>141.27679999999964</v>
      </c>
      <c r="J7" s="18"/>
      <c r="K7" s="18"/>
    </row>
    <row r="8" spans="2:19">
      <c r="B8" s="7" t="s">
        <v>5</v>
      </c>
      <c r="C8" s="18"/>
      <c r="D8" s="11">
        <f>+'2014'!AC8</f>
        <v>9383.9470000000001</v>
      </c>
      <c r="E8" s="60">
        <f>+D8/$D$5</f>
        <v>0.85006268686084951</v>
      </c>
      <c r="F8" s="15">
        <f>+'2015'!AC8</f>
        <v>9093.4576699999998</v>
      </c>
      <c r="G8" s="60">
        <f>+F8/$F$5</f>
        <v>0.82070060826359581</v>
      </c>
      <c r="H8" s="40">
        <f t="shared" si="0"/>
        <v>0.96904401420852015</v>
      </c>
      <c r="I8" s="43">
        <f>+F8-D8</f>
        <v>-290.48933000000034</v>
      </c>
      <c r="J8" s="18"/>
      <c r="K8" s="18"/>
    </row>
    <row r="9" spans="2:19">
      <c r="B9" s="20" t="s">
        <v>15</v>
      </c>
      <c r="C9" s="18"/>
      <c r="D9" s="16">
        <f>+D5-D6-D8</f>
        <v>1356.8700100000005</v>
      </c>
      <c r="E9" s="59">
        <f>+D9/$D$5</f>
        <v>0.12291465056457675</v>
      </c>
      <c r="F9" s="16">
        <f>+F5-F6-F8</f>
        <v>1788.6361400000005</v>
      </c>
      <c r="G9" s="59">
        <f>+F9/$F$5</f>
        <v>0.1614275692845723</v>
      </c>
      <c r="H9" s="42">
        <f t="shared" si="0"/>
        <v>1.3182074383086997</v>
      </c>
      <c r="I9" s="17">
        <f>+F9-D9</f>
        <v>431.76612999999998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216</v>
      </c>
      <c r="E11" s="88"/>
      <c r="F11" s="15">
        <f>+'2015'!AC11</f>
        <v>209</v>
      </c>
      <c r="G11" s="62"/>
      <c r="H11" s="40">
        <f t="shared" si="0"/>
        <v>0.96759259259259256</v>
      </c>
      <c r="I11" s="43">
        <f t="shared" ref="I11:I16" si="1">+F11-D11</f>
        <v>-7</v>
      </c>
      <c r="J11" s="18"/>
      <c r="K11" s="18"/>
    </row>
    <row r="12" spans="2:19">
      <c r="B12" s="19" t="s">
        <v>16</v>
      </c>
      <c r="C12" s="18"/>
      <c r="D12" s="11">
        <f>+'2014'!AC12</f>
        <v>3911.23137</v>
      </c>
      <c r="E12" s="88"/>
      <c r="F12" s="15">
        <f>+'2015'!AC12</f>
        <v>4008.0430999999999</v>
      </c>
      <c r="G12" s="62"/>
      <c r="H12" s="40">
        <f t="shared" si="0"/>
        <v>1.02475223806563</v>
      </c>
      <c r="I12" s="43">
        <f t="shared" si="1"/>
        <v>96.811729999999898</v>
      </c>
      <c r="J12" s="18"/>
      <c r="K12" s="18"/>
    </row>
    <row r="13" spans="2:19">
      <c r="B13" s="20" t="s">
        <v>19</v>
      </c>
      <c r="C13" s="18"/>
      <c r="D13" s="36">
        <f>+D12/D5</f>
        <v>0.35430633264623529</v>
      </c>
      <c r="E13" s="62"/>
      <c r="F13" s="36">
        <f>+F12/F5</f>
        <v>0.36173296555486223</v>
      </c>
      <c r="G13" s="62"/>
      <c r="H13" s="30">
        <f t="shared" si="0"/>
        <v>1.0209610504366633</v>
      </c>
      <c r="I13" s="14">
        <f t="shared" si="1"/>
        <v>7.42663290862694E-3</v>
      </c>
      <c r="J13" s="18"/>
      <c r="K13" s="18"/>
    </row>
    <row r="14" spans="2:19">
      <c r="B14" s="20" t="s">
        <v>17</v>
      </c>
      <c r="C14" s="18"/>
      <c r="D14" s="8">
        <f>+D5/D11</f>
        <v>51.10705333333334</v>
      </c>
      <c r="E14" s="62"/>
      <c r="F14" s="8">
        <f>+F5/F11</f>
        <v>53.014907511961731</v>
      </c>
      <c r="G14" s="62"/>
      <c r="H14" s="30">
        <f t="shared" si="0"/>
        <v>1.0373305454764703</v>
      </c>
      <c r="I14" s="17">
        <f t="shared" si="1"/>
        <v>1.9078541786283907</v>
      </c>
      <c r="J14" s="18"/>
      <c r="K14" s="18"/>
    </row>
    <row r="15" spans="2:19">
      <c r="B15" s="10" t="s">
        <v>31</v>
      </c>
      <c r="C15" s="18"/>
      <c r="D15" s="8">
        <f>+D12/D11</f>
        <v>18.10755263888889</v>
      </c>
      <c r="E15" s="62"/>
      <c r="F15" s="8">
        <f>+F12/F11</f>
        <v>19.177239712918659</v>
      </c>
      <c r="G15" s="62"/>
      <c r="H15" s="30">
        <f t="shared" si="0"/>
        <v>1.0590740833596939</v>
      </c>
      <c r="I15" s="17">
        <f t="shared" si="1"/>
        <v>1.069687074029769</v>
      </c>
      <c r="J15" s="18"/>
      <c r="K15" s="18"/>
    </row>
    <row r="16" spans="2:19">
      <c r="B16" s="20" t="s">
        <v>20</v>
      </c>
      <c r="C16" s="18"/>
      <c r="D16" s="36">
        <f>+D12/D7</f>
        <v>0.36414654177224454</v>
      </c>
      <c r="E16" s="62"/>
      <c r="F16" s="36">
        <f>+F12/F7</f>
        <v>0.36831543359025681</v>
      </c>
      <c r="G16" s="62"/>
      <c r="H16" s="30">
        <f t="shared" si="0"/>
        <v>1.0114483905235594</v>
      </c>
      <c r="I16" s="14">
        <f t="shared" si="1"/>
        <v>4.1688918180122769E-3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366294</v>
      </c>
      <c r="E18" s="63"/>
      <c r="F18" s="15">
        <f>+'2015'!AC18</f>
        <v>368329.64</v>
      </c>
      <c r="G18" s="71"/>
      <c r="H18" s="40">
        <f t="shared" si="0"/>
        <v>1.005557393787504</v>
      </c>
      <c r="I18" s="43">
        <f t="shared" ref="I18:I23" si="2">+F18-D18</f>
        <v>2035.640000000014</v>
      </c>
      <c r="J18" s="18"/>
      <c r="K18" s="18"/>
    </row>
    <row r="19" spans="2:11">
      <c r="B19" s="20" t="s">
        <v>27</v>
      </c>
      <c r="C19" s="18"/>
      <c r="D19" s="89">
        <f>+D5*1000/D18</f>
        <v>30.137330996412722</v>
      </c>
      <c r="E19" s="64"/>
      <c r="F19" s="89">
        <f>+F5*1000/F18</f>
        <v>30.082063637343989</v>
      </c>
      <c r="G19" s="71"/>
      <c r="H19" s="40">
        <f t="shared" si="0"/>
        <v>0.99816614951485549</v>
      </c>
      <c r="I19" s="43">
        <f t="shared" si="2"/>
        <v>-5.5267359068732702E-2</v>
      </c>
      <c r="J19" s="18"/>
      <c r="K19" s="18"/>
    </row>
    <row r="20" spans="2:11">
      <c r="B20" s="20" t="s">
        <v>32</v>
      </c>
      <c r="C20" s="18"/>
      <c r="D20" s="89">
        <f>+D12*1000/D18</f>
        <v>10.677847221084702</v>
      </c>
      <c r="E20" s="64"/>
      <c r="F20" s="89">
        <f>+F12*1000/F18</f>
        <v>10.881674089546527</v>
      </c>
      <c r="G20" s="71"/>
      <c r="H20" s="40">
        <f t="shared" si="0"/>
        <v>1.0190887605190064</v>
      </c>
      <c r="I20" s="43">
        <f t="shared" si="2"/>
        <v>0.20382686846182452</v>
      </c>
      <c r="J20" s="18"/>
      <c r="K20" s="18"/>
    </row>
    <row r="21" spans="2:11">
      <c r="B21" s="20" t="s">
        <v>28</v>
      </c>
      <c r="C21" s="18"/>
      <c r="D21" s="89">
        <f>+D6*1000/D18</f>
        <v>0.81439092641430111</v>
      </c>
      <c r="E21" s="64"/>
      <c r="F21" s="89">
        <f>+F6*1000/F18</f>
        <v>0.53762130031131894</v>
      </c>
      <c r="G21" s="71"/>
      <c r="H21" s="40">
        <f t="shared" si="0"/>
        <v>0.66015138783338734</v>
      </c>
      <c r="I21" s="43">
        <f t="shared" si="2"/>
        <v>-0.27676962610298217</v>
      </c>
      <c r="J21" s="18"/>
      <c r="K21" s="18"/>
    </row>
    <row r="22" spans="2:11">
      <c r="B22" s="20" t="s">
        <v>29</v>
      </c>
      <c r="C22" s="18"/>
      <c r="D22" s="89">
        <f>+D8*1000/D18</f>
        <v>25.618620561625359</v>
      </c>
      <c r="E22" s="65"/>
      <c r="F22" s="89">
        <f>+F8*1000/F18</f>
        <v>24.688367924992406</v>
      </c>
      <c r="G22" s="86"/>
      <c r="H22" s="30">
        <f t="shared" si="0"/>
        <v>0.96368841818023576</v>
      </c>
      <c r="I22" s="17">
        <f t="shared" si="2"/>
        <v>-0.93025263663295377</v>
      </c>
      <c r="J22" s="45"/>
      <c r="K22" s="17"/>
    </row>
    <row r="23" spans="2:11">
      <c r="B23" s="20" t="s">
        <v>30</v>
      </c>
      <c r="C23" s="18"/>
      <c r="D23" s="54">
        <f>+D7/D5</f>
        <v>0.97297733742542625</v>
      </c>
      <c r="E23" s="66"/>
      <c r="F23" s="54">
        <f>+F7/F5</f>
        <v>0.98212817754816806</v>
      </c>
      <c r="G23" s="87"/>
      <c r="H23" s="30">
        <f t="shared" si="0"/>
        <v>1.0094049879383169</v>
      </c>
      <c r="I23" s="17">
        <f t="shared" si="2"/>
        <v>9.1508401227418101E-3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9644.5689319246158</v>
      </c>
      <c r="E25" s="67"/>
      <c r="F25" s="23">
        <f>+F8/(1-F6/F5)</f>
        <v>9258.9316525887116</v>
      </c>
      <c r="G25" s="67"/>
      <c r="H25" s="44">
        <f>+F25/D25</f>
        <v>0.96001508392361623</v>
      </c>
      <c r="I25" s="23">
        <f>+F25-D25</f>
        <v>-385.63727933590417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+'2014'!J5</f>
        <v>2849.3447200000001</v>
      </c>
      <c r="E5" s="59">
        <f>+D5/$D$5</f>
        <v>1</v>
      </c>
      <c r="F5" s="13">
        <f>+'2015'!J5</f>
        <v>2831.14777</v>
      </c>
      <c r="G5" s="59">
        <f>+F5/$F$5</f>
        <v>1</v>
      </c>
      <c r="H5" s="79">
        <f t="shared" ref="H5:H23" si="0">+F5/D5</f>
        <v>0.99361363689262561</v>
      </c>
      <c r="I5" s="80">
        <f>+F5-D5</f>
        <v>-18.196950000000015</v>
      </c>
      <c r="J5" s="62"/>
      <c r="K5" s="62"/>
    </row>
    <row r="6" spans="2:19">
      <c r="B6" s="7" t="s">
        <v>4</v>
      </c>
      <c r="C6" s="18"/>
      <c r="D6" s="35">
        <f>+'2014'!J6</f>
        <v>104.97307000000001</v>
      </c>
      <c r="E6" s="60">
        <f>+D6/$D$5</f>
        <v>3.6841126755628222E-2</v>
      </c>
      <c r="F6" s="15">
        <f>+'2015'!J6</f>
        <v>103.43600000000001</v>
      </c>
      <c r="G6" s="60">
        <f>+F6/$F$5</f>
        <v>3.6535005730202491E-2</v>
      </c>
      <c r="H6" s="81">
        <f t="shared" si="0"/>
        <v>0.98535748263816614</v>
      </c>
      <c r="I6" s="82">
        <f>+F6-D6</f>
        <v>-1.5370699999999999</v>
      </c>
      <c r="J6" s="62"/>
      <c r="K6" s="62"/>
    </row>
    <row r="7" spans="2:19">
      <c r="B7" s="10" t="s">
        <v>7</v>
      </c>
      <c r="C7" s="18"/>
      <c r="D7" s="8">
        <f>+'2014'!J7</f>
        <v>2744.37165</v>
      </c>
      <c r="E7" s="61">
        <f>+D7/$D$5</f>
        <v>0.96315887324437177</v>
      </c>
      <c r="F7" s="13">
        <f>+'2015'!J7</f>
        <v>2727.7117699999999</v>
      </c>
      <c r="G7" s="61">
        <f>+F7/$F$5</f>
        <v>0.96346499426979748</v>
      </c>
      <c r="H7" s="83">
        <f t="shared" si="0"/>
        <v>0.99392943736319384</v>
      </c>
      <c r="I7" s="80">
        <f>+F7-D7</f>
        <v>-16.659880000000157</v>
      </c>
      <c r="J7" s="62"/>
      <c r="K7" s="62"/>
    </row>
    <row r="8" spans="2:19">
      <c r="B8" s="7" t="s">
        <v>5</v>
      </c>
      <c r="C8" s="18"/>
      <c r="D8" s="11">
        <f>+'2014'!J8</f>
        <v>2284.5949999999998</v>
      </c>
      <c r="E8" s="60">
        <f>+D8/$D$5</f>
        <v>0.80179663203404883</v>
      </c>
      <c r="F8" s="15">
        <f>+'2015'!J8</f>
        <v>2327.2321700000002</v>
      </c>
      <c r="G8" s="60">
        <f>+F8/$F$5</f>
        <v>0.82201013831220837</v>
      </c>
      <c r="H8" s="81">
        <f t="shared" si="0"/>
        <v>1.0186629008642671</v>
      </c>
      <c r="I8" s="82">
        <f>+F8-D8</f>
        <v>42.637170000000424</v>
      </c>
      <c r="J8" s="62"/>
      <c r="K8" s="62"/>
    </row>
    <row r="9" spans="2:19">
      <c r="B9" s="20" t="s">
        <v>15</v>
      </c>
      <c r="C9" s="18"/>
      <c r="D9" s="16">
        <f>+D5-D6-D8</f>
        <v>459.77665000000025</v>
      </c>
      <c r="E9" s="59">
        <f>+D9/$D$5</f>
        <v>0.161362241210323</v>
      </c>
      <c r="F9" s="16">
        <f>+F5-F6-F8</f>
        <v>400.47959999999966</v>
      </c>
      <c r="G9" s="59">
        <f>+F9/$F$5</f>
        <v>0.14145485595758911</v>
      </c>
      <c r="H9" s="83">
        <f t="shared" si="0"/>
        <v>0.87103074938668468</v>
      </c>
      <c r="I9" s="80">
        <f>+F9-D9</f>
        <v>-59.297050000000581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+'2014'!J11</f>
        <v>53</v>
      </c>
      <c r="E11" s="88"/>
      <c r="F11" s="15">
        <f>+'2015'!J11</f>
        <v>53</v>
      </c>
      <c r="G11" s="62"/>
      <c r="H11" s="81">
        <f t="shared" si="0"/>
        <v>1</v>
      </c>
      <c r="I11" s="82">
        <f t="shared" ref="I11:I16" si="1">+F11-D11</f>
        <v>0</v>
      </c>
      <c r="J11" s="62"/>
      <c r="K11" s="62"/>
    </row>
    <row r="12" spans="2:19">
      <c r="B12" s="19" t="s">
        <v>16</v>
      </c>
      <c r="C12" s="18"/>
      <c r="D12" s="11">
        <f>+'2014'!J12</f>
        <v>984.95750999999996</v>
      </c>
      <c r="E12" s="88"/>
      <c r="F12" s="15">
        <f>+'2015'!J12</f>
        <v>964.58941000000004</v>
      </c>
      <c r="G12" s="62"/>
      <c r="H12" s="81">
        <f t="shared" si="0"/>
        <v>0.97932083384998003</v>
      </c>
      <c r="I12" s="82">
        <f t="shared" si="1"/>
        <v>-20.368099999999913</v>
      </c>
      <c r="J12" s="62"/>
      <c r="K12" s="62"/>
    </row>
    <row r="13" spans="2:19">
      <c r="B13" s="20" t="s">
        <v>19</v>
      </c>
      <c r="C13" s="18"/>
      <c r="D13" s="36">
        <f>+D12/D5</f>
        <v>0.34567860571114045</v>
      </c>
      <c r="E13" s="62"/>
      <c r="F13" s="36">
        <f>+F12/F5</f>
        <v>0.34070613347038398</v>
      </c>
      <c r="G13" s="62"/>
      <c r="H13" s="79">
        <f t="shared" si="0"/>
        <v>0.98561533123947043</v>
      </c>
      <c r="I13" s="59">
        <f t="shared" si="1"/>
        <v>-4.9724722407564759E-3</v>
      </c>
      <c r="J13" s="62"/>
      <c r="K13" s="62"/>
    </row>
    <row r="14" spans="2:19">
      <c r="B14" s="20" t="s">
        <v>17</v>
      </c>
      <c r="C14" s="18"/>
      <c r="D14" s="8">
        <f>+D5/D11</f>
        <v>53.76122113207547</v>
      </c>
      <c r="E14" s="62"/>
      <c r="F14" s="8">
        <f>+F5/F11</f>
        <v>53.417882452830192</v>
      </c>
      <c r="G14" s="62"/>
      <c r="H14" s="79">
        <f t="shared" si="0"/>
        <v>0.99361363689262572</v>
      </c>
      <c r="I14" s="80">
        <f t="shared" si="1"/>
        <v>-0.34333867924527794</v>
      </c>
      <c r="J14" s="62"/>
      <c r="K14" s="62"/>
    </row>
    <row r="15" spans="2:19">
      <c r="B15" s="10" t="s">
        <v>31</v>
      </c>
      <c r="C15" s="18"/>
      <c r="D15" s="8">
        <f>+D12/D11</f>
        <v>18.584103962264152</v>
      </c>
      <c r="E15" s="62"/>
      <c r="F15" s="8">
        <f>+F12/F11</f>
        <v>18.199800188679244</v>
      </c>
      <c r="G15" s="62"/>
      <c r="H15" s="79">
        <f t="shared" si="0"/>
        <v>0.97932083384997992</v>
      </c>
      <c r="I15" s="80">
        <f t="shared" si="1"/>
        <v>-0.3843037735849073</v>
      </c>
      <c r="J15" s="62"/>
      <c r="K15" s="62"/>
    </row>
    <row r="16" spans="2:19">
      <c r="B16" s="20" t="s">
        <v>20</v>
      </c>
      <c r="C16" s="18"/>
      <c r="D16" s="36">
        <f>+D12/D7</f>
        <v>0.3589009199974792</v>
      </c>
      <c r="E16" s="62"/>
      <c r="F16" s="36">
        <f>+F12/F7</f>
        <v>0.3536258561512165</v>
      </c>
      <c r="G16" s="62"/>
      <c r="H16" s="79">
        <f t="shared" si="0"/>
        <v>0.98530217240373819</v>
      </c>
      <c r="I16" s="59">
        <f t="shared" si="1"/>
        <v>-5.2750638462626953E-3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+'2014'!J18</f>
        <v>94351</v>
      </c>
      <c r="E18" s="63"/>
      <c r="F18" s="15">
        <f>+'2015'!J18</f>
        <v>94225</v>
      </c>
      <c r="G18" s="71"/>
      <c r="H18" s="81">
        <f t="shared" si="0"/>
        <v>0.99866456105393686</v>
      </c>
      <c r="I18" s="82">
        <f t="shared" ref="I18:I23" si="2">+F18-D18</f>
        <v>-126</v>
      </c>
      <c r="J18" s="62"/>
      <c r="K18" s="62"/>
    </row>
    <row r="19" spans="2:11">
      <c r="B19" s="20" t="s">
        <v>27</v>
      </c>
      <c r="C19" s="18"/>
      <c r="D19" s="89">
        <f>+D5*1000/D18</f>
        <v>30.199411982914864</v>
      </c>
      <c r="E19" s="64"/>
      <c r="F19" s="89">
        <f>+F5*1000/F18</f>
        <v>30.046673069779782</v>
      </c>
      <c r="G19" s="71"/>
      <c r="H19" s="81">
        <f t="shared" si="0"/>
        <v>0.99494232161800067</v>
      </c>
      <c r="I19" s="82">
        <f t="shared" si="2"/>
        <v>-0.15273891313508159</v>
      </c>
      <c r="J19" s="62"/>
      <c r="K19" s="62"/>
    </row>
    <row r="20" spans="2:11">
      <c r="B20" s="20" t="s">
        <v>32</v>
      </c>
      <c r="C20" s="18"/>
      <c r="D20" s="89">
        <f>+D12*1000/D18</f>
        <v>10.439290627550317</v>
      </c>
      <c r="E20" s="64"/>
      <c r="F20" s="89">
        <f>+F12*1000/F18</f>
        <v>10.237085805253383</v>
      </c>
      <c r="G20" s="71"/>
      <c r="H20" s="81">
        <f t="shared" ref="H20" si="3">+F20/D20</f>
        <v>0.98063040588569339</v>
      </c>
      <c r="I20" s="82">
        <f t="shared" ref="I20" si="4">+F20-D20</f>
        <v>-0.20220482229693459</v>
      </c>
      <c r="J20" s="62"/>
      <c r="K20" s="62"/>
    </row>
    <row r="21" spans="2:11">
      <c r="B21" s="20" t="s">
        <v>28</v>
      </c>
      <c r="C21" s="18"/>
      <c r="D21" s="89">
        <f>+D6*1000/D18</f>
        <v>1.1125803648080042</v>
      </c>
      <c r="E21" s="64"/>
      <c r="F21" s="89">
        <f>+F6*1000/F18</f>
        <v>1.0977553727779252</v>
      </c>
      <c r="G21" s="71"/>
      <c r="H21" s="81">
        <f t="shared" si="0"/>
        <v>0.98667512702991367</v>
      </c>
      <c r="I21" s="82">
        <f t="shared" si="2"/>
        <v>-1.4824992030078921E-2</v>
      </c>
      <c r="J21" s="62"/>
      <c r="K21" s="62"/>
    </row>
    <row r="22" spans="2:11">
      <c r="B22" s="20" t="s">
        <v>29</v>
      </c>
      <c r="C22" s="18"/>
      <c r="D22" s="89">
        <f>+D8*1000/D18</f>
        <v>24.213786817309831</v>
      </c>
      <c r="E22" s="65"/>
      <c r="F22" s="89">
        <f>+F8*1000/F18</f>
        <v>24.698669885911386</v>
      </c>
      <c r="G22" s="86"/>
      <c r="H22" s="79">
        <f t="shared" si="0"/>
        <v>1.0200250820848444</v>
      </c>
      <c r="I22" s="80">
        <f t="shared" si="2"/>
        <v>0.48488306860155461</v>
      </c>
      <c r="J22" s="85"/>
      <c r="K22" s="80"/>
    </row>
    <row r="23" spans="2:11">
      <c r="B23" s="20" t="s">
        <v>30</v>
      </c>
      <c r="C23" s="18"/>
      <c r="D23" s="54">
        <f>+D7/D5</f>
        <v>0.96315887324437177</v>
      </c>
      <c r="E23" s="66"/>
      <c r="F23" s="54">
        <f>+F7/F5</f>
        <v>0.96346499426979748</v>
      </c>
      <c r="G23" s="87"/>
      <c r="H23" s="79">
        <f t="shared" si="0"/>
        <v>1.0003178302499509</v>
      </c>
      <c r="I23" s="80">
        <f t="shared" si="2"/>
        <v>3.0612102542570963E-4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2371.9814699982048</v>
      </c>
      <c r="E25" s="62"/>
      <c r="F25" s="23">
        <f>+F8/(1-F6/F5)</f>
        <v>2415.4818118366525</v>
      </c>
      <c r="G25" s="62"/>
      <c r="H25" s="44">
        <f>+F25/D25</f>
        <v>1.0183392418484958</v>
      </c>
      <c r="I25" s="23">
        <f>+F25-D25</f>
        <v>43.500341838447639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J19" sqref="J1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4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f>156.20292+2693.1418</f>
        <v>2849.3447200000001</v>
      </c>
      <c r="K5" s="59">
        <f>+J5/J5</f>
        <v>1</v>
      </c>
      <c r="L5" s="9">
        <v>0</v>
      </c>
      <c r="M5" s="59" t="e">
        <f>+L5/L5</f>
        <v>#DIV/0!</v>
      </c>
      <c r="N5" s="9">
        <v>0</v>
      </c>
      <c r="O5" s="59" t="e">
        <f>+N5/N5</f>
        <v>#DIV/0!</v>
      </c>
      <c r="P5" s="9">
        <v>0</v>
      </c>
      <c r="Q5" s="59" t="e">
        <f>+P5/P5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11039.123520000001</v>
      </c>
      <c r="AD5" s="68">
        <f>+AC5/$AC$5</f>
        <v>1</v>
      </c>
      <c r="AE5" s="33">
        <f>+AC5/$AE$4</f>
        <v>2759.7808800000003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104.97307000000001</v>
      </c>
      <c r="K6" s="60">
        <f>+J6/J5</f>
        <v>3.6841126755628222E-2</v>
      </c>
      <c r="L6" s="11">
        <v>0</v>
      </c>
      <c r="M6" s="60" t="e">
        <f>+L6/L5</f>
        <v>#DIV/0!</v>
      </c>
      <c r="N6" s="11">
        <v>0</v>
      </c>
      <c r="O6" s="60" t="e">
        <f>+N6/N5</f>
        <v>#DIV/0!</v>
      </c>
      <c r="P6" s="11">
        <v>0</v>
      </c>
      <c r="Q6" s="60" t="e">
        <f>+P6/P5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298.30651</v>
      </c>
      <c r="AD6" s="69">
        <f>+AC6/$AC$5</f>
        <v>2.7022662574573673E-2</v>
      </c>
      <c r="AE6" s="15">
        <f t="shared" ref="AE6:AE9" si="0">+AC6/$AE$4</f>
        <v>74.576627500000001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2744.37165</v>
      </c>
      <c r="K7" s="61">
        <f>+J7/J5</f>
        <v>0.96315887324437177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+N7/N5</f>
        <v>#DIV/0!</v>
      </c>
      <c r="P7" s="8">
        <f>+P5-P6</f>
        <v>0</v>
      </c>
      <c r="Q7" s="61" t="e">
        <f>+P7/P5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10740.817010000001</v>
      </c>
      <c r="AD7" s="69">
        <f>+AC7/$AC$5</f>
        <v>0.97297733742542625</v>
      </c>
      <c r="AE7" s="13">
        <f t="shared" si="0"/>
        <v>2685.2042525000002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2284.5949999999998</v>
      </c>
      <c r="K8" s="60">
        <f>+J8/J5</f>
        <v>0.80179663203404883</v>
      </c>
      <c r="L8" s="11">
        <v>0</v>
      </c>
      <c r="M8" s="60" t="e">
        <f>+L8/L5</f>
        <v>#DIV/0!</v>
      </c>
      <c r="N8" s="11">
        <v>0</v>
      </c>
      <c r="O8" s="60" t="e">
        <f>+N8/N5</f>
        <v>#DIV/0!</v>
      </c>
      <c r="P8" s="11">
        <v>0</v>
      </c>
      <c r="Q8" s="60" t="e">
        <f>+P8/P5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9383.9470000000001</v>
      </c>
      <c r="AD8" s="69">
        <f>+AC8/$AC$5</f>
        <v>0.85006268686084951</v>
      </c>
      <c r="AE8" s="15">
        <f t="shared" si="0"/>
        <v>2345.98675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459.77665000000025</v>
      </c>
      <c r="K9" s="59">
        <f>+J9/J5</f>
        <v>0.161362241210323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+N9/N5</f>
        <v>#DIV/0!</v>
      </c>
      <c r="P9" s="16">
        <f>+P5-P6-P8</f>
        <v>0</v>
      </c>
      <c r="Q9" s="59" t="e">
        <f>+P9/P5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1356.8700100000001</v>
      </c>
      <c r="AD9" s="68">
        <f>+AC9/$AC$5</f>
        <v>0.12291465056457671</v>
      </c>
      <c r="AE9" s="32">
        <f t="shared" si="0"/>
        <v>339.21750250000002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53</v>
      </c>
      <c r="K11" s="62"/>
      <c r="L11" s="35">
        <v>0</v>
      </c>
      <c r="M11" s="62"/>
      <c r="N11" s="35">
        <v>0</v>
      </c>
      <c r="O11" s="62"/>
      <c r="P11" s="35">
        <v>0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216</v>
      </c>
      <c r="AD11" s="62"/>
      <c r="AE11" s="15">
        <f t="shared" ref="AE11:AE12" si="1">+AC11/$AE$4</f>
        <v>54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984.95750999999996</v>
      </c>
      <c r="K12" s="62"/>
      <c r="L12" s="35">
        <v>0</v>
      </c>
      <c r="M12" s="62"/>
      <c r="N12" s="35">
        <v>0</v>
      </c>
      <c r="O12" s="62"/>
      <c r="P12" s="35">
        <v>0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3911.23137</v>
      </c>
      <c r="AD12" s="62"/>
      <c r="AE12" s="15">
        <f t="shared" si="1"/>
        <v>977.80784249999999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>
        <f>+J12/J5</f>
        <v>0.34567860571114045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0.35430633264623529</v>
      </c>
      <c r="AD13" s="62"/>
      <c r="AE13" s="38">
        <f>+AE12/AE5</f>
        <v>0.35430633264623529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>
        <f>+J5/J11</f>
        <v>53.76122113207547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51.10705333333334</v>
      </c>
      <c r="AD14" s="62"/>
      <c r="AE14" s="39">
        <f>+AE5/AE11</f>
        <v>51.10705333333334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>
        <f>+J12/J11</f>
        <v>18.584103962264152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18.10755263888889</v>
      </c>
      <c r="AD15" s="62"/>
      <c r="AE15" s="39">
        <f>+AE12/AE11</f>
        <v>18.10755263888889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>
        <f>+J12/J7</f>
        <v>0.3589009199974792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0.36414654177224454</v>
      </c>
      <c r="AD16" s="62"/>
      <c r="AE16" s="38">
        <f>+AE12/AE7</f>
        <v>0.36414654177224454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94351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366294</v>
      </c>
      <c r="AD18" s="71"/>
      <c r="AE18" s="15">
        <f t="shared" ref="AE18" si="2">+AC18/$AE$4</f>
        <v>91573.5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>
        <f>+J5*1000/J18</f>
        <v>30.199411982914864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30.137330996412722</v>
      </c>
      <c r="AD19" s="71"/>
      <c r="AE19" s="89">
        <f>+AE5*1000/AE18</f>
        <v>30.137330996412722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>
        <f>+J12*1000/J18</f>
        <v>10.439290627550317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10.677847221084702</v>
      </c>
      <c r="AD20" s="71"/>
      <c r="AE20" s="89">
        <f>+AE12*1000/AE18</f>
        <v>10.677847221084702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>
        <f>+J6*1000/J18</f>
        <v>1.1125803648080042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0.81439092641430111</v>
      </c>
      <c r="AD21" s="71"/>
      <c r="AE21" s="89">
        <f>+AE6*1000/AE18</f>
        <v>0.81439092641430111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>
        <f>+J8*1000/J18</f>
        <v>24.213786817309831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25.618620561625359</v>
      </c>
      <c r="AD22" s="72"/>
      <c r="AE22" s="89">
        <f>+AE8*1000/AE18</f>
        <v>25.618620561625359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>
        <f>+J7/J5</f>
        <v>0.96315887324437177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0.97297733742542625</v>
      </c>
      <c r="AD23" s="73"/>
      <c r="AE23" s="54">
        <f>+AE7/AE5</f>
        <v>0.97297733742542625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>
        <f>+J8/(1-J6/J5)</f>
        <v>2371.9814699982048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9644.5689319246158</v>
      </c>
      <c r="AD25" s="74"/>
      <c r="AE25" s="34">
        <f>+AE8/(1-AE6/AE5)</f>
        <v>2411.1422329811539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J21" sqref="J2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4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f>148.00077+2683.147</f>
        <v>2831.14777</v>
      </c>
      <c r="K5" s="59">
        <f>+J5/J5</f>
        <v>1</v>
      </c>
      <c r="L5" s="9">
        <v>0</v>
      </c>
      <c r="M5" s="59" t="e">
        <f>+L5/L5</f>
        <v>#DIV/0!</v>
      </c>
      <c r="N5" s="9">
        <v>0</v>
      </c>
      <c r="O5" s="59" t="e">
        <f>+N5/$N$5</f>
        <v>#DIV/0!</v>
      </c>
      <c r="P5" s="9">
        <v>0</v>
      </c>
      <c r="Q5" s="59" t="e">
        <f>+P5/$P$5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11080.115670000001</v>
      </c>
      <c r="AD5" s="68">
        <f>+AC5/$AC$5</f>
        <v>1</v>
      </c>
      <c r="AE5" s="33">
        <f>+AC5/$AE$4</f>
        <v>2770.0289175000003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103.43600000000001</v>
      </c>
      <c r="K6" s="60">
        <f>+J6/J5</f>
        <v>3.6535005730202491E-2</v>
      </c>
      <c r="L6" s="11">
        <v>0</v>
      </c>
      <c r="M6" s="60" t="e">
        <f>+L6/L5</f>
        <v>#DIV/0!</v>
      </c>
      <c r="N6" s="11">
        <v>0</v>
      </c>
      <c r="O6" s="60" t="e">
        <f>+N6/$N$5</f>
        <v>#DIV/0!</v>
      </c>
      <c r="P6" s="11">
        <v>0</v>
      </c>
      <c r="Q6" s="60" t="e">
        <f>+P6/$P$5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198.02186</v>
      </c>
      <c r="AD6" s="69">
        <f>+AC6/$AC$5</f>
        <v>1.7871822451831859E-2</v>
      </c>
      <c r="AE6" s="15">
        <f t="shared" ref="AE6:AE9" si="0">+AC6/$AE$4</f>
        <v>49.505465000000001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2727.7117699999999</v>
      </c>
      <c r="K7" s="61">
        <f>+J7/J5</f>
        <v>0.96346499426979748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+N7/$N$5</f>
        <v>#DIV/0!</v>
      </c>
      <c r="P7" s="8">
        <f>+P5-P6</f>
        <v>0</v>
      </c>
      <c r="Q7" s="61" t="e">
        <f>+P7/$P$5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10882.093809999998</v>
      </c>
      <c r="AD7" s="69">
        <f>+AC7/$AC$5</f>
        <v>0.98212817754816795</v>
      </c>
      <c r="AE7" s="13">
        <f t="shared" si="0"/>
        <v>2720.5234524999996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2327.2321700000002</v>
      </c>
      <c r="K8" s="60">
        <f>+J8/J5</f>
        <v>0.82201013831220837</v>
      </c>
      <c r="L8" s="11">
        <v>0</v>
      </c>
      <c r="M8" s="60" t="e">
        <f>+L8/L5</f>
        <v>#DIV/0!</v>
      </c>
      <c r="N8" s="11">
        <v>0</v>
      </c>
      <c r="O8" s="60" t="e">
        <f>+N8/$N$5</f>
        <v>#DIV/0!</v>
      </c>
      <c r="P8" s="11">
        <v>0</v>
      </c>
      <c r="Q8" s="60" t="e">
        <f>+P8/$P$5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9093.4576699999998</v>
      </c>
      <c r="AD8" s="69">
        <f>+AC8/$AC$5</f>
        <v>0.82070060826359581</v>
      </c>
      <c r="AE8" s="15">
        <f t="shared" si="0"/>
        <v>2273.3644174999999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400.47959999999966</v>
      </c>
      <c r="K9" s="59">
        <f>+J9/J5</f>
        <v>0.14145485595758911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+N9/$N$5</f>
        <v>#DIV/0!</v>
      </c>
      <c r="P9" s="16">
        <f>+P5-P6-P8</f>
        <v>0</v>
      </c>
      <c r="Q9" s="59" t="e">
        <f>+P9/$P$5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1788.6361399999996</v>
      </c>
      <c r="AD9" s="68">
        <f>+AC9/$AC$5</f>
        <v>0.16142756928457222</v>
      </c>
      <c r="AE9" s="32">
        <f t="shared" si="0"/>
        <v>447.1590349999999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53</v>
      </c>
      <c r="K11" s="88"/>
      <c r="L11" s="11">
        <v>0</v>
      </c>
      <c r="M11" s="88"/>
      <c r="N11" s="11">
        <v>0</v>
      </c>
      <c r="O11" s="88"/>
      <c r="P11" s="11">
        <v>0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209</v>
      </c>
      <c r="AD11" s="62"/>
      <c r="AE11" s="15">
        <f t="shared" ref="AE11:AE12" si="1">+AC11/$AE$4</f>
        <v>52.25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964.58941000000004</v>
      </c>
      <c r="K12" s="88"/>
      <c r="L12" s="11">
        <v>0</v>
      </c>
      <c r="M12" s="88"/>
      <c r="N12" s="11">
        <v>0</v>
      </c>
      <c r="O12" s="88"/>
      <c r="P12" s="11">
        <v>0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4008.0430999999999</v>
      </c>
      <c r="AD12" s="62"/>
      <c r="AE12" s="15">
        <f t="shared" si="1"/>
        <v>1002.010775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>
        <f>+J12/J5</f>
        <v>0.34070613347038398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0.36173296555486223</v>
      </c>
      <c r="AD13" s="62"/>
      <c r="AE13" s="38">
        <f>+AE12/AE5</f>
        <v>0.36173296555486223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>
        <f>+J5/J11</f>
        <v>53.417882452830192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53.014907511961731</v>
      </c>
      <c r="AD14" s="62"/>
      <c r="AE14" s="39">
        <f>+AE5/AE11</f>
        <v>53.014907511961731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>
        <f>+J12/J11</f>
        <v>18.199800188679244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19.177239712918659</v>
      </c>
      <c r="AD15" s="62"/>
      <c r="AE15" s="39">
        <f>+AE12/AE11</f>
        <v>19.177239712918659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>
        <f>+J12/J7</f>
        <v>0.3536258561512165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0.36831543359025687</v>
      </c>
      <c r="AD16" s="62"/>
      <c r="AE16" s="38">
        <f>+AE12/AE7</f>
        <v>0.36831543359025687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94225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368329.64</v>
      </c>
      <c r="AD18" s="71"/>
      <c r="AE18" s="15">
        <f t="shared" ref="AE18" si="2">+AC18/$AE$4</f>
        <v>92082.41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>
        <f>+J5*1000/J18</f>
        <v>30.046673069779782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30.082063637343989</v>
      </c>
      <c r="AD19" s="71"/>
      <c r="AE19" s="89">
        <f>+AE5*1000/AE18</f>
        <v>30.082063637343989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>
        <f>+J12*1000/J18</f>
        <v>10.237085805253383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10.881674089546527</v>
      </c>
      <c r="AD20" s="90"/>
      <c r="AE20" s="89">
        <f>+AE12*1000/AE18</f>
        <v>10.881674089546527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>
        <f>+J6*1000/J18</f>
        <v>1.0977553727779252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0.53762130031131894</v>
      </c>
      <c r="AD21" s="71"/>
      <c r="AE21" s="89">
        <f>+AE6*1000/AE18</f>
        <v>0.53762130031131894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>
        <f>+J8*1000/J18</f>
        <v>24.698669885911386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24.688367924992406</v>
      </c>
      <c r="AD22" s="72"/>
      <c r="AE22" s="89">
        <f>+AE8*1000/AE18</f>
        <v>24.688367924992406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>
        <f>+J7/J5</f>
        <v>0.96346499426979748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0.98212817754816795</v>
      </c>
      <c r="AD23" s="73"/>
      <c r="AE23" s="54">
        <f>+AE7/AE5</f>
        <v>0.98212817754816795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>
        <f>+J8/(1-J6/J5)</f>
        <v>2415.4818118366525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9258.9316525887116</v>
      </c>
      <c r="AD25" s="74"/>
      <c r="AE25" s="34">
        <f>+AE8/(1-AE6/AE5)</f>
        <v>2314.7329131471779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2015-03-12T09:08:41Z</cp:lastPrinted>
  <dcterms:created xsi:type="dcterms:W3CDTF">2014-10-14T11:21:48Z</dcterms:created>
  <dcterms:modified xsi:type="dcterms:W3CDTF">2015-05-22T12:37:23Z</dcterms:modified>
</cp:coreProperties>
</file>