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EA8B94D5-99DA-4BFE-ACF4-C2190FF00C55}" xr6:coauthVersionLast="36" xr6:coauthVersionMax="36" xr10:uidLastSave="{00000000-0000-0000-0000-000000000000}"/>
  <bookViews>
    <workbookView xWindow="120" yWindow="105" windowWidth="15120" windowHeight="8010" activeTab="6" xr2:uid="{00000000-000D-0000-FFFF-FFFF00000000}"/>
  </bookViews>
  <sheets>
    <sheet name="VZP" sheetId="1" r:id="rId1"/>
    <sheet name="Voj.ZP" sheetId="5" r:id="rId2"/>
    <sheet name="ČPZP" sheetId="4" r:id="rId3"/>
    <sheet name="Obor.ZP" sheetId="2" r:id="rId4"/>
    <sheet name="ZP Min.vn." sheetId="3" r:id="rId5"/>
    <sheet name="Revirní ZP" sheetId="6" r:id="rId6"/>
    <sheet name="Celkem" sheetId="7" r:id="rId7"/>
  </sheets>
  <calcPr calcId="191029"/>
</workbook>
</file>

<file path=xl/calcChain.xml><?xml version="1.0" encoding="utf-8"?>
<calcChain xmlns="http://schemas.openxmlformats.org/spreadsheetml/2006/main">
  <c r="H14" i="7" l="1"/>
  <c r="I9" i="7"/>
  <c r="H9" i="7"/>
  <c r="D9" i="7"/>
  <c r="B8" i="7"/>
  <c r="B10" i="7" s="1"/>
  <c r="B14" i="7" s="1"/>
  <c r="D9" i="1" l="1"/>
  <c r="D8" i="5" l="1"/>
  <c r="B8" i="6"/>
  <c r="B10" i="6" s="1"/>
  <c r="B13" i="6" s="1"/>
  <c r="D7" i="6"/>
  <c r="D8" i="3"/>
  <c r="B8" i="3"/>
  <c r="B10" i="3" s="1"/>
  <c r="B13" i="3" s="1"/>
  <c r="B8" i="2"/>
  <c r="B10" i="2" s="1"/>
  <c r="B13" i="2" s="1"/>
  <c r="D7" i="2"/>
  <c r="D8" i="4"/>
  <c r="B8" i="4"/>
  <c r="B10" i="4" s="1"/>
  <c r="B13" i="4" s="1"/>
  <c r="B8" i="5"/>
  <c r="B10" i="5" s="1"/>
  <c r="B13" i="5" s="1"/>
  <c r="B8" i="1"/>
  <c r="B10" i="1" s="1"/>
  <c r="B13" i="1" s="1"/>
</calcChain>
</file>

<file path=xl/sharedStrings.xml><?xml version="1.0" encoding="utf-8"?>
<sst xmlns="http://schemas.openxmlformats.org/spreadsheetml/2006/main" count="134" uniqueCount="41">
  <si>
    <t>Položka</t>
  </si>
  <si>
    <t>Výše v CZK</t>
  </si>
  <si>
    <t>Rozdíl</t>
  </si>
  <si>
    <t>Výsledný rozdíl</t>
  </si>
  <si>
    <t>Souhrn záloh dle smlouvy</t>
  </si>
  <si>
    <t>Vypracovala: Eva Buzková - vedoucí OUC</t>
  </si>
  <si>
    <t>TEST - dohadná položka, výnosy za zdrav.péči, úhrada od pojišťovny</t>
  </si>
  <si>
    <t>Pohledávky na účtu 3110120</t>
  </si>
  <si>
    <t>výnosy</t>
  </si>
  <si>
    <t>Souhrn uhraz. záloh dle smlouvy</t>
  </si>
  <si>
    <t>úč.60245401</t>
  </si>
  <si>
    <t>úč.60245415</t>
  </si>
  <si>
    <t>Souhrn uhraz.záloh dle smlouvy</t>
  </si>
  <si>
    <t>účet 38920010</t>
  </si>
  <si>
    <t>zaúčtované tržby ZP - účty 60245401, 415 a 60240002</t>
  </si>
  <si>
    <t>úč.60240002</t>
  </si>
  <si>
    <t>úč. 60245401</t>
  </si>
  <si>
    <t>úč. 60245415</t>
  </si>
  <si>
    <t>zaúčtované tržby VZP - účty 60245401, 415 a 60240002</t>
  </si>
  <si>
    <t>Pohledávky na účtu 31101120</t>
  </si>
  <si>
    <t>úč.60240002 (MD)</t>
  </si>
  <si>
    <t>VZP (111) rok 2021</t>
  </si>
  <si>
    <t>vyúčtování za rok 2020 - přeplatek informativně</t>
  </si>
  <si>
    <t>V Olomouci dne 1.4.2022</t>
  </si>
  <si>
    <t>dohad účet 38810001</t>
  </si>
  <si>
    <t>Oborová ZP (207) rok 2021</t>
  </si>
  <si>
    <t>Česká průmyslová ZP (205) rok 2021</t>
  </si>
  <si>
    <t>Vojenská ZP (201) rok 2021</t>
  </si>
  <si>
    <t>ZP Ministerstva vnitra (211) rok 2021</t>
  </si>
  <si>
    <t>Revirní ZP  (213) rok 2021</t>
  </si>
  <si>
    <t>Údaje z HK</t>
  </si>
  <si>
    <t>vyúčtování za rok 2019 - přeplatek informativně</t>
  </si>
  <si>
    <t>zkontrolovat</t>
  </si>
  <si>
    <t>hlavní kniha - správně</t>
  </si>
  <si>
    <t>účet 38801</t>
  </si>
  <si>
    <t>V Olomouci dne 25.3.2021</t>
  </si>
  <si>
    <t>Ověřil Jiří Ficbauer</t>
  </si>
  <si>
    <t>Pohledávky na účtu 31101120: viz.tab.2 R.21-OZPI neuhraz.pohl..xlsx</t>
  </si>
  <si>
    <t>ZP za rok 2021</t>
  </si>
  <si>
    <t>účet 60240002 str.DAL</t>
  </si>
  <si>
    <t>účet 50240002 str.MD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</si>
</sst>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0" fillId="0" borderId="0" xfId="0" applyNumberFormat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" fontId="5" fillId="0" borderId="0" xfId="0" applyNumberFormat="1" applyFont="1"/>
    <xf numFmtId="4" fontId="5" fillId="0" borderId="1" xfId="0" applyNumberFormat="1" applyFont="1" applyBorder="1"/>
    <xf numFmtId="4" fontId="5" fillId="0" borderId="0" xfId="0" applyNumberFormat="1" applyFont="1" applyFill="1"/>
    <xf numFmtId="0" fontId="6" fillId="0" borderId="0" xfId="0" applyFont="1"/>
    <xf numFmtId="0" fontId="5" fillId="0" borderId="0" xfId="0" applyFont="1" applyAlignment="1">
      <alignment horizontal="center" wrapText="1"/>
    </xf>
    <xf numFmtId="4" fontId="7" fillId="0" borderId="0" xfId="0" applyNumberFormat="1" applyFont="1" applyFill="1" applyBorder="1" applyAlignment="1">
      <alignment horizontal="center" vertical="top"/>
    </xf>
    <xf numFmtId="4" fontId="5" fillId="0" borderId="0" xfId="0" applyNumberFormat="1" applyFont="1" applyBorder="1"/>
    <xf numFmtId="4" fontId="7" fillId="3" borderId="0" xfId="0" applyNumberFormat="1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horizontal="center"/>
    </xf>
    <xf numFmtId="4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2" fillId="0" borderId="0" xfId="0" applyNumberFormat="1" applyFont="1"/>
    <xf numFmtId="4" fontId="7" fillId="0" borderId="0" xfId="0" applyNumberFormat="1" applyFont="1" applyFill="1" applyBorder="1" applyAlignment="1">
      <alignment horizontal="right" vertical="top"/>
    </xf>
    <xf numFmtId="4" fontId="5" fillId="2" borderId="0" xfId="0" applyNumberFormat="1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B11" sqref="B11"/>
    </sheetView>
  </sheetViews>
  <sheetFormatPr defaultRowHeight="15" x14ac:dyDescent="0.25"/>
  <cols>
    <col min="1" max="1" width="27.7109375" customWidth="1"/>
    <col min="2" max="2" width="16.5703125" bestFit="1" customWidth="1"/>
    <col min="3" max="3" width="6.7109375" customWidth="1"/>
    <col min="4" max="4" width="14.85546875" bestFit="1" customWidth="1"/>
    <col min="5" max="5" width="9" bestFit="1" customWidth="1"/>
  </cols>
  <sheetData>
    <row r="1" spans="1:5" ht="15.75" x14ac:dyDescent="0.25">
      <c r="A1" s="15" t="s">
        <v>6</v>
      </c>
      <c r="B1" s="16"/>
      <c r="C1" s="16"/>
      <c r="D1" s="16"/>
    </row>
    <row r="3" spans="1:5" x14ac:dyDescent="0.25">
      <c r="A3" s="9" t="s">
        <v>21</v>
      </c>
      <c r="B3" s="5"/>
    </row>
    <row r="4" spans="1:5" x14ac:dyDescent="0.25">
      <c r="D4" s="1" t="s">
        <v>8</v>
      </c>
    </row>
    <row r="5" spans="1:5" x14ac:dyDescent="0.25">
      <c r="A5" s="2" t="s">
        <v>0</v>
      </c>
      <c r="B5" s="6" t="s">
        <v>1</v>
      </c>
      <c r="C5" s="10"/>
      <c r="D5" s="18">
        <v>-265267000</v>
      </c>
      <c r="E5" t="s">
        <v>20</v>
      </c>
    </row>
    <row r="6" spans="1:5" ht="30" x14ac:dyDescent="0.25">
      <c r="A6" s="3" t="s">
        <v>9</v>
      </c>
      <c r="B6" s="12">
        <v>3240173193.9899998</v>
      </c>
      <c r="C6" s="10"/>
      <c r="D6" s="18">
        <v>2965131188.4899998</v>
      </c>
      <c r="E6" t="s">
        <v>16</v>
      </c>
    </row>
    <row r="7" spans="1:5" ht="30" x14ac:dyDescent="0.25">
      <c r="A7" s="3" t="s">
        <v>18</v>
      </c>
      <c r="B7" s="12">
        <v>3271543484</v>
      </c>
      <c r="C7" s="10"/>
      <c r="D7" s="24">
        <v>571679295.50999999</v>
      </c>
      <c r="E7" t="s">
        <v>17</v>
      </c>
    </row>
    <row r="8" spans="1:5" x14ac:dyDescent="0.25">
      <c r="A8" s="1" t="s">
        <v>2</v>
      </c>
      <c r="B8" s="12">
        <f>B7-B6</f>
        <v>31370290.010000229</v>
      </c>
      <c r="C8" s="10"/>
      <c r="D8" s="19"/>
    </row>
    <row r="9" spans="1:5" ht="30" x14ac:dyDescent="0.25">
      <c r="A9" s="3" t="s">
        <v>22</v>
      </c>
      <c r="B9" s="12"/>
      <c r="C9" s="10"/>
      <c r="D9" s="18">
        <f>SUM(D5:D8)</f>
        <v>3271543484</v>
      </c>
    </row>
    <row r="10" spans="1:5" x14ac:dyDescent="0.25">
      <c r="A10" s="1" t="s">
        <v>2</v>
      </c>
      <c r="B10" s="12">
        <f>B8</f>
        <v>31370290.010000229</v>
      </c>
      <c r="C10" s="10"/>
      <c r="D10" s="10"/>
    </row>
    <row r="11" spans="1:5" x14ac:dyDescent="0.25">
      <c r="A11" s="1" t="s">
        <v>19</v>
      </c>
      <c r="B11" s="23">
        <v>296637290.00999999</v>
      </c>
      <c r="C11" s="10"/>
      <c r="D11" s="10"/>
    </row>
    <row r="12" spans="1:5" s="8" customFormat="1" x14ac:dyDescent="0.25">
      <c r="A12" s="6" t="s">
        <v>13</v>
      </c>
      <c r="B12" s="7">
        <v>-265267000</v>
      </c>
    </row>
    <row r="13" spans="1:5" s="8" customFormat="1" x14ac:dyDescent="0.25">
      <c r="A13" s="6" t="s">
        <v>3</v>
      </c>
      <c r="B13" s="7">
        <f>B10-B11-B12</f>
        <v>2.384185791015625E-7</v>
      </c>
    </row>
    <row r="14" spans="1:5" x14ac:dyDescent="0.25">
      <c r="A14" s="1"/>
      <c r="B14" s="4"/>
    </row>
    <row r="15" spans="1:5" x14ac:dyDescent="0.25">
      <c r="A15" s="1"/>
      <c r="B15" s="4"/>
    </row>
    <row r="16" spans="1:5" x14ac:dyDescent="0.25">
      <c r="A16" s="5" t="s">
        <v>23</v>
      </c>
      <c r="B16" s="4"/>
    </row>
    <row r="17" spans="1:2" x14ac:dyDescent="0.25">
      <c r="A17" s="5" t="s">
        <v>5</v>
      </c>
      <c r="B17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A4" sqref="A4"/>
    </sheetView>
  </sheetViews>
  <sheetFormatPr defaultRowHeight="15" x14ac:dyDescent="0.25"/>
  <cols>
    <col min="1" max="1" width="38.28515625" customWidth="1"/>
    <col min="2" max="2" width="13.42578125" bestFit="1" customWidth="1"/>
    <col min="3" max="3" width="4.140625" style="14" customWidth="1"/>
    <col min="4" max="4" width="13.4257812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  <c r="C2"/>
    </row>
    <row r="3" spans="1:5" x14ac:dyDescent="0.25">
      <c r="A3" s="21" t="s">
        <v>27</v>
      </c>
      <c r="B3" s="11"/>
      <c r="C3" s="10"/>
      <c r="D3" s="10"/>
      <c r="E3" s="10"/>
    </row>
    <row r="4" spans="1:5" x14ac:dyDescent="0.25">
      <c r="A4" s="10"/>
      <c r="B4" s="10"/>
      <c r="C4" s="10"/>
      <c r="D4" s="13" t="s">
        <v>8</v>
      </c>
      <c r="E4" s="10"/>
    </row>
    <row r="5" spans="1:5" x14ac:dyDescent="0.25">
      <c r="A5" s="6" t="s">
        <v>0</v>
      </c>
      <c r="B5" s="6" t="s">
        <v>1</v>
      </c>
      <c r="C5" s="6"/>
      <c r="D5" s="18">
        <v>54171000</v>
      </c>
      <c r="E5" s="10" t="s">
        <v>15</v>
      </c>
    </row>
    <row r="6" spans="1:5" x14ac:dyDescent="0.25">
      <c r="A6" s="22" t="s">
        <v>12</v>
      </c>
      <c r="B6" s="12">
        <v>623085041</v>
      </c>
      <c r="C6" s="12"/>
      <c r="D6" s="18">
        <v>608191092.51999998</v>
      </c>
      <c r="E6" s="10" t="s">
        <v>10</v>
      </c>
    </row>
    <row r="7" spans="1:5" ht="30" x14ac:dyDescent="0.25">
      <c r="A7" s="22" t="s">
        <v>14</v>
      </c>
      <c r="B7" s="12">
        <v>794844674</v>
      </c>
      <c r="C7" s="12"/>
      <c r="D7" s="19">
        <v>132482581.48</v>
      </c>
      <c r="E7" s="10" t="s">
        <v>11</v>
      </c>
    </row>
    <row r="8" spans="1:5" x14ac:dyDescent="0.25">
      <c r="A8" s="13" t="s">
        <v>2</v>
      </c>
      <c r="B8" s="12">
        <f>B7-B6</f>
        <v>171759633</v>
      </c>
      <c r="C8" s="12"/>
      <c r="D8" s="18">
        <f>SUM(D5:D7)</f>
        <v>794844674</v>
      </c>
      <c r="E8" s="10"/>
    </row>
    <row r="9" spans="1:5" ht="30" x14ac:dyDescent="0.25">
      <c r="A9" s="22" t="s">
        <v>22</v>
      </c>
      <c r="B9" s="12">
        <v>0</v>
      </c>
      <c r="C9" s="12"/>
      <c r="D9" s="10"/>
      <c r="E9" s="10"/>
    </row>
    <row r="10" spans="1:5" x14ac:dyDescent="0.25">
      <c r="A10" s="13" t="s">
        <v>2</v>
      </c>
      <c r="B10" s="12">
        <f>B8</f>
        <v>171759633</v>
      </c>
      <c r="C10" s="12"/>
      <c r="D10" s="10"/>
      <c r="E10" s="10"/>
    </row>
    <row r="11" spans="1:5" x14ac:dyDescent="0.25">
      <c r="A11" s="13" t="s">
        <v>7</v>
      </c>
      <c r="B11" s="12">
        <v>117588633</v>
      </c>
      <c r="C11" s="12"/>
      <c r="D11" s="10"/>
      <c r="E11" s="10"/>
    </row>
    <row r="12" spans="1:5" s="8" customFormat="1" x14ac:dyDescent="0.25">
      <c r="A12" s="6" t="s">
        <v>24</v>
      </c>
      <c r="B12" s="7">
        <v>54171000</v>
      </c>
      <c r="C12" s="7"/>
    </row>
    <row r="13" spans="1:5" s="8" customFormat="1" x14ac:dyDescent="0.25">
      <c r="A13" s="6" t="s">
        <v>3</v>
      </c>
      <c r="B13" s="7">
        <f>B10-B11-B12</f>
        <v>0</v>
      </c>
      <c r="C13" s="7"/>
    </row>
    <row r="14" spans="1:5" x14ac:dyDescent="0.25">
      <c r="A14" s="1"/>
      <c r="B14" s="12"/>
      <c r="C14"/>
    </row>
    <row r="15" spans="1:5" x14ac:dyDescent="0.25">
      <c r="A15" s="1"/>
      <c r="B15" s="12"/>
      <c r="C15"/>
    </row>
    <row r="16" spans="1:5" x14ac:dyDescent="0.25">
      <c r="A16" s="5" t="s">
        <v>23</v>
      </c>
      <c r="B16" s="12"/>
      <c r="C16"/>
    </row>
    <row r="17" spans="1:3" x14ac:dyDescent="0.25">
      <c r="A17" s="5" t="s">
        <v>5</v>
      </c>
      <c r="B17" s="13"/>
      <c r="C17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A4" sqref="A4"/>
    </sheetView>
  </sheetViews>
  <sheetFormatPr defaultRowHeight="15" x14ac:dyDescent="0.25"/>
  <cols>
    <col min="1" max="1" width="35" customWidth="1"/>
    <col min="2" max="2" width="14.85546875" bestFit="1" customWidth="1"/>
    <col min="3" max="3" width="4.85546875" customWidth="1"/>
    <col min="4" max="4" width="14.8554687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26</v>
      </c>
      <c r="B3" s="11"/>
    </row>
    <row r="4" spans="1:5" x14ac:dyDescent="0.25">
      <c r="B4" s="10"/>
      <c r="D4" s="1" t="s">
        <v>8</v>
      </c>
    </row>
    <row r="5" spans="1:5" x14ac:dyDescent="0.25">
      <c r="A5" s="2" t="s">
        <v>0</v>
      </c>
      <c r="B5" s="6" t="s">
        <v>1</v>
      </c>
      <c r="C5" s="10"/>
      <c r="D5" s="18">
        <v>48517000</v>
      </c>
      <c r="E5" s="10" t="s">
        <v>15</v>
      </c>
    </row>
    <row r="6" spans="1:5" x14ac:dyDescent="0.25">
      <c r="A6" s="3" t="s">
        <v>4</v>
      </c>
      <c r="B6" s="12">
        <v>1979354045.3099999</v>
      </c>
      <c r="C6" s="10"/>
      <c r="D6" s="18">
        <v>1751099575.9300001</v>
      </c>
      <c r="E6" s="10" t="s">
        <v>10</v>
      </c>
    </row>
    <row r="7" spans="1:5" ht="30" x14ac:dyDescent="0.25">
      <c r="A7" s="3" t="s">
        <v>14</v>
      </c>
      <c r="B7" s="12">
        <v>2197001693.3099999</v>
      </c>
      <c r="C7" s="10"/>
      <c r="D7" s="19">
        <v>397385117.38</v>
      </c>
      <c r="E7" s="10" t="s">
        <v>11</v>
      </c>
    </row>
    <row r="8" spans="1:5" x14ac:dyDescent="0.25">
      <c r="A8" s="1" t="s">
        <v>2</v>
      </c>
      <c r="B8" s="12">
        <f>B7-B6</f>
        <v>217647648</v>
      </c>
      <c r="C8" s="10"/>
      <c r="D8" s="18">
        <f>SUM(D5:D7)</f>
        <v>2197001693.3099999</v>
      </c>
      <c r="E8" s="10"/>
    </row>
    <row r="9" spans="1:5" ht="30" x14ac:dyDescent="0.25">
      <c r="A9" s="3" t="s">
        <v>22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217647648</v>
      </c>
      <c r="C10" s="10"/>
      <c r="D10" s="10"/>
      <c r="E10" s="10"/>
    </row>
    <row r="11" spans="1:5" x14ac:dyDescent="0.25">
      <c r="A11" s="1" t="s">
        <v>7</v>
      </c>
      <c r="B11" s="12">
        <v>169130648</v>
      </c>
      <c r="C11" s="10"/>
      <c r="D11" s="10"/>
      <c r="E11" s="10"/>
    </row>
    <row r="12" spans="1:5" s="8" customFormat="1" x14ac:dyDescent="0.25">
      <c r="A12" s="6" t="s">
        <v>24</v>
      </c>
      <c r="B12" s="7">
        <v>48517000</v>
      </c>
    </row>
    <row r="13" spans="1:5" s="8" customFormat="1" x14ac:dyDescent="0.25">
      <c r="A13" s="6" t="s">
        <v>3</v>
      </c>
      <c r="B13" s="7">
        <f>B10-B11-B12</f>
        <v>0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23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activeCell="A12" sqref="A12"/>
    </sheetView>
  </sheetViews>
  <sheetFormatPr defaultRowHeight="15" x14ac:dyDescent="0.25"/>
  <cols>
    <col min="1" max="1" width="40.140625" customWidth="1"/>
    <col min="2" max="2" width="13.42578125" bestFit="1" customWidth="1"/>
    <col min="3" max="3" width="1.42578125" customWidth="1"/>
    <col min="4" max="4" width="13.4257812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25</v>
      </c>
      <c r="B3" s="11"/>
      <c r="C3" s="10"/>
      <c r="D3" s="13" t="s">
        <v>8</v>
      </c>
      <c r="E3" s="10"/>
    </row>
    <row r="4" spans="1:5" x14ac:dyDescent="0.25">
      <c r="B4" s="10"/>
      <c r="C4" s="10"/>
      <c r="D4" s="18">
        <v>4426000</v>
      </c>
      <c r="E4" s="10" t="s">
        <v>15</v>
      </c>
    </row>
    <row r="5" spans="1:5" x14ac:dyDescent="0.25">
      <c r="A5" s="2" t="s">
        <v>0</v>
      </c>
      <c r="B5" s="6" t="s">
        <v>1</v>
      </c>
      <c r="C5" s="10"/>
      <c r="D5" s="18">
        <v>225895614.31999999</v>
      </c>
      <c r="E5" s="10" t="s">
        <v>10</v>
      </c>
    </row>
    <row r="6" spans="1:5" x14ac:dyDescent="0.25">
      <c r="A6" s="3" t="s">
        <v>4</v>
      </c>
      <c r="B6" s="12">
        <v>256945020.59999999</v>
      </c>
      <c r="C6" s="10"/>
      <c r="D6" s="19">
        <v>52819910.280000001</v>
      </c>
      <c r="E6" s="10" t="s">
        <v>11</v>
      </c>
    </row>
    <row r="7" spans="1:5" ht="30" x14ac:dyDescent="0.25">
      <c r="A7" s="3" t="s">
        <v>14</v>
      </c>
      <c r="B7" s="12">
        <v>283141524.60000002</v>
      </c>
      <c r="C7" s="10"/>
      <c r="D7" s="18">
        <f>SUM(D4:D6)</f>
        <v>283141524.60000002</v>
      </c>
      <c r="E7" s="10"/>
    </row>
    <row r="8" spans="1:5" x14ac:dyDescent="0.25">
      <c r="A8" s="1" t="s">
        <v>2</v>
      </c>
      <c r="B8" s="12">
        <f>B7-B6</f>
        <v>26196504.00000003</v>
      </c>
      <c r="C8" s="10"/>
      <c r="D8" s="10"/>
      <c r="E8" s="10"/>
    </row>
    <row r="9" spans="1:5" ht="30" x14ac:dyDescent="0.25">
      <c r="A9" s="3" t="s">
        <v>22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26196504.00000003</v>
      </c>
      <c r="C10" s="10"/>
      <c r="D10" s="10"/>
      <c r="E10" s="10"/>
    </row>
    <row r="11" spans="1:5" x14ac:dyDescent="0.25">
      <c r="A11" s="1" t="s">
        <v>7</v>
      </c>
      <c r="B11" s="12">
        <v>21770504</v>
      </c>
      <c r="C11" s="10"/>
      <c r="D11" s="10"/>
      <c r="E11" s="10"/>
    </row>
    <row r="12" spans="1:5" s="8" customFormat="1" x14ac:dyDescent="0.25">
      <c r="A12" s="6" t="s">
        <v>24</v>
      </c>
      <c r="B12" s="7">
        <v>4426000</v>
      </c>
    </row>
    <row r="13" spans="1:5" s="8" customFormat="1" x14ac:dyDescent="0.25">
      <c r="A13" s="6" t="s">
        <v>3</v>
      </c>
      <c r="B13" s="7">
        <f>B10-B11-B12</f>
        <v>2.9802322387695313E-8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23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workbookViewId="0">
      <selection activeCell="A10" sqref="A10"/>
    </sheetView>
  </sheetViews>
  <sheetFormatPr defaultRowHeight="15" x14ac:dyDescent="0.25"/>
  <cols>
    <col min="1" max="1" width="36.28515625" customWidth="1"/>
    <col min="2" max="2" width="15" bestFit="1" customWidth="1"/>
    <col min="3" max="3" width="3.28515625" customWidth="1"/>
    <col min="4" max="4" width="1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28</v>
      </c>
      <c r="B3" s="11"/>
    </row>
    <row r="4" spans="1:5" x14ac:dyDescent="0.25">
      <c r="B4" s="10"/>
      <c r="C4" s="10"/>
      <c r="D4" s="13" t="s">
        <v>8</v>
      </c>
      <c r="E4" s="10"/>
    </row>
    <row r="5" spans="1:5" x14ac:dyDescent="0.25">
      <c r="A5" s="2" t="s">
        <v>0</v>
      </c>
      <c r="B5" s="6" t="s">
        <v>1</v>
      </c>
      <c r="C5" s="10"/>
      <c r="D5" s="18">
        <v>68041000</v>
      </c>
      <c r="E5" s="10" t="s">
        <v>15</v>
      </c>
    </row>
    <row r="6" spans="1:5" x14ac:dyDescent="0.25">
      <c r="A6" s="3" t="s">
        <v>4</v>
      </c>
      <c r="B6" s="12">
        <v>903044622.94000006</v>
      </c>
      <c r="C6" s="10"/>
      <c r="D6" s="18">
        <v>796342458.99000001</v>
      </c>
      <c r="E6" s="10" t="s">
        <v>10</v>
      </c>
    </row>
    <row r="7" spans="1:5" ht="30" x14ac:dyDescent="0.25">
      <c r="A7" s="3" t="s">
        <v>14</v>
      </c>
      <c r="B7" s="12">
        <v>1047783622.9400001</v>
      </c>
      <c r="C7" s="10"/>
      <c r="D7" s="19">
        <v>183400163.94999999</v>
      </c>
      <c r="E7" s="10" t="s">
        <v>11</v>
      </c>
    </row>
    <row r="8" spans="1:5" x14ac:dyDescent="0.25">
      <c r="A8" s="1" t="s">
        <v>2</v>
      </c>
      <c r="B8" s="12">
        <f>B7-B6</f>
        <v>144739000</v>
      </c>
      <c r="C8" s="10"/>
      <c r="D8" s="20">
        <f>SUM(D5:D7)</f>
        <v>1047783622.9400001</v>
      </c>
      <c r="E8" s="10"/>
    </row>
    <row r="9" spans="1:5" ht="30" x14ac:dyDescent="0.25">
      <c r="A9" s="3" t="s">
        <v>22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144739000</v>
      </c>
      <c r="C10" s="10"/>
      <c r="D10" s="10"/>
      <c r="E10" s="10"/>
    </row>
    <row r="11" spans="1:5" x14ac:dyDescent="0.25">
      <c r="A11" s="1" t="s">
        <v>7</v>
      </c>
      <c r="B11" s="12">
        <v>76698000</v>
      </c>
      <c r="C11" s="10"/>
      <c r="D11" s="10"/>
      <c r="E11" s="10"/>
    </row>
    <row r="12" spans="1:5" s="8" customFormat="1" x14ac:dyDescent="0.25">
      <c r="A12" s="6" t="s">
        <v>24</v>
      </c>
      <c r="B12" s="7">
        <v>68041000</v>
      </c>
    </row>
    <row r="13" spans="1:5" s="8" customFormat="1" x14ac:dyDescent="0.25">
      <c r="A13" s="6" t="s">
        <v>3</v>
      </c>
      <c r="B13" s="7">
        <f>B10-B11-B12</f>
        <v>0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23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workbookViewId="0">
      <selection activeCell="B20" sqref="B20"/>
    </sheetView>
  </sheetViews>
  <sheetFormatPr defaultRowHeight="15" x14ac:dyDescent="0.25"/>
  <cols>
    <col min="1" max="1" width="35.42578125" customWidth="1"/>
    <col min="2" max="2" width="13.42578125" bestFit="1" customWidth="1"/>
    <col min="3" max="3" width="3.85546875" customWidth="1"/>
    <col min="4" max="4" width="13.4257812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29</v>
      </c>
      <c r="B3" s="11"/>
      <c r="C3" s="10"/>
      <c r="D3" s="13" t="s">
        <v>8</v>
      </c>
      <c r="E3" s="10"/>
    </row>
    <row r="4" spans="1:5" x14ac:dyDescent="0.25">
      <c r="B4" s="10"/>
      <c r="C4" s="10"/>
      <c r="D4" s="18">
        <v>16935000</v>
      </c>
      <c r="E4" s="10" t="s">
        <v>15</v>
      </c>
    </row>
    <row r="5" spans="1:5" x14ac:dyDescent="0.25">
      <c r="A5" s="2" t="s">
        <v>0</v>
      </c>
      <c r="B5" s="6" t="s">
        <v>1</v>
      </c>
      <c r="C5" s="10"/>
      <c r="D5" s="18">
        <v>198984864.13999999</v>
      </c>
      <c r="E5" s="10" t="s">
        <v>10</v>
      </c>
    </row>
    <row r="6" spans="1:5" x14ac:dyDescent="0.25">
      <c r="A6" s="3" t="s">
        <v>4</v>
      </c>
      <c r="B6" s="12">
        <v>216920000</v>
      </c>
      <c r="C6" s="10"/>
      <c r="D6" s="19">
        <v>61319135.859999999</v>
      </c>
      <c r="E6" s="10" t="s">
        <v>11</v>
      </c>
    </row>
    <row r="7" spans="1:5" ht="30" x14ac:dyDescent="0.25">
      <c r="A7" s="3" t="s">
        <v>14</v>
      </c>
      <c r="B7" s="12">
        <v>277239000</v>
      </c>
      <c r="C7" s="10"/>
      <c r="D7" s="18">
        <f>SUM(D4:D6)</f>
        <v>277239000</v>
      </c>
      <c r="E7" s="10"/>
    </row>
    <row r="8" spans="1:5" x14ac:dyDescent="0.25">
      <c r="A8" s="1" t="s">
        <v>2</v>
      </c>
      <c r="B8" s="12">
        <f>B7-B6</f>
        <v>60319000</v>
      </c>
      <c r="C8" s="10"/>
      <c r="D8" s="10"/>
      <c r="E8" s="10"/>
    </row>
    <row r="9" spans="1:5" ht="30" x14ac:dyDescent="0.25">
      <c r="A9" s="3" t="s">
        <v>22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60319000</v>
      </c>
      <c r="C10" s="10"/>
      <c r="D10" s="10"/>
      <c r="E10" s="10"/>
    </row>
    <row r="11" spans="1:5" x14ac:dyDescent="0.25">
      <c r="A11" s="1" t="s">
        <v>7</v>
      </c>
      <c r="B11" s="12">
        <v>43384000</v>
      </c>
      <c r="C11" s="10"/>
      <c r="D11" s="10"/>
      <c r="E11" s="10"/>
    </row>
    <row r="12" spans="1:5" s="8" customFormat="1" x14ac:dyDescent="0.25">
      <c r="A12" s="6" t="s">
        <v>24</v>
      </c>
      <c r="B12" s="7">
        <v>16935000</v>
      </c>
    </row>
    <row r="13" spans="1:5" s="8" customFormat="1" x14ac:dyDescent="0.25">
      <c r="A13" s="6" t="s">
        <v>3</v>
      </c>
      <c r="B13" s="7">
        <f>B10-B11-B12</f>
        <v>0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23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8C80-B137-4385-A4B8-3AE402901359}">
  <dimension ref="A1:I23"/>
  <sheetViews>
    <sheetView tabSelected="1" workbookViewId="0">
      <selection activeCell="F35" sqref="F35"/>
    </sheetView>
  </sheetViews>
  <sheetFormatPr defaultRowHeight="15" x14ac:dyDescent="0.25"/>
  <cols>
    <col min="1" max="1" width="27.7109375" customWidth="1"/>
    <col min="2" max="2" width="16.5703125" bestFit="1" customWidth="1"/>
    <col min="3" max="3" width="6.7109375" customWidth="1"/>
    <col min="4" max="4" width="14.85546875" bestFit="1" customWidth="1"/>
    <col min="5" max="5" width="9" bestFit="1" customWidth="1"/>
    <col min="8" max="8" width="40.42578125" customWidth="1"/>
    <col min="9" max="9" width="35.85546875" customWidth="1"/>
  </cols>
  <sheetData>
    <row r="1" spans="1:9" ht="15.75" x14ac:dyDescent="0.25">
      <c r="A1" s="15" t="s">
        <v>6</v>
      </c>
      <c r="B1" s="16"/>
      <c r="C1" s="16"/>
      <c r="D1" s="16"/>
    </row>
    <row r="2" spans="1:9" x14ac:dyDescent="0.25">
      <c r="H2" t="s">
        <v>30</v>
      </c>
    </row>
    <row r="3" spans="1:9" x14ac:dyDescent="0.25">
      <c r="A3" s="9" t="s">
        <v>38</v>
      </c>
      <c r="B3" s="5"/>
    </row>
    <row r="4" spans="1:9" x14ac:dyDescent="0.25">
      <c r="D4" s="1" t="s">
        <v>8</v>
      </c>
      <c r="H4" s="33"/>
    </row>
    <row r="5" spans="1:9" x14ac:dyDescent="0.25">
      <c r="A5" s="2" t="s">
        <v>0</v>
      </c>
      <c r="B5" s="2" t="s">
        <v>1</v>
      </c>
      <c r="D5" s="18">
        <v>-72467000</v>
      </c>
      <c r="E5" t="s">
        <v>20</v>
      </c>
      <c r="H5" s="18"/>
      <c r="I5" s="18">
        <v>-72467000</v>
      </c>
    </row>
    <row r="6" spans="1:9" ht="30" x14ac:dyDescent="0.25">
      <c r="A6" s="3" t="s">
        <v>9</v>
      </c>
      <c r="B6" s="12">
        <v>7219521923.8400002</v>
      </c>
      <c r="D6" s="18">
        <v>6545644794.3900003</v>
      </c>
      <c r="E6" t="s">
        <v>16</v>
      </c>
      <c r="H6" s="18">
        <v>7219521923.8400002</v>
      </c>
      <c r="I6" s="18">
        <v>6545644794.3900003</v>
      </c>
    </row>
    <row r="7" spans="1:9" ht="30" x14ac:dyDescent="0.25">
      <c r="A7" s="3" t="s">
        <v>18</v>
      </c>
      <c r="B7" s="12">
        <v>7872263998.8500004</v>
      </c>
      <c r="D7" s="24">
        <v>1399086204.46</v>
      </c>
      <c r="E7" t="s">
        <v>17</v>
      </c>
      <c r="H7" s="18">
        <v>7872263998.8500004</v>
      </c>
      <c r="I7" s="18">
        <v>1399086204.46</v>
      </c>
    </row>
    <row r="8" spans="1:9" x14ac:dyDescent="0.25">
      <c r="A8" s="1" t="s">
        <v>2</v>
      </c>
      <c r="B8" s="12">
        <f>B7-B6</f>
        <v>652742075.01000023</v>
      </c>
      <c r="D8" s="19"/>
      <c r="H8" s="18"/>
      <c r="I8" s="18"/>
    </row>
    <row r="9" spans="1:9" ht="30" x14ac:dyDescent="0.25">
      <c r="A9" s="3" t="s">
        <v>31</v>
      </c>
      <c r="B9" s="12"/>
      <c r="D9" s="18">
        <f>SUM(D5:D8)</f>
        <v>7872263998.8500004</v>
      </c>
      <c r="H9" s="18">
        <f>H7-H6</f>
        <v>652742075.01000023</v>
      </c>
      <c r="I9" s="18">
        <f>SUM(I5:I7)</f>
        <v>7872263998.8500004</v>
      </c>
    </row>
    <row r="10" spans="1:9" x14ac:dyDescent="0.25">
      <c r="A10" s="1" t="s">
        <v>2</v>
      </c>
      <c r="B10" s="12">
        <f>B8</f>
        <v>652742075.01000023</v>
      </c>
      <c r="H10" s="18">
        <v>652742075.00999999</v>
      </c>
      <c r="I10" s="18"/>
    </row>
    <row r="11" spans="1:9" x14ac:dyDescent="0.25">
      <c r="A11" s="1" t="s">
        <v>19</v>
      </c>
      <c r="B11" s="25">
        <v>725209075.00999999</v>
      </c>
      <c r="C11" s="26" t="s">
        <v>32</v>
      </c>
      <c r="H11" s="34">
        <v>725209075.00999999</v>
      </c>
      <c r="I11" s="18" t="s">
        <v>33</v>
      </c>
    </row>
    <row r="12" spans="1:9" x14ac:dyDescent="0.25">
      <c r="A12" s="27" t="s">
        <v>34</v>
      </c>
      <c r="B12" s="28">
        <v>192800000</v>
      </c>
      <c r="H12" s="31">
        <v>192800000</v>
      </c>
      <c r="I12" s="18" t="s">
        <v>39</v>
      </c>
    </row>
    <row r="13" spans="1:9" s="8" customFormat="1" x14ac:dyDescent="0.25">
      <c r="A13" s="29" t="s">
        <v>13</v>
      </c>
      <c r="B13" s="30">
        <v>-265267000</v>
      </c>
      <c r="H13" s="31">
        <v>-265267000</v>
      </c>
      <c r="I13" s="18" t="s">
        <v>40</v>
      </c>
    </row>
    <row r="14" spans="1:9" s="8" customFormat="1" x14ac:dyDescent="0.25">
      <c r="A14" s="6" t="s">
        <v>3</v>
      </c>
      <c r="B14" s="7">
        <f>B10-B11-B12-B13</f>
        <v>2.384185791015625E-7</v>
      </c>
      <c r="H14" s="32">
        <f>H10-H11-H12-H13</f>
        <v>0</v>
      </c>
      <c r="I14" s="32"/>
    </row>
    <row r="15" spans="1:9" x14ac:dyDescent="0.25">
      <c r="A15" s="1"/>
      <c r="B15" s="4"/>
      <c r="H15" s="18"/>
      <c r="I15" s="18"/>
    </row>
    <row r="16" spans="1:9" x14ac:dyDescent="0.25">
      <c r="A16" s="1"/>
      <c r="B16" s="4"/>
      <c r="H16" s="14"/>
      <c r="I16" s="14"/>
    </row>
    <row r="17" spans="1:9" x14ac:dyDescent="0.25">
      <c r="A17" s="5" t="s">
        <v>35</v>
      </c>
      <c r="B17" s="4"/>
      <c r="D17" s="26" t="s">
        <v>37</v>
      </c>
      <c r="H17" s="14"/>
      <c r="I17" s="14"/>
    </row>
    <row r="18" spans="1:9" x14ac:dyDescent="0.25">
      <c r="A18" s="5" t="s">
        <v>5</v>
      </c>
      <c r="B18" s="1"/>
      <c r="H18" s="14"/>
      <c r="I18" s="14"/>
    </row>
    <row r="19" spans="1:9" x14ac:dyDescent="0.25">
      <c r="A19" t="s">
        <v>36</v>
      </c>
      <c r="H19" s="14"/>
      <c r="I19" s="14"/>
    </row>
    <row r="20" spans="1:9" x14ac:dyDescent="0.25">
      <c r="H20" s="14"/>
      <c r="I20" s="14"/>
    </row>
    <row r="21" spans="1:9" x14ac:dyDescent="0.25">
      <c r="H21" s="14"/>
      <c r="I21" s="14"/>
    </row>
    <row r="22" spans="1:9" x14ac:dyDescent="0.25">
      <c r="H22" s="14"/>
      <c r="I22" s="14"/>
    </row>
    <row r="23" spans="1:9" x14ac:dyDescent="0.25">
      <c r="H23" s="14"/>
      <c r="I23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VZP</vt:lpstr>
      <vt:lpstr>Voj.ZP</vt:lpstr>
      <vt:lpstr>ČPZP</vt:lpstr>
      <vt:lpstr>Obor.ZP</vt:lpstr>
      <vt:lpstr>ZP Min.vn.</vt:lpstr>
      <vt:lpstr>Revirní ZP</vt:lpstr>
      <vt:lpstr>Celkem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2022-04-04T05:26:01Z</dcterms:modified>
</cp:coreProperties>
</file>