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1\04FIZA-příloha5.2021 (4.22)\022 Dotace a granty\Propočet\"/>
    </mc:Choice>
  </mc:AlternateContent>
  <xr:revisionPtr revIDLastSave="0" documentId="13_ncr:1_{C676D24A-582C-4CCF-8AB1-2FD240A09634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H36" i="1" l="1"/>
  <c r="H24" i="1"/>
  <c r="H17" i="1"/>
  <c r="G38" i="1" l="1"/>
  <c r="G35" i="1"/>
  <c r="G30" i="1"/>
  <c r="G13" i="1"/>
  <c r="G17" i="1"/>
  <c r="G24" i="1"/>
  <c r="G36" i="1"/>
  <c r="B68" i="1" l="1"/>
  <c r="F55" i="1" l="1"/>
  <c r="F54" i="1"/>
  <c r="F45" i="1" l="1"/>
  <c r="F15" i="1" l="1"/>
  <c r="F12" i="1"/>
  <c r="F11" i="1"/>
  <c r="E26" i="1" l="1"/>
  <c r="E25" i="1"/>
  <c r="E24" i="1"/>
  <c r="F41" i="1" l="1"/>
  <c r="F39" i="1" l="1"/>
  <c r="F38" i="1"/>
  <c r="F33" i="1"/>
  <c r="F35" i="1"/>
  <c r="F36" i="1"/>
  <c r="F34" i="1" l="1"/>
  <c r="F32" i="1" l="1"/>
  <c r="F31" i="1"/>
  <c r="F30" i="1" l="1"/>
  <c r="F14" i="1"/>
  <c r="F13" i="1"/>
  <c r="F10" i="1"/>
</calcChain>
</file>

<file path=xl/sharedStrings.xml><?xml version="1.0" encoding="utf-8"?>
<sst xmlns="http://schemas.openxmlformats.org/spreadsheetml/2006/main" count="139" uniqueCount="119">
  <si>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</si>
  <si>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</si>
  <si>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</si>
  <si>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</si>
  <si>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</si>
  <si>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</si>
  <si>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</si>
  <si>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</si>
  <si>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</si>
  <si>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</si>
  <si>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</si>
  <si>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</si>
  <si>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</si>
  <si>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</si>
  <si>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</si>
  <si>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</si>
  <si>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 xml:space="preserve">Předepsaná výše vratky 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</si>
  <si>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</si>
  <si>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</si>
  <si>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</si>
  <si>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</si>
  <si>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</si>
  <si>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</si>
  <si>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</si>
  <si>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</si>
  <si>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</si>
  <si>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</si>
  <si>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</si>
  <si>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</si>
  <si>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REMUS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</si>
  <si>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</si>
  <si>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</si>
  <si>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</si>
  <si>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</si>
  <si>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</si>
  <si>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IROP - Komunikační a integrační platforma elektronizace Fakultní nemocnice Olomouc a regionálního eHealth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</si>
  <si>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</si>
  <si>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</si>
  <si>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</si>
  <si>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</si>
  <si>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</si>
  <si>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</si>
  <si>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 xml:space="preserve">Pozn. </t>
  </si>
  <si>
    <t>NUMBER 847999</t>
  </si>
  <si>
    <t>PROFID - Grant Agreement</t>
  </si>
  <si>
    <t>CZ.02.1.01/0.0/0.0./16_019/0000868</t>
  </si>
  <si>
    <t>č. programu/
EDS/SMVS/reg. č.</t>
  </si>
  <si>
    <t>Specializační vzdělávání klinických farmaceutů</t>
  </si>
  <si>
    <t>LUCAS</t>
  </si>
  <si>
    <t>EMPIRE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</si>
  <si>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</si>
  <si>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</si>
  <si>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</si>
  <si>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</si>
  <si>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</si>
  <si>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</si>
  <si>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Komerční  projekty:</t>
  </si>
  <si>
    <t>TAČR:</t>
  </si>
  <si>
    <t>Skutečně použito
k 31. 12. 2021</t>
  </si>
  <si>
    <t>MV ČR:</t>
  </si>
  <si>
    <t>projekt MV ČR (spoluřešitelský)</t>
  </si>
  <si>
    <t>VI04000039</t>
  </si>
  <si>
    <t>Skutečně čerpáno (obdržená dotace)
k 31. 12. 2021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</si>
  <si>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</si>
  <si>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</si>
  <si>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</si>
  <si>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</si>
  <si>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</si>
  <si>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</si>
  <si>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</si>
  <si>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</si>
  <si>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</si>
  <si>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</si>
  <si>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</si>
  <si>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</si>
  <si>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</si>
  <si>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</si>
  <si>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</si>
  <si>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</si>
  <si>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t>Podpora paliativní péče - zvýšení dsotupnosti zdravotních služeb v oblasti paliativní péče v nemocnicích akutních a následné péče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</si>
  <si>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</si>
  <si>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</si>
  <si>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</si>
  <si>
    <t>Prevence negativních dopadů psychické a fyzické zátěže a obnovy psychických a fyzických sil pracovníků ve zdravotnictví v souvislosti s epidemií COVID 19</t>
  </si>
  <si>
    <t>čerpání prodlouženo do 31.12.2022</t>
  </si>
  <si>
    <t>V Olomouci dne 18.3.2022</t>
  </si>
  <si>
    <t>Vyprcovala: Ing. Neudörflerová - vedoucí OPP</t>
  </si>
  <si>
    <t>skutečnost 2 478 976,36 (rozdíl 945 813,19 Kč)</t>
  </si>
  <si>
    <t>stř.9813</t>
  </si>
  <si>
    <t>stř.9821</t>
  </si>
  <si>
    <t>stř.9071</t>
  </si>
  <si>
    <t>stř.2103</t>
  </si>
  <si>
    <t>účet 346</t>
  </si>
  <si>
    <t>účet 37400000</t>
  </si>
  <si>
    <t>stř.5109</t>
  </si>
  <si>
    <t>stř.87xx</t>
  </si>
  <si>
    <t>stř.9811</t>
  </si>
  <si>
    <t>stř.9808</t>
  </si>
  <si>
    <t>Poznámka:</t>
  </si>
  <si>
    <t>UH Min. zdravotnictví-Projekt dobrovolnictví</t>
  </si>
  <si>
    <t>stř.3503,9801,9822</t>
  </si>
  <si>
    <t>UH Min. zdravotnictví-projekt Podpora paliativní péče</t>
  </si>
  <si>
    <t>stř.9029</t>
  </si>
  <si>
    <t>stř.9820</t>
  </si>
  <si>
    <t>UH Min. zdravotnictví-fin.prostředky na úhradu nákladů sekvence genomu SARS-CoV-2 v rámci bilolog.surveillance</t>
  </si>
  <si>
    <t>stř.4441</t>
  </si>
  <si>
    <t>Dotace VaV 2021 - GRANT 8515 MZČR</t>
  </si>
  <si>
    <t>stř.85xx</t>
  </si>
  <si>
    <t>stř.9810</t>
  </si>
  <si>
    <t>stř.xx8x</t>
  </si>
  <si>
    <t>granty ???</t>
  </si>
  <si>
    <t>stř.5108</t>
  </si>
  <si>
    <t>stř.5110</t>
  </si>
  <si>
    <t>stř.1704</t>
  </si>
  <si>
    <t>UH FN u sv. Anny Brno-projekt ENOCH došlo do FNOL 13 243 733,13 Kč, vyúčt.vráceno 1956 824,53 Kč</t>
  </si>
  <si>
    <t>Dotace VaV 2021 - GRANT spoluřešitelé</t>
  </si>
  <si>
    <t>účet 37402</t>
  </si>
  <si>
    <t>účet 37401</t>
  </si>
  <si>
    <t>dotace došla v roce 2020 na 374 v r.2020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</si>
</sst>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43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4" fontId="3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" fontId="10" fillId="0" borderId="2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10" fillId="2" borderId="2" xfId="0" applyNumberFormat="1" applyFont="1" applyFill="1" applyBorder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left" vertical="center" wrapText="1"/>
    </xf>
    <xf numFmtId="43" fontId="3" fillId="2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right"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top" wrapText="1"/>
    </xf>
    <xf numFmtId="0" fontId="1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4" fontId="0" fillId="0" borderId="0" xfId="0" applyNumberFormat="1"/>
    <xf numFmtId="43" fontId="1" fillId="0" borderId="0" xfId="0" applyNumberFormat="1" applyFont="1" applyAlignment="1">
      <alignment vertical="center" wrapText="1"/>
    </xf>
    <xf numFmtId="0" fontId="12" fillId="2" borderId="0" xfId="0" applyFont="1" applyFill="1" applyAlignment="1">
      <alignment vertical="top"/>
    </xf>
    <xf numFmtId="4" fontId="10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workbookViewId="0">
      <pane ySplit="3" topLeftCell="A4" activePane="bottomLeft" state="frozen"/>
      <selection pane="bottomLeft" activeCell="F64" sqref="F64"/>
    </sheetView>
  </sheetViews>
  <sheetFormatPr defaultRowHeight="12.75" x14ac:dyDescent="0.25"/>
  <cols>
    <col min="1" max="1" width="54.140625" style="1" customWidth="1"/>
    <col min="2" max="2" width="19" style="1" customWidth="1"/>
    <col min="3" max="6" width="16.7109375" style="1" customWidth="1"/>
    <col min="7" max="7" width="32.140625" style="1" bestFit="1" customWidth="1"/>
    <col min="8" max="8" width="16.7109375" style="1" customWidth="1"/>
    <col min="9" max="9" width="17.85546875" style="1" customWidth="1"/>
    <col min="10" max="16384" width="9.140625" style="1"/>
  </cols>
  <sheetData>
    <row r="1" spans="1:10" ht="48.75" customHeight="1" x14ac:dyDescent="0.25">
      <c r="A1" s="67" t="s">
        <v>82</v>
      </c>
      <c r="B1" s="68"/>
      <c r="C1" s="68"/>
      <c r="D1" s="68"/>
      <c r="E1" s="68"/>
      <c r="F1" s="68"/>
    </row>
    <row r="2" spans="1:10" ht="14.25" customHeight="1" thickBot="1" x14ac:dyDescent="0.3">
      <c r="E2" s="66" t="s">
        <v>1</v>
      </c>
      <c r="F2" s="66"/>
      <c r="G2"/>
      <c r="H2"/>
    </row>
    <row r="3" spans="1:10" ht="39" thickBot="1" x14ac:dyDescent="0.3">
      <c r="A3" s="42"/>
      <c r="B3" s="43" t="s">
        <v>46</v>
      </c>
      <c r="C3" s="44" t="s">
        <v>62</v>
      </c>
      <c r="D3" s="44" t="s">
        <v>0</v>
      </c>
      <c r="E3" s="44" t="s">
        <v>58</v>
      </c>
      <c r="F3" s="45" t="s">
        <v>16</v>
      </c>
      <c r="G3" s="32" t="s">
        <v>42</v>
      </c>
      <c r="H3" s="22"/>
    </row>
    <row r="4" spans="1:10" ht="15" x14ac:dyDescent="0.25">
      <c r="A4" s="25" t="s">
        <v>14</v>
      </c>
      <c r="B4" s="35"/>
      <c r="C4" s="7"/>
      <c r="D4" s="7"/>
      <c r="E4" s="7"/>
      <c r="F4" s="8"/>
      <c r="G4"/>
      <c r="H4"/>
    </row>
    <row r="5" spans="1:10" ht="15" x14ac:dyDescent="0.25">
      <c r="A5" s="26" t="s">
        <v>2</v>
      </c>
      <c r="B5" s="5"/>
      <c r="C5" s="53">
        <v>1533163.17</v>
      </c>
      <c r="D5" s="3">
        <v>0</v>
      </c>
      <c r="E5" s="3">
        <v>1533163.17</v>
      </c>
      <c r="F5" s="4">
        <v>0</v>
      </c>
      <c r="G5" s="54" t="s">
        <v>87</v>
      </c>
      <c r="H5"/>
      <c r="I5" s="1" t="s">
        <v>88</v>
      </c>
    </row>
    <row r="6" spans="1:10" ht="15" x14ac:dyDescent="0.25">
      <c r="A6" s="26" t="s">
        <v>3</v>
      </c>
      <c r="B6" s="5"/>
      <c r="C6" s="51">
        <v>504718</v>
      </c>
      <c r="D6" s="3">
        <v>0</v>
      </c>
      <c r="E6" s="3">
        <v>504718</v>
      </c>
      <c r="F6" s="4">
        <v>0</v>
      </c>
      <c r="G6"/>
      <c r="H6" s="23"/>
      <c r="I6" s="55" t="s">
        <v>91</v>
      </c>
      <c r="J6" s="24"/>
    </row>
    <row r="7" spans="1:10" s="9" customFormat="1" ht="15" customHeight="1" x14ac:dyDescent="0.25">
      <c r="A7" s="26" t="s">
        <v>13</v>
      </c>
      <c r="B7" s="5"/>
      <c r="C7" s="51">
        <v>327873865</v>
      </c>
      <c r="D7" s="3">
        <v>0</v>
      </c>
      <c r="E7" s="50">
        <v>327873865</v>
      </c>
      <c r="F7" s="4">
        <v>0</v>
      </c>
      <c r="G7" s="46"/>
      <c r="H7" s="47"/>
      <c r="I7" s="48" t="s">
        <v>90</v>
      </c>
    </row>
    <row r="8" spans="1:10" s="9" customFormat="1" ht="38.25" x14ac:dyDescent="0.25">
      <c r="A8" s="26" t="s">
        <v>83</v>
      </c>
      <c r="B8" s="5"/>
      <c r="C8" s="51">
        <v>21072800</v>
      </c>
      <c r="D8" s="3">
        <v>0</v>
      </c>
      <c r="E8" s="50">
        <v>8297505</v>
      </c>
      <c r="F8" s="4">
        <v>0</v>
      </c>
      <c r="G8" s="49" t="s">
        <v>84</v>
      </c>
      <c r="H8" s="47"/>
      <c r="I8" s="48" t="s">
        <v>89</v>
      </c>
    </row>
    <row r="9" spans="1:10" ht="15" customHeight="1" x14ac:dyDescent="0.25">
      <c r="A9" s="25" t="s">
        <v>15</v>
      </c>
      <c r="B9" s="5"/>
      <c r="C9" s="3"/>
      <c r="D9" s="3"/>
      <c r="E9" s="3"/>
      <c r="F9" s="4"/>
      <c r="G9" s="33"/>
      <c r="H9"/>
    </row>
    <row r="10" spans="1:10" ht="15" x14ac:dyDescent="0.25">
      <c r="A10" s="26" t="s">
        <v>4</v>
      </c>
      <c r="B10" s="5"/>
      <c r="C10" s="51">
        <v>671494</v>
      </c>
      <c r="D10" s="3">
        <v>0</v>
      </c>
      <c r="E10" s="3">
        <v>478955.81</v>
      </c>
      <c r="F10" s="4">
        <f t="shared" ref="F10:F15" si="0">C10-D10-E10</f>
        <v>192538.19</v>
      </c>
      <c r="G10"/>
      <c r="H10"/>
      <c r="I10" s="1" t="s">
        <v>100</v>
      </c>
    </row>
    <row r="11" spans="1:10" ht="25.5" x14ac:dyDescent="0.25">
      <c r="A11" s="26" t="s">
        <v>12</v>
      </c>
      <c r="B11" s="5"/>
      <c r="C11" s="51">
        <v>405000</v>
      </c>
      <c r="D11" s="3">
        <v>0</v>
      </c>
      <c r="E11" s="3">
        <v>217800</v>
      </c>
      <c r="F11" s="4">
        <f t="shared" si="0"/>
        <v>187200</v>
      </c>
      <c r="G11" s="57"/>
      <c r="H11" s="58"/>
      <c r="I11" s="1" t="s">
        <v>97</v>
      </c>
    </row>
    <row r="12" spans="1:10" ht="25.5" customHeight="1" x14ac:dyDescent="0.25">
      <c r="A12" s="26" t="s">
        <v>5</v>
      </c>
      <c r="B12" s="5"/>
      <c r="C12" s="51">
        <v>80800</v>
      </c>
      <c r="D12" s="3">
        <v>0</v>
      </c>
      <c r="E12" s="3">
        <v>80800</v>
      </c>
      <c r="F12" s="4">
        <f t="shared" si="0"/>
        <v>0</v>
      </c>
      <c r="G12" s="47">
        <v>2478976.36</v>
      </c>
      <c r="H12"/>
      <c r="I12" s="1" t="s">
        <v>96</v>
      </c>
    </row>
    <row r="13" spans="1:10" ht="15" x14ac:dyDescent="0.25">
      <c r="A13" s="26" t="s">
        <v>6</v>
      </c>
      <c r="B13" s="5"/>
      <c r="C13" s="51">
        <v>8507826</v>
      </c>
      <c r="D13" s="3">
        <v>100350</v>
      </c>
      <c r="E13" s="3">
        <v>8407476</v>
      </c>
      <c r="F13" s="4">
        <f t="shared" si="0"/>
        <v>0</v>
      </c>
      <c r="G13" s="71">
        <f>SUM(C6:C15)</f>
        <v>360505042</v>
      </c>
      <c r="H13"/>
      <c r="I13" s="1" t="s">
        <v>109</v>
      </c>
    </row>
    <row r="14" spans="1:10" ht="15" x14ac:dyDescent="0.25">
      <c r="A14" s="26" t="s">
        <v>7</v>
      </c>
      <c r="B14" s="5"/>
      <c r="C14" s="51">
        <v>985539</v>
      </c>
      <c r="D14" s="3">
        <v>7700</v>
      </c>
      <c r="E14" s="3">
        <v>923562</v>
      </c>
      <c r="F14" s="4">
        <f t="shared" si="0"/>
        <v>54277</v>
      </c>
      <c r="G14"/>
      <c r="H14"/>
      <c r="I14" s="1" t="s">
        <v>109</v>
      </c>
    </row>
    <row r="15" spans="1:10" ht="25.5" x14ac:dyDescent="0.25">
      <c r="A15" s="26" t="s">
        <v>50</v>
      </c>
      <c r="B15" s="5"/>
      <c r="C15" s="50">
        <v>403000</v>
      </c>
      <c r="D15" s="3">
        <v>0</v>
      </c>
      <c r="E15" s="3">
        <v>151172.56</v>
      </c>
      <c r="F15" s="4">
        <f t="shared" si="0"/>
        <v>251827.44</v>
      </c>
      <c r="G15" s="59" t="s">
        <v>118</v>
      </c>
      <c r="I15" s="1" t="s">
        <v>108</v>
      </c>
    </row>
    <row r="16" spans="1:10" x14ac:dyDescent="0.25">
      <c r="A16" s="25" t="s">
        <v>34</v>
      </c>
      <c r="B16" s="5"/>
      <c r="C16" s="2"/>
      <c r="D16" s="18"/>
      <c r="E16" s="2"/>
      <c r="F16" s="10"/>
    </row>
    <row r="17" spans="1:9" ht="25.5" x14ac:dyDescent="0.25">
      <c r="A17" s="26" t="s">
        <v>35</v>
      </c>
      <c r="B17" s="5" t="s">
        <v>17</v>
      </c>
      <c r="C17" s="51">
        <v>28450946.59</v>
      </c>
      <c r="D17" s="18">
        <v>0</v>
      </c>
      <c r="E17" s="3">
        <v>28450946.59</v>
      </c>
      <c r="F17" s="4">
        <v>0</v>
      </c>
      <c r="G17" s="6">
        <f>SUM(C17:C18)</f>
        <v>80643468.75</v>
      </c>
      <c r="H17" s="6">
        <f>SUM(E17:E18)</f>
        <v>80643468.75</v>
      </c>
      <c r="I17" s="1" t="s">
        <v>92</v>
      </c>
    </row>
    <row r="18" spans="1:9" x14ac:dyDescent="0.25">
      <c r="A18" s="26" t="s">
        <v>66</v>
      </c>
      <c r="B18" s="5" t="s">
        <v>67</v>
      </c>
      <c r="C18" s="51">
        <v>52192522.159999996</v>
      </c>
      <c r="D18" s="18">
        <v>0</v>
      </c>
      <c r="E18" s="3">
        <v>52192522.159999996</v>
      </c>
      <c r="F18" s="4">
        <v>0</v>
      </c>
      <c r="I18" s="1" t="s">
        <v>92</v>
      </c>
    </row>
    <row r="19" spans="1:9" x14ac:dyDescent="0.25">
      <c r="A19" s="26" t="s">
        <v>68</v>
      </c>
      <c r="B19" s="5" t="s">
        <v>69</v>
      </c>
      <c r="C19" s="51">
        <v>0</v>
      </c>
      <c r="D19" s="18">
        <v>0</v>
      </c>
      <c r="E19" s="3">
        <v>0</v>
      </c>
      <c r="F19" s="4">
        <v>0</v>
      </c>
      <c r="G19" s="21"/>
      <c r="I19" s="1" t="s">
        <v>92</v>
      </c>
    </row>
    <row r="20" spans="1:9" ht="12.75" customHeight="1" x14ac:dyDescent="0.25">
      <c r="A20" s="26" t="s">
        <v>70</v>
      </c>
      <c r="B20" s="5" t="s">
        <v>71</v>
      </c>
      <c r="C20" s="51">
        <v>0</v>
      </c>
      <c r="D20" s="18">
        <v>0</v>
      </c>
      <c r="E20" s="3">
        <v>0</v>
      </c>
      <c r="F20" s="4">
        <v>0</v>
      </c>
      <c r="I20" s="1" t="s">
        <v>92</v>
      </c>
    </row>
    <row r="21" spans="1:9" ht="12.75" customHeight="1" x14ac:dyDescent="0.25">
      <c r="A21" s="26" t="s">
        <v>72</v>
      </c>
      <c r="B21" s="5" t="s">
        <v>73</v>
      </c>
      <c r="C21" s="51">
        <v>0</v>
      </c>
      <c r="D21" s="18">
        <v>0</v>
      </c>
      <c r="E21" s="3">
        <v>0</v>
      </c>
      <c r="F21" s="4">
        <v>0</v>
      </c>
      <c r="I21" s="1" t="s">
        <v>92</v>
      </c>
    </row>
    <row r="22" spans="1:9" s="21" customFormat="1" x14ac:dyDescent="0.25">
      <c r="A22" s="26" t="s">
        <v>74</v>
      </c>
      <c r="B22" s="5" t="s">
        <v>75</v>
      </c>
      <c r="C22" s="51">
        <v>0</v>
      </c>
      <c r="D22" s="18">
        <v>0</v>
      </c>
      <c r="E22" s="3">
        <v>0</v>
      </c>
      <c r="F22" s="4">
        <v>0</v>
      </c>
      <c r="I22" s="1" t="s">
        <v>92</v>
      </c>
    </row>
    <row r="23" spans="1:9" x14ac:dyDescent="0.25">
      <c r="A23" s="25" t="s">
        <v>26</v>
      </c>
      <c r="B23" s="5"/>
      <c r="C23" s="51"/>
      <c r="D23" s="18"/>
      <c r="E23" s="3"/>
      <c r="F23" s="4"/>
      <c r="I23" s="1" t="s">
        <v>92</v>
      </c>
    </row>
    <row r="24" spans="1:9" s="21" customFormat="1" x14ac:dyDescent="0.25">
      <c r="A24" s="27" t="s">
        <v>18</v>
      </c>
      <c r="B24" s="11" t="s">
        <v>19</v>
      </c>
      <c r="C24" s="52">
        <v>141442000</v>
      </c>
      <c r="D24" s="18">
        <v>0</v>
      </c>
      <c r="E24" s="12">
        <f>C24</f>
        <v>141442000</v>
      </c>
      <c r="F24" s="13">
        <v>0</v>
      </c>
      <c r="G24" s="69">
        <f>SUM(C24:C26)</f>
        <v>186050958.99000001</v>
      </c>
      <c r="H24" s="69">
        <f>SUM(E24:E26)</f>
        <v>186050958.99000001</v>
      </c>
      <c r="I24" s="1" t="s">
        <v>92</v>
      </c>
    </row>
    <row r="25" spans="1:9" s="21" customFormat="1" x14ac:dyDescent="0.25">
      <c r="A25" s="27" t="s">
        <v>20</v>
      </c>
      <c r="B25" s="11" t="s">
        <v>21</v>
      </c>
      <c r="C25" s="52">
        <v>21065713.969999999</v>
      </c>
      <c r="D25" s="18">
        <v>0</v>
      </c>
      <c r="E25" s="12">
        <f>C25</f>
        <v>21065713.969999999</v>
      </c>
      <c r="F25" s="13">
        <v>0</v>
      </c>
      <c r="I25" s="1" t="s">
        <v>92</v>
      </c>
    </row>
    <row r="26" spans="1:9" s="21" customFormat="1" ht="15.75" customHeight="1" x14ac:dyDescent="0.25">
      <c r="A26" s="27" t="s">
        <v>22</v>
      </c>
      <c r="B26" s="5" t="s">
        <v>23</v>
      </c>
      <c r="C26" s="51">
        <v>23543245.02</v>
      </c>
      <c r="D26" s="18">
        <v>0</v>
      </c>
      <c r="E26" s="3">
        <f>C26</f>
        <v>23543245.02</v>
      </c>
      <c r="F26" s="4">
        <v>0</v>
      </c>
      <c r="G26" s="69"/>
      <c r="I26" s="1" t="s">
        <v>92</v>
      </c>
    </row>
    <row r="27" spans="1:9" s="21" customFormat="1" x14ac:dyDescent="0.25">
      <c r="A27" s="26" t="s">
        <v>24</v>
      </c>
      <c r="B27" s="5" t="s">
        <v>25</v>
      </c>
      <c r="C27" s="51">
        <v>0</v>
      </c>
      <c r="D27" s="18">
        <v>0</v>
      </c>
      <c r="E27" s="3">
        <v>0</v>
      </c>
      <c r="F27" s="4">
        <v>0</v>
      </c>
      <c r="I27" s="1" t="s">
        <v>92</v>
      </c>
    </row>
    <row r="28" spans="1:9" s="21" customFormat="1" x14ac:dyDescent="0.25">
      <c r="A28" s="26" t="s">
        <v>76</v>
      </c>
      <c r="B28" s="5" t="s">
        <v>77</v>
      </c>
      <c r="C28" s="51">
        <v>0</v>
      </c>
      <c r="D28" s="18">
        <v>0</v>
      </c>
      <c r="E28" s="3">
        <v>0</v>
      </c>
      <c r="F28" s="4">
        <v>0</v>
      </c>
      <c r="I28" s="1" t="s">
        <v>92</v>
      </c>
    </row>
    <row r="29" spans="1:9" x14ac:dyDescent="0.25">
      <c r="A29" s="25" t="s">
        <v>11</v>
      </c>
      <c r="B29" s="5"/>
      <c r="C29" s="3"/>
      <c r="D29" s="18"/>
      <c r="E29" s="3"/>
      <c r="F29" s="4"/>
    </row>
    <row r="30" spans="1:9" x14ac:dyDescent="0.25">
      <c r="A30" s="26" t="s">
        <v>80</v>
      </c>
      <c r="B30" s="5"/>
      <c r="C30" s="3">
        <v>15471258.9</v>
      </c>
      <c r="D30" s="18"/>
      <c r="E30" s="3">
        <v>15231167.430000002</v>
      </c>
      <c r="F30" s="4">
        <f t="shared" ref="F30:F41" si="1">C30-E30</f>
        <v>240091.46999999881</v>
      </c>
      <c r="G30" s="6">
        <f>C30</f>
        <v>15471258.9</v>
      </c>
      <c r="I30" s="1" t="s">
        <v>110</v>
      </c>
    </row>
    <row r="31" spans="1:9" x14ac:dyDescent="0.25">
      <c r="A31" s="28" t="s">
        <v>8</v>
      </c>
      <c r="B31" s="14"/>
      <c r="C31" s="15">
        <v>15471258.9</v>
      </c>
      <c r="D31" s="36"/>
      <c r="E31" s="15">
        <v>15231167.430000002</v>
      </c>
      <c r="F31" s="16">
        <f t="shared" si="1"/>
        <v>240091.46999999881</v>
      </c>
    </row>
    <row r="32" spans="1:9" x14ac:dyDescent="0.25">
      <c r="A32" s="28" t="s">
        <v>9</v>
      </c>
      <c r="B32" s="14"/>
      <c r="C32" s="15">
        <v>0</v>
      </c>
      <c r="D32" s="18"/>
      <c r="E32" s="15">
        <v>0</v>
      </c>
      <c r="F32" s="16">
        <f t="shared" si="1"/>
        <v>0</v>
      </c>
    </row>
    <row r="33" spans="1:9" x14ac:dyDescent="0.25">
      <c r="A33" s="26" t="s">
        <v>30</v>
      </c>
      <c r="B33" s="5"/>
      <c r="C33" s="3">
        <v>18105066.719999999</v>
      </c>
      <c r="D33" s="18"/>
      <c r="E33" s="3">
        <v>16984856.010000002</v>
      </c>
      <c r="F33" s="4">
        <f t="shared" si="1"/>
        <v>1120210.7099999972</v>
      </c>
      <c r="G33" s="6"/>
    </row>
    <row r="34" spans="1:9" x14ac:dyDescent="0.25">
      <c r="A34" s="26" t="s">
        <v>81</v>
      </c>
      <c r="B34" s="5" t="s">
        <v>10</v>
      </c>
      <c r="C34" s="51">
        <v>21880339</v>
      </c>
      <c r="D34" s="18"/>
      <c r="E34" s="3">
        <v>15525633.619999999</v>
      </c>
      <c r="F34" s="4">
        <f t="shared" si="1"/>
        <v>6354705.3800000008</v>
      </c>
    </row>
    <row r="35" spans="1:9" x14ac:dyDescent="0.25">
      <c r="A35" s="28" t="s">
        <v>8</v>
      </c>
      <c r="B35" s="14"/>
      <c r="C35" s="63">
        <v>15760000</v>
      </c>
      <c r="D35" s="18"/>
      <c r="E35" s="17">
        <v>10892685.77</v>
      </c>
      <c r="F35" s="16">
        <f t="shared" si="1"/>
        <v>4867314.2300000004</v>
      </c>
      <c r="G35" s="72">
        <f>C35</f>
        <v>15760000</v>
      </c>
      <c r="I35" s="1" t="s">
        <v>95</v>
      </c>
    </row>
    <row r="36" spans="1:9" s="21" customFormat="1" x14ac:dyDescent="0.25">
      <c r="A36" s="28" t="s">
        <v>9</v>
      </c>
      <c r="B36" s="14"/>
      <c r="C36" s="63">
        <v>6120339</v>
      </c>
      <c r="D36" s="18"/>
      <c r="E36" s="17">
        <v>4632947.8499999996</v>
      </c>
      <c r="F36" s="16">
        <f t="shared" si="1"/>
        <v>1487391.1500000004</v>
      </c>
      <c r="G36" s="70">
        <f>C36</f>
        <v>6120339</v>
      </c>
      <c r="H36" s="70">
        <f>E36</f>
        <v>4632947.8499999996</v>
      </c>
      <c r="I36" s="9" t="s">
        <v>93</v>
      </c>
    </row>
    <row r="37" spans="1:9" x14ac:dyDescent="0.25">
      <c r="A37" s="25" t="s">
        <v>57</v>
      </c>
      <c r="B37" s="5"/>
      <c r="C37" s="3"/>
      <c r="D37" s="18"/>
      <c r="E37" s="3"/>
      <c r="F37" s="4"/>
    </row>
    <row r="38" spans="1:9" x14ac:dyDescent="0.25">
      <c r="A38" s="26" t="s">
        <v>31</v>
      </c>
      <c r="B38" s="5" t="s">
        <v>32</v>
      </c>
      <c r="C38" s="3">
        <v>1629200</v>
      </c>
      <c r="D38" s="18"/>
      <c r="E38" s="3">
        <v>1629200</v>
      </c>
      <c r="F38" s="4">
        <f t="shared" si="1"/>
        <v>0</v>
      </c>
      <c r="G38" s="6">
        <f>G12+G13+G30+G35</f>
        <v>394215277.25999999</v>
      </c>
    </row>
    <row r="39" spans="1:9" x14ac:dyDescent="0.25">
      <c r="A39" s="26" t="s">
        <v>31</v>
      </c>
      <c r="B39" s="5" t="s">
        <v>33</v>
      </c>
      <c r="C39" s="3">
        <v>1874000</v>
      </c>
      <c r="D39" s="18"/>
      <c r="E39" s="3">
        <v>1874000</v>
      </c>
      <c r="F39" s="4">
        <f t="shared" si="1"/>
        <v>0</v>
      </c>
    </row>
    <row r="40" spans="1:9" x14ac:dyDescent="0.25">
      <c r="A40" s="25" t="s">
        <v>59</v>
      </c>
      <c r="B40" s="5"/>
      <c r="C40" s="3"/>
      <c r="D40" s="18"/>
      <c r="E40" s="3"/>
      <c r="F40" s="4"/>
    </row>
    <row r="41" spans="1:9" x14ac:dyDescent="0.2">
      <c r="A41" s="26" t="s">
        <v>60</v>
      </c>
      <c r="B41" s="37" t="s">
        <v>61</v>
      </c>
      <c r="C41" s="3">
        <v>1597000</v>
      </c>
      <c r="D41" s="18"/>
      <c r="E41" s="3">
        <v>1597000</v>
      </c>
      <c r="F41" s="4">
        <f t="shared" si="1"/>
        <v>0</v>
      </c>
    </row>
    <row r="42" spans="1:9" x14ac:dyDescent="0.25">
      <c r="A42" s="25" t="s">
        <v>28</v>
      </c>
      <c r="B42" s="5"/>
      <c r="C42" s="3"/>
      <c r="D42" s="18"/>
      <c r="E42" s="3"/>
      <c r="F42" s="4"/>
    </row>
    <row r="43" spans="1:9" ht="51" x14ac:dyDescent="0.25">
      <c r="A43" s="30" t="s">
        <v>79</v>
      </c>
      <c r="B43" s="5" t="s">
        <v>51</v>
      </c>
      <c r="C43" s="50">
        <v>466155.48</v>
      </c>
      <c r="D43" s="18"/>
      <c r="E43" s="3">
        <v>466155.48</v>
      </c>
      <c r="F43" s="4">
        <v>0</v>
      </c>
    </row>
    <row r="44" spans="1:9" x14ac:dyDescent="0.25">
      <c r="A44" s="29" t="s">
        <v>27</v>
      </c>
      <c r="B44" s="5"/>
      <c r="C44" s="3"/>
      <c r="D44" s="18"/>
      <c r="E44" s="3"/>
      <c r="F44" s="4"/>
    </row>
    <row r="45" spans="1:9" ht="36" x14ac:dyDescent="0.25">
      <c r="A45" s="30" t="s">
        <v>38</v>
      </c>
      <c r="B45" s="5" t="s">
        <v>45</v>
      </c>
      <c r="C45" s="53">
        <v>10433025.369999999</v>
      </c>
      <c r="D45" s="18"/>
      <c r="E45" s="3">
        <v>10433025.369999999</v>
      </c>
      <c r="F45" s="4">
        <f>C45-D45-E45</f>
        <v>0</v>
      </c>
      <c r="G45" s="65" t="s">
        <v>114</v>
      </c>
      <c r="I45" s="1" t="s">
        <v>113</v>
      </c>
    </row>
    <row r="46" spans="1:9" ht="30" customHeight="1" x14ac:dyDescent="0.25">
      <c r="A46" s="30" t="s">
        <v>78</v>
      </c>
      <c r="B46" s="5" t="s">
        <v>63</v>
      </c>
      <c r="C46" s="56">
        <v>1747779</v>
      </c>
      <c r="D46" s="18"/>
      <c r="E46" s="20">
        <v>0</v>
      </c>
      <c r="F46" s="4"/>
      <c r="G46" s="9" t="s">
        <v>64</v>
      </c>
      <c r="I46" s="1" t="s">
        <v>112</v>
      </c>
    </row>
    <row r="47" spans="1:9" x14ac:dyDescent="0.25">
      <c r="A47" s="29" t="s">
        <v>36</v>
      </c>
      <c r="B47" s="5"/>
      <c r="C47" s="3"/>
      <c r="D47" s="18"/>
      <c r="E47" s="3"/>
      <c r="F47" s="4"/>
      <c r="G47" s="9"/>
    </row>
    <row r="48" spans="1:9" ht="25.5" x14ac:dyDescent="0.25">
      <c r="A48" s="30" t="s">
        <v>55</v>
      </c>
      <c r="B48" s="5" t="s">
        <v>52</v>
      </c>
      <c r="C48" s="3">
        <v>3591059.548</v>
      </c>
      <c r="D48" s="18"/>
      <c r="E48" s="3">
        <v>3591059.548</v>
      </c>
      <c r="F48" s="4">
        <v>0</v>
      </c>
      <c r="G48" s="9" t="s">
        <v>41</v>
      </c>
    </row>
    <row r="49" spans="1:9" x14ac:dyDescent="0.25">
      <c r="A49" s="26" t="s">
        <v>44</v>
      </c>
      <c r="B49" s="5" t="s">
        <v>43</v>
      </c>
      <c r="C49" s="3">
        <v>280981.89999999997</v>
      </c>
      <c r="D49" s="18"/>
      <c r="E49" s="3">
        <v>280981.89999999997</v>
      </c>
      <c r="F49" s="4">
        <v>0</v>
      </c>
      <c r="G49" s="9" t="s">
        <v>41</v>
      </c>
    </row>
    <row r="50" spans="1:9" ht="38.25" x14ac:dyDescent="0.25">
      <c r="A50" s="30" t="s">
        <v>54</v>
      </c>
      <c r="B50" s="5" t="s">
        <v>53</v>
      </c>
      <c r="C50" s="56">
        <v>1231770.49</v>
      </c>
      <c r="D50" s="18"/>
      <c r="E50" s="19">
        <v>223670.89</v>
      </c>
      <c r="F50" s="4">
        <v>0</v>
      </c>
      <c r="G50" s="9"/>
      <c r="I50" s="1" t="s">
        <v>94</v>
      </c>
    </row>
    <row r="51" spans="1:9" x14ac:dyDescent="0.25">
      <c r="A51" s="77" t="s">
        <v>56</v>
      </c>
      <c r="B51" s="78"/>
      <c r="C51" s="79"/>
      <c r="D51" s="80"/>
      <c r="E51" s="79"/>
      <c r="F51" s="81"/>
      <c r="G51" s="9"/>
    </row>
    <row r="52" spans="1:9" x14ac:dyDescent="0.25">
      <c r="A52" s="82" t="s">
        <v>47</v>
      </c>
      <c r="B52" s="78"/>
      <c r="C52" s="79">
        <v>450736.54</v>
      </c>
      <c r="D52" s="80"/>
      <c r="E52" s="79">
        <v>450736.54</v>
      </c>
      <c r="F52" s="81">
        <v>0</v>
      </c>
      <c r="G52" s="9"/>
    </row>
    <row r="53" spans="1:9" x14ac:dyDescent="0.25">
      <c r="A53" s="82" t="s">
        <v>48</v>
      </c>
      <c r="B53" s="78"/>
      <c r="C53" s="79">
        <v>178925</v>
      </c>
      <c r="D53" s="80"/>
      <c r="E53" s="79">
        <v>178925</v>
      </c>
      <c r="F53" s="81">
        <v>0</v>
      </c>
      <c r="G53" s="9"/>
    </row>
    <row r="54" spans="1:9" x14ac:dyDescent="0.25">
      <c r="A54" s="82" t="s">
        <v>49</v>
      </c>
      <c r="B54" s="78"/>
      <c r="C54" s="79">
        <v>152841.75</v>
      </c>
      <c r="D54" s="80"/>
      <c r="E54" s="79">
        <v>152841.75</v>
      </c>
      <c r="F54" s="81">
        <f>C54-D54-E54</f>
        <v>0</v>
      </c>
      <c r="G54" s="9"/>
    </row>
    <row r="55" spans="1:9" x14ac:dyDescent="0.25">
      <c r="A55" s="82" t="s">
        <v>29</v>
      </c>
      <c r="B55" s="78"/>
      <c r="C55" s="79">
        <v>288000</v>
      </c>
      <c r="D55" s="80"/>
      <c r="E55" s="79">
        <v>288000</v>
      </c>
      <c r="F55" s="81">
        <f>C55-D55-E55</f>
        <v>0</v>
      </c>
      <c r="G55" s="9"/>
    </row>
    <row r="56" spans="1:9" x14ac:dyDescent="0.25">
      <c r="A56" s="25" t="s">
        <v>37</v>
      </c>
      <c r="B56" s="5"/>
      <c r="C56" s="3"/>
      <c r="D56" s="18"/>
      <c r="E56" s="3"/>
      <c r="F56" s="4"/>
      <c r="G56" s="9"/>
    </row>
    <row r="57" spans="1:9" ht="26.25" thickBot="1" x14ac:dyDescent="0.3">
      <c r="A57" s="31" t="s">
        <v>39</v>
      </c>
      <c r="B57" s="38" t="s">
        <v>40</v>
      </c>
      <c r="C57" s="64">
        <v>1203658.6200000001</v>
      </c>
      <c r="D57" s="40"/>
      <c r="E57" s="39">
        <v>1413982.15</v>
      </c>
      <c r="F57" s="41">
        <v>0</v>
      </c>
      <c r="G57" s="9" t="s">
        <v>65</v>
      </c>
      <c r="I57" s="1" t="s">
        <v>111</v>
      </c>
    </row>
    <row r="58" spans="1:9" x14ac:dyDescent="0.25">
      <c r="B58" s="34"/>
      <c r="C58" s="6">
        <v>709314431.23000002</v>
      </c>
    </row>
    <row r="59" spans="1:9" x14ac:dyDescent="0.25">
      <c r="A59" s="1" t="s">
        <v>85</v>
      </c>
    </row>
    <row r="60" spans="1:9" x14ac:dyDescent="0.25">
      <c r="A60" s="1" t="s">
        <v>86</v>
      </c>
    </row>
    <row r="62" spans="1:9" x14ac:dyDescent="0.25">
      <c r="A62" s="59" t="s">
        <v>98</v>
      </c>
    </row>
    <row r="63" spans="1:9" x14ac:dyDescent="0.25">
      <c r="A63" s="60" t="s">
        <v>99</v>
      </c>
      <c r="B63" s="61">
        <v>473646</v>
      </c>
      <c r="C63" s="62" t="s">
        <v>103</v>
      </c>
      <c r="D63" s="59" t="s">
        <v>117</v>
      </c>
    </row>
    <row r="64" spans="1:9" x14ac:dyDescent="0.25">
      <c r="A64" s="73" t="s">
        <v>101</v>
      </c>
      <c r="B64" s="74">
        <v>290786.93</v>
      </c>
      <c r="C64" s="75" t="s">
        <v>102</v>
      </c>
      <c r="D64" s="76" t="s">
        <v>117</v>
      </c>
    </row>
    <row r="65" spans="1:4" x14ac:dyDescent="0.25">
      <c r="A65" s="60" t="s">
        <v>104</v>
      </c>
      <c r="B65" s="61">
        <v>3271740</v>
      </c>
      <c r="C65" s="62" t="s">
        <v>105</v>
      </c>
      <c r="D65" s="59" t="s">
        <v>117</v>
      </c>
    </row>
    <row r="66" spans="1:4" x14ac:dyDescent="0.25">
      <c r="A66" s="60" t="s">
        <v>106</v>
      </c>
      <c r="B66" s="61">
        <v>15233000</v>
      </c>
      <c r="C66" s="62" t="s">
        <v>107</v>
      </c>
      <c r="D66" s="59" t="s">
        <v>117</v>
      </c>
    </row>
    <row r="67" spans="1:4" x14ac:dyDescent="0.25">
      <c r="A67" s="60" t="s">
        <v>115</v>
      </c>
      <c r="B67" s="61">
        <v>21965200</v>
      </c>
      <c r="C67" s="62" t="s">
        <v>107</v>
      </c>
      <c r="D67" s="59" t="s">
        <v>116</v>
      </c>
    </row>
    <row r="68" spans="1:4" x14ac:dyDescent="0.25">
      <c r="B68" s="6">
        <f>SUM(B66:B67)</f>
        <v>37198200</v>
      </c>
      <c r="C68" s="62"/>
    </row>
    <row r="69" spans="1:4" x14ac:dyDescent="0.25">
      <c r="B69" s="6"/>
      <c r="C69" s="62"/>
    </row>
    <row r="70" spans="1:4" x14ac:dyDescent="0.25">
      <c r="B70" s="6"/>
      <c r="C70" s="62"/>
    </row>
    <row r="71" spans="1:4" x14ac:dyDescent="0.25">
      <c r="B71" s="6"/>
      <c r="C71" s="62"/>
    </row>
    <row r="72" spans="1:4" x14ac:dyDescent="0.25">
      <c r="B72" s="6"/>
      <c r="C72" s="62"/>
    </row>
    <row r="73" spans="1:4" x14ac:dyDescent="0.25">
      <c r="B73" s="6"/>
    </row>
    <row r="74" spans="1:4" x14ac:dyDescent="0.25">
      <c r="B74" s="6"/>
    </row>
  </sheetData>
  <mergeCells count="2">
    <mergeCell ref="E2:F2"/>
    <mergeCell ref="A1:F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Uživatel systému Windows</cp:lastModifiedBy>
  <cp:lastPrinted>2021-02-10T11:00:10Z</cp:lastPrinted>
  <dcterms:created xsi:type="dcterms:W3CDTF">2015-12-22T09:25:43Z</dcterms:created>
  <dcterms:modified xsi:type="dcterms:W3CDTF">2022-04-11T12:46:09Z</dcterms:modified>
</cp:coreProperties>
</file>