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N:\_OUC\Buzková - OUC\Audit\Externí\FIZA 2023\Podklady OUC\Dotace\"/>
    </mc:Choice>
  </mc:AlternateContent>
  <xr:revisionPtr revIDLastSave="0" documentId="13_ncr:1_{AC84C236-19FB-4D11-A25B-94F4CB2E0BAC}" xr6:coauthVersionLast="36" xr6:coauthVersionMax="36" xr10:uidLastSave="{00000000-0000-0000-0000-000000000000}"/>
  <bookViews>
    <workbookView xWindow="0" yWindow="0" windowWidth="23235" windowHeight="9030" activeTab="1" xr2:uid="{5E4EBBC5-3B84-4A9A-89FF-AD245C7986F0}"/>
  </bookViews>
  <sheets>
    <sheet name="GRANTY" sheetId="2" r:id="rId1"/>
    <sheet name="CELKEM" sheetId="5" r:id="rId2"/>
    <sheet name="List4" sheetId="4" r:id="rId3"/>
    <sheet name="List1" sheetId="1" r:id="rId4"/>
  </sheets>
  <calcPr calcId="191029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4" i="5" l="1"/>
  <c r="C45" i="5"/>
  <c r="C5" i="5"/>
  <c r="C23" i="5" l="1"/>
  <c r="C31" i="2" l="1"/>
  <c r="C11" i="2" l="1"/>
  <c r="C32" i="2" l="1"/>
</calcChain>
</file>

<file path=xl/sharedStrings.xml><?xml version="1.0" encoding="utf-8"?>
<sst xmlns="http://schemas.openxmlformats.org/spreadsheetml/2006/main" count="305" uniqueCount="66">
  <si>
    <t>Číslo účtu</t>
  </si>
  <si>
    <t>Kalkulační jednice</t>
  </si>
  <si>
    <t>Hosp. středisko</t>
  </si>
  <si>
    <t>účet</t>
  </si>
  <si>
    <t>NS</t>
  </si>
  <si>
    <t>částka Kč</t>
  </si>
  <si>
    <t>účel</t>
  </si>
  <si>
    <t>poskytovatel</t>
  </si>
  <si>
    <t>IČO</t>
  </si>
  <si>
    <t>374 01 000</t>
  </si>
  <si>
    <t>VaV</t>
  </si>
  <si>
    <t>MZ ČR</t>
  </si>
  <si>
    <t>00024341</t>
  </si>
  <si>
    <t>374 01</t>
  </si>
  <si>
    <t>374 02 000</t>
  </si>
  <si>
    <t>MZ ČR - TAČR</t>
  </si>
  <si>
    <t>UP Olomouc</t>
  </si>
  <si>
    <t>61989592</t>
  </si>
  <si>
    <t>MU Brno</t>
  </si>
  <si>
    <t>00216224</t>
  </si>
  <si>
    <t>ÚVN Praha</t>
  </si>
  <si>
    <t>JČU ČB</t>
  </si>
  <si>
    <t>60076658</t>
  </si>
  <si>
    <t>FN Králov.Vinohrady</t>
  </si>
  <si>
    <t>00064173</t>
  </si>
  <si>
    <t>FN Brno</t>
  </si>
  <si>
    <t>65269705</t>
  </si>
  <si>
    <t>FN Ostrava</t>
  </si>
  <si>
    <t>00843989</t>
  </si>
  <si>
    <t>BFÚ AV</t>
  </si>
  <si>
    <t>ÚMG AV</t>
  </si>
  <si>
    <t>BTÚ AV</t>
  </si>
  <si>
    <t>TU Pardubice</t>
  </si>
  <si>
    <t>00216275</t>
  </si>
  <si>
    <t>Vypracovala: Jana Jakšová</t>
  </si>
  <si>
    <t>Thomayer.nem</t>
  </si>
  <si>
    <t>SZÚ</t>
  </si>
  <si>
    <t>75010330</t>
  </si>
  <si>
    <t xml:space="preserve">Součet z 66 537,24   </t>
  </si>
  <si>
    <t>Popisky řádků</t>
  </si>
  <si>
    <t>Celkový součet</t>
  </si>
  <si>
    <t>VFN Praha</t>
  </si>
  <si>
    <t>00064165</t>
  </si>
  <si>
    <t>JČU České Budějovice</t>
  </si>
  <si>
    <t>0084398</t>
  </si>
  <si>
    <t>V Olomouci dne 16. 1. 2024</t>
  </si>
  <si>
    <t>Transfery VaV -  k 31. 12. 2023</t>
  </si>
  <si>
    <t>Rezid.místa</t>
  </si>
  <si>
    <t>0288</t>
  </si>
  <si>
    <t>0688</t>
  </si>
  <si>
    <t>1088</t>
  </si>
  <si>
    <t>1188</t>
  </si>
  <si>
    <t>1686</t>
  </si>
  <si>
    <t>3289</t>
  </si>
  <si>
    <t>3488</t>
  </si>
  <si>
    <t>3588</t>
  </si>
  <si>
    <t>9801</t>
  </si>
  <si>
    <t>9822</t>
  </si>
  <si>
    <t xml:space="preserve">374 00 000 </t>
  </si>
  <si>
    <t>374 00 000</t>
  </si>
  <si>
    <t>Smart region</t>
  </si>
  <si>
    <t>Olomoucký kraj</t>
  </si>
  <si>
    <t>60609460</t>
  </si>
  <si>
    <t>grant Ipsen Pharma</t>
  </si>
  <si>
    <t>Ipsen Pharma</t>
  </si>
  <si>
    <t>07099321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</si>
</sst>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č"/>
  </numFmts>
  <fonts count="8" x14ac:knownFonts="1">
    <font>
      <sz val="11"/>
      <color theme="1"/>
      <name val="Calibri"/>
      <family val="2"/>
      <charset val="238"/>
      <scheme val="minor"/>
    </font>
    <font>
      <b/>
      <u/>
      <sz val="12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164" fontId="0" fillId="0" borderId="0" xfId="0" applyNumberFormat="1"/>
    <xf numFmtId="0" fontId="1" fillId="0" borderId="0" xfId="0" applyFont="1" applyFill="1" applyAlignment="1"/>
    <xf numFmtId="0" fontId="2" fillId="0" borderId="0" xfId="0" applyFont="1" applyFill="1" applyAlignment="1"/>
    <xf numFmtId="164" fontId="2" fillId="0" borderId="0" xfId="0" applyNumberFormat="1" applyFont="1" applyFill="1" applyAlignment="1"/>
    <xf numFmtId="0" fontId="2" fillId="0" borderId="0" xfId="0" applyFont="1" applyAlignment="1"/>
    <xf numFmtId="0" fontId="2" fillId="0" borderId="0" xfId="0" applyFont="1" applyFill="1" applyAlignment="1">
      <alignment vertical="top"/>
    </xf>
    <xf numFmtId="164" fontId="2" fillId="0" borderId="0" xfId="0" applyNumberFormat="1" applyFont="1" applyFill="1" applyAlignment="1">
      <alignment vertical="top"/>
    </xf>
    <xf numFmtId="0" fontId="2" fillId="0" borderId="0" xfId="0" applyFont="1"/>
    <xf numFmtId="0" fontId="2" fillId="0" borderId="4" xfId="0" applyFont="1" applyFill="1" applyBorder="1" applyAlignment="1">
      <alignment vertical="top"/>
    </xf>
    <xf numFmtId="0" fontId="2" fillId="0" borderId="8" xfId="0" applyFont="1" applyFill="1" applyBorder="1" applyAlignment="1">
      <alignment vertical="top"/>
    </xf>
    <xf numFmtId="0" fontId="2" fillId="0" borderId="5" xfId="0" applyFont="1" applyFill="1" applyBorder="1" applyAlignment="1">
      <alignment vertical="top"/>
    </xf>
    <xf numFmtId="0" fontId="4" fillId="0" borderId="1" xfId="0" applyFont="1" applyFill="1" applyBorder="1" applyAlignment="1">
      <alignment vertical="top"/>
    </xf>
    <xf numFmtId="0" fontId="4" fillId="0" borderId="2" xfId="0" applyFont="1" applyFill="1" applyBorder="1" applyAlignment="1">
      <alignment vertical="top"/>
    </xf>
    <xf numFmtId="164" fontId="4" fillId="0" borderId="2" xfId="0" applyNumberFormat="1" applyFont="1" applyFill="1" applyBorder="1" applyAlignment="1">
      <alignment vertical="top"/>
    </xf>
    <xf numFmtId="0" fontId="4" fillId="0" borderId="2" xfId="0" applyFont="1" applyBorder="1"/>
    <xf numFmtId="49" fontId="4" fillId="0" borderId="3" xfId="0" applyNumberFormat="1" applyFont="1" applyFill="1" applyBorder="1" applyAlignment="1">
      <alignment vertical="top"/>
    </xf>
    <xf numFmtId="0" fontId="4" fillId="0" borderId="0" xfId="0" applyFont="1" applyFill="1" applyAlignment="1">
      <alignment vertical="top"/>
    </xf>
    <xf numFmtId="164" fontId="5" fillId="0" borderId="0" xfId="0" applyNumberFormat="1" applyFont="1" applyFill="1" applyAlignment="1">
      <alignment horizontal="right" vertical="top"/>
    </xf>
    <xf numFmtId="0" fontId="2" fillId="0" borderId="5" xfId="0" applyFont="1" applyBorder="1" applyAlignment="1">
      <alignment horizontal="left"/>
    </xf>
    <xf numFmtId="0" fontId="4" fillId="0" borderId="14" xfId="0" applyFont="1" applyFill="1" applyBorder="1" applyAlignment="1">
      <alignment horizontal="left" vertical="top"/>
    </xf>
    <xf numFmtId="0" fontId="3" fillId="0" borderId="11" xfId="0" applyFont="1" applyFill="1" applyBorder="1" applyAlignment="1">
      <alignment vertical="top"/>
    </xf>
    <xf numFmtId="0" fontId="3" fillId="0" borderId="12" xfId="0" applyFont="1" applyFill="1" applyBorder="1" applyAlignment="1">
      <alignment vertical="top"/>
    </xf>
    <xf numFmtId="164" fontId="3" fillId="0" borderId="12" xfId="0" applyNumberFormat="1" applyFont="1" applyFill="1" applyBorder="1" applyAlignment="1">
      <alignment vertical="top"/>
    </xf>
    <xf numFmtId="0" fontId="3" fillId="0" borderId="12" xfId="0" applyFont="1" applyBorder="1"/>
    <xf numFmtId="0" fontId="0" fillId="0" borderId="5" xfId="0" applyBorder="1"/>
    <xf numFmtId="164" fontId="0" fillId="0" borderId="5" xfId="0" applyNumberFormat="1" applyBorder="1"/>
    <xf numFmtId="0" fontId="2" fillId="0" borderId="5" xfId="0" applyFont="1" applyBorder="1"/>
    <xf numFmtId="0" fontId="2" fillId="0" borderId="15" xfId="0" applyFont="1" applyFill="1" applyBorder="1" applyAlignment="1">
      <alignment vertical="top"/>
    </xf>
    <xf numFmtId="0" fontId="0" fillId="0" borderId="16" xfId="0" applyBorder="1"/>
    <xf numFmtId="164" fontId="0" fillId="0" borderId="16" xfId="0" applyNumberFormat="1" applyBorder="1"/>
    <xf numFmtId="0" fontId="2" fillId="0" borderId="16" xfId="0" applyFont="1" applyFill="1" applyBorder="1" applyAlignment="1">
      <alignment vertical="top"/>
    </xf>
    <xf numFmtId="0" fontId="2" fillId="0" borderId="16" xfId="0" applyFont="1" applyBorder="1"/>
    <xf numFmtId="0" fontId="2" fillId="0" borderId="18" xfId="0" applyFont="1" applyFill="1" applyBorder="1" applyAlignment="1">
      <alignment vertical="top"/>
    </xf>
    <xf numFmtId="0" fontId="2" fillId="0" borderId="19" xfId="0" applyFont="1" applyFill="1" applyBorder="1" applyAlignment="1">
      <alignment vertical="top"/>
    </xf>
    <xf numFmtId="0" fontId="4" fillId="0" borderId="10" xfId="0" applyFont="1" applyFill="1" applyBorder="1" applyAlignment="1">
      <alignment vertical="top"/>
    </xf>
    <xf numFmtId="164" fontId="4" fillId="0" borderId="10" xfId="0" applyNumberFormat="1" applyFont="1" applyFill="1" applyBorder="1" applyAlignment="1">
      <alignment vertical="top"/>
    </xf>
    <xf numFmtId="0" fontId="4" fillId="0" borderId="10" xfId="0" applyFont="1" applyBorder="1"/>
    <xf numFmtId="0" fontId="4" fillId="0" borderId="21" xfId="0" applyFont="1" applyFill="1" applyBorder="1" applyAlignment="1">
      <alignment vertical="top"/>
    </xf>
    <xf numFmtId="49" fontId="4" fillId="0" borderId="22" xfId="0" applyNumberFormat="1" applyFont="1" applyFill="1" applyBorder="1" applyAlignment="1">
      <alignment vertical="top"/>
    </xf>
    <xf numFmtId="0" fontId="2" fillId="0" borderId="16" xfId="0" applyFont="1" applyBorder="1" applyAlignment="1">
      <alignment horizontal="left"/>
    </xf>
    <xf numFmtId="49" fontId="2" fillId="0" borderId="6" xfId="0" applyNumberFormat="1" applyFont="1" applyFill="1" applyBorder="1" applyAlignment="1">
      <alignment horizontal="left"/>
    </xf>
    <xf numFmtId="49" fontId="2" fillId="0" borderId="23" xfId="0" applyNumberFormat="1" applyFont="1" applyFill="1" applyBorder="1" applyAlignment="1">
      <alignment horizontal="left"/>
    </xf>
    <xf numFmtId="0" fontId="2" fillId="0" borderId="21" xfId="0" applyFont="1" applyFill="1" applyBorder="1" applyAlignment="1">
      <alignment vertical="top"/>
    </xf>
    <xf numFmtId="0" fontId="2" fillId="0" borderId="9" xfId="0" applyFont="1" applyFill="1" applyBorder="1" applyAlignment="1">
      <alignment vertical="top"/>
    </xf>
    <xf numFmtId="0" fontId="2" fillId="0" borderId="9" xfId="0" applyFont="1" applyBorder="1" applyAlignment="1">
      <alignment horizontal="left"/>
    </xf>
    <xf numFmtId="49" fontId="2" fillId="0" borderId="0" xfId="0" applyNumberFormat="1" applyFont="1" applyFill="1" applyAlignment="1"/>
    <xf numFmtId="49" fontId="2" fillId="0" borderId="0" xfId="0" applyNumberFormat="1" applyFont="1" applyFill="1" applyAlignment="1">
      <alignment vertical="top"/>
    </xf>
    <xf numFmtId="49" fontId="3" fillId="0" borderId="13" xfId="0" applyNumberFormat="1" applyFont="1" applyFill="1" applyBorder="1" applyAlignment="1">
      <alignment vertical="top"/>
    </xf>
    <xf numFmtId="49" fontId="2" fillId="0" borderId="17" xfId="0" applyNumberFormat="1" applyFont="1" applyFill="1" applyBorder="1" applyAlignment="1">
      <alignment horizontal="left" vertical="top"/>
    </xf>
    <xf numFmtId="49" fontId="2" fillId="0" borderId="6" xfId="0" applyNumberFormat="1" applyFont="1" applyFill="1" applyBorder="1" applyAlignment="1">
      <alignment horizontal="left" vertical="top"/>
    </xf>
    <xf numFmtId="49" fontId="2" fillId="0" borderId="13" xfId="0" applyNumberFormat="1" applyFont="1" applyFill="1" applyBorder="1" applyAlignment="1">
      <alignment horizontal="left"/>
    </xf>
    <xf numFmtId="49" fontId="2" fillId="0" borderId="7" xfId="0" applyNumberFormat="1" applyFont="1" applyFill="1" applyBorder="1" applyAlignment="1">
      <alignment horizontal="left"/>
    </xf>
    <xf numFmtId="0" fontId="2" fillId="0" borderId="7" xfId="0" applyFont="1" applyBorder="1" applyAlignment="1">
      <alignment horizontal="left"/>
    </xf>
    <xf numFmtId="49" fontId="2" fillId="0" borderId="6" xfId="0" applyNumberFormat="1" applyFont="1" applyBorder="1" applyAlignment="1">
      <alignment horizontal="left"/>
    </xf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164" fontId="6" fillId="0" borderId="0" xfId="0" applyNumberFormat="1" applyFont="1"/>
    <xf numFmtId="0" fontId="2" fillId="0" borderId="24" xfId="0" applyFont="1" applyFill="1" applyBorder="1" applyAlignment="1">
      <alignment vertical="top"/>
    </xf>
    <xf numFmtId="0" fontId="0" fillId="0" borderId="25" xfId="0" applyBorder="1"/>
    <xf numFmtId="164" fontId="0" fillId="0" borderId="25" xfId="0" applyNumberFormat="1" applyBorder="1"/>
    <xf numFmtId="0" fontId="2" fillId="0" borderId="25" xfId="0" applyFont="1" applyFill="1" applyBorder="1" applyAlignment="1">
      <alignment vertical="top"/>
    </xf>
    <xf numFmtId="0" fontId="2" fillId="0" borderId="25" xfId="0" applyFont="1" applyBorder="1"/>
    <xf numFmtId="49" fontId="2" fillId="0" borderId="26" xfId="0" applyNumberFormat="1" applyFont="1" applyFill="1" applyBorder="1" applyAlignment="1">
      <alignment horizontal="left" vertical="top"/>
    </xf>
    <xf numFmtId="0" fontId="7" fillId="0" borderId="5" xfId="0" applyFont="1" applyBorder="1"/>
    <xf numFmtId="164" fontId="7" fillId="0" borderId="5" xfId="0" applyNumberFormat="1" applyFont="1" applyBorder="1"/>
    <xf numFmtId="0" fontId="7" fillId="0" borderId="16" xfId="0" applyFont="1" applyBorder="1"/>
    <xf numFmtId="164" fontId="7" fillId="0" borderId="16" xfId="0" applyNumberFormat="1" applyFont="1" applyBorder="1"/>
    <xf numFmtId="0" fontId="7" fillId="0" borderId="9" xfId="0" applyFont="1" applyBorder="1"/>
    <xf numFmtId="164" fontId="7" fillId="0" borderId="9" xfId="0" applyNumberFormat="1" applyFont="1" applyBorder="1"/>
    <xf numFmtId="49" fontId="2" fillId="0" borderId="22" xfId="0" applyNumberFormat="1" applyFont="1" applyFill="1" applyBorder="1" applyAlignment="1">
      <alignment horizontal="left"/>
    </xf>
    <xf numFmtId="164" fontId="7" fillId="0" borderId="19" xfId="0" applyNumberFormat="1" applyFont="1" applyBorder="1"/>
    <xf numFmtId="0" fontId="2" fillId="0" borderId="19" xfId="0" applyFont="1" applyBorder="1" applyAlignment="1">
      <alignment horizontal="left"/>
    </xf>
    <xf numFmtId="49" fontId="2" fillId="0" borderId="20" xfId="0" applyNumberFormat="1" applyFont="1" applyFill="1" applyBorder="1" applyAlignment="1">
      <alignment horizontal="left"/>
    </xf>
    <xf numFmtId="49" fontId="0" fillId="0" borderId="5" xfId="0" applyNumberFormat="1" applyBorder="1"/>
    <xf numFmtId="0" fontId="4" fillId="0" borderId="24" xfId="0" applyFont="1" applyFill="1" applyBorder="1" applyAlignment="1">
      <alignment vertical="top"/>
    </xf>
    <xf numFmtId="0" fontId="4" fillId="0" borderId="25" xfId="0" applyFont="1" applyFill="1" applyBorder="1" applyAlignment="1">
      <alignment vertical="top"/>
    </xf>
    <xf numFmtId="164" fontId="4" fillId="0" borderId="25" xfId="0" applyNumberFormat="1" applyFont="1" applyFill="1" applyBorder="1" applyAlignment="1">
      <alignment vertical="top"/>
    </xf>
    <xf numFmtId="0" fontId="4" fillId="0" borderId="25" xfId="0" applyFont="1" applyBorder="1"/>
    <xf numFmtId="49" fontId="4" fillId="0" borderId="26" xfId="0" applyNumberFormat="1" applyFont="1" applyFill="1" applyBorder="1" applyAlignment="1">
      <alignment vertical="top"/>
    </xf>
    <xf numFmtId="0" fontId="2" fillId="0" borderId="27" xfId="0" applyFont="1" applyFill="1" applyBorder="1" applyAlignment="1">
      <alignment vertical="top"/>
    </xf>
    <xf numFmtId="49" fontId="0" fillId="0" borderId="9" xfId="0" applyNumberFormat="1" applyBorder="1"/>
    <xf numFmtId="164" fontId="0" fillId="0" borderId="9" xfId="0" applyNumberFormat="1" applyBorder="1"/>
    <xf numFmtId="0" fontId="2" fillId="0" borderId="9" xfId="0" applyFont="1" applyBorder="1"/>
    <xf numFmtId="49" fontId="2" fillId="0" borderId="23" xfId="0" applyNumberFormat="1" applyFont="1" applyFill="1" applyBorder="1" applyAlignment="1">
      <alignment horizontal="left" vertical="top"/>
    </xf>
    <xf numFmtId="0" fontId="4" fillId="0" borderId="11" xfId="0" applyFont="1" applyFill="1" applyBorder="1" applyAlignment="1">
      <alignment vertical="top"/>
    </xf>
    <xf numFmtId="0" fontId="4" fillId="0" borderId="12" xfId="0" applyFont="1" applyFill="1" applyBorder="1" applyAlignment="1">
      <alignment vertical="top"/>
    </xf>
    <xf numFmtId="164" fontId="4" fillId="0" borderId="12" xfId="0" applyNumberFormat="1" applyFont="1" applyFill="1" applyBorder="1" applyAlignment="1">
      <alignment vertical="top"/>
    </xf>
    <xf numFmtId="0" fontId="4" fillId="0" borderId="12" xfId="0" applyFont="1" applyBorder="1"/>
    <xf numFmtId="49" fontId="4" fillId="0" borderId="13" xfId="0" applyNumberFormat="1" applyFont="1" applyFill="1" applyBorder="1" applyAlignment="1">
      <alignment vertical="top"/>
    </xf>
    <xf numFmtId="0" fontId="2" fillId="0" borderId="11" xfId="0" applyFont="1" applyFill="1" applyBorder="1" applyAlignment="1">
      <alignment vertical="top"/>
    </xf>
    <xf numFmtId="0" fontId="2" fillId="0" borderId="12" xfId="0" applyFont="1" applyFill="1" applyBorder="1" applyAlignment="1">
      <alignment vertical="top"/>
    </xf>
    <xf numFmtId="164" fontId="2" fillId="0" borderId="12" xfId="0" applyNumberFormat="1" applyFont="1" applyFill="1" applyBorder="1" applyAlignment="1">
      <alignment vertical="top"/>
    </xf>
    <xf numFmtId="0" fontId="2" fillId="0" borderId="12" xfId="0" applyFont="1" applyBorder="1"/>
    <xf numFmtId="49" fontId="2" fillId="0" borderId="13" xfId="0" applyNumberFormat="1" applyFont="1" applyFill="1" applyBorder="1" applyAlignment="1">
      <alignment vertical="top"/>
    </xf>
    <xf numFmtId="0" fontId="2" fillId="0" borderId="18" xfId="0" applyFont="1" applyFill="1" applyBorder="1" applyAlignment="1">
      <alignment vertical="center"/>
    </xf>
    <xf numFmtId="0" fontId="7" fillId="0" borderId="19" xfId="0" applyFont="1" applyBorder="1" applyAlignment="1">
      <alignment vertical="center"/>
    </xf>
    <xf numFmtId="164" fontId="7" fillId="0" borderId="19" xfId="0" applyNumberFormat="1" applyFont="1" applyBorder="1" applyAlignment="1">
      <alignment vertical="center"/>
    </xf>
    <xf numFmtId="0" fontId="2" fillId="0" borderId="19" xfId="0" applyFont="1" applyFill="1" applyBorder="1" applyAlignment="1">
      <alignment vertical="center" wrapText="1"/>
    </xf>
    <xf numFmtId="0" fontId="2" fillId="0" borderId="19" xfId="0" applyFont="1" applyBorder="1" applyAlignment="1">
      <alignment horizontal="left" vertical="center"/>
    </xf>
    <xf numFmtId="49" fontId="2" fillId="0" borderId="20" xfId="0" applyNumberFormat="1" applyFont="1" applyFill="1" applyBorder="1" applyAlignment="1">
      <alignment horizontal="left" vertical="center"/>
    </xf>
  </cellXfs>
  <cellStyles count="1">
    <cellStyle name="Normální" xfId="0" builtinId="0"/>
  </cellStyles>
  <dxfs count="5">
    <dxf>
      <font>
        <sz val="12"/>
      </font>
    </dxf>
    <dxf>
      <font>
        <sz val="12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numFmt numFmtId="164" formatCode="#,##0.00\ _K_č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živatel systému Windows" refreshedDate="44943.551709837964" createdVersion="6" refreshedVersion="6" minRefreshableVersion="3" recordCount="22" xr:uid="{043EF051-8056-410E-BCA3-246718E2A681}">
  <cacheSource type="worksheet">
    <worksheetSource ref="A12:F29" sheet="GRANTY"/>
  </cacheSource>
  <cacheFields count="6">
    <cacheField name="374 02 000" numFmtId="0">
      <sharedItems/>
    </cacheField>
    <cacheField name="8517" numFmtId="0">
      <sharedItems containsSemiMixedTypes="0" containsString="0" containsNumber="1" containsInteger="1" minValue="8519" maxValue="8596"/>
    </cacheField>
    <cacheField name="66 537,24   " numFmtId="164">
      <sharedItems containsSemiMixedTypes="0" containsString="0" containsNumber="1" minValue="405.96" maxValue="353000"/>
    </cacheField>
    <cacheField name="VaV" numFmtId="0">
      <sharedItems/>
    </cacheField>
    <cacheField name="MZ ČR - TAČR" numFmtId="0">
      <sharedItems count="14">
        <s v="MZ ČR - TAČR"/>
        <s v="UP Olomouc"/>
        <s v="JČU ČB"/>
        <s v="FN Králov.Vinohrady"/>
        <s v="Thomayer.nem"/>
        <s v="ÚVN Praha"/>
        <s v="FN Brno"/>
        <s v="FN Ostrava"/>
        <s v="BFÚ AV"/>
        <s v="ÚMG AV"/>
        <s v="BTÚ AV"/>
        <s v="TU Pardubice"/>
        <s v="MU Brno"/>
        <s v="SZÚ"/>
      </sharedItems>
    </cacheField>
    <cacheField name="72050365" numFmtId="0">
      <sharedItems containsMixedTypes="1" containsNumber="1" containsInteger="1" minValue="68081707" maxValue="6837805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2">
  <r>
    <s v="374 02 000"/>
    <n v="8519"/>
    <n v="353000"/>
    <s v="VaV"/>
    <x v="0"/>
    <s v="72050365"/>
  </r>
  <r>
    <s v="374 02 000"/>
    <n v="8561"/>
    <n v="40107.980000000003"/>
    <s v="VaV"/>
    <x v="1"/>
    <s v="61989592"/>
  </r>
  <r>
    <s v="374 02 000"/>
    <n v="8572"/>
    <n v="335796.13"/>
    <s v="VaV"/>
    <x v="2"/>
    <s v="60076658"/>
  </r>
  <r>
    <s v="374 02 000"/>
    <n v="8573"/>
    <n v="405.96"/>
    <s v="VaV"/>
    <x v="3"/>
    <s v="00064173"/>
  </r>
  <r>
    <s v="374 02 000"/>
    <n v="8574"/>
    <n v="135070.68"/>
    <s v="VaV"/>
    <x v="4"/>
    <s v="00064190"/>
  </r>
  <r>
    <s v="374 02 000"/>
    <n v="8575"/>
    <n v="16021.78"/>
    <s v="VaV"/>
    <x v="5"/>
    <s v="61383082"/>
  </r>
  <r>
    <s v="374 02 000"/>
    <n v="8576"/>
    <n v="88786.25"/>
    <s v="VaV"/>
    <x v="1"/>
    <s v="61989592"/>
  </r>
  <r>
    <s v="374 02 000"/>
    <n v="8577"/>
    <n v="32391.279999999999"/>
    <s v="VaV"/>
    <x v="1"/>
    <s v="61989592"/>
  </r>
  <r>
    <s v="374 02 000"/>
    <n v="8578"/>
    <n v="12353.91"/>
    <s v="VaV"/>
    <x v="1"/>
    <s v="61989592"/>
  </r>
  <r>
    <s v="374 02 000"/>
    <n v="8579"/>
    <n v="81087.070000000007"/>
    <s v="VaV"/>
    <x v="1"/>
    <s v="61989592"/>
  </r>
  <r>
    <s v="374 02 000"/>
    <n v="8580"/>
    <n v="89761.74"/>
    <s v="VaV"/>
    <x v="1"/>
    <s v="61989592"/>
  </r>
  <r>
    <s v="374 02 000"/>
    <n v="8581"/>
    <n v="63213.06"/>
    <s v="VaV"/>
    <x v="6"/>
    <s v="65269705"/>
  </r>
  <r>
    <s v="374 02 000"/>
    <n v="8582"/>
    <n v="2596.9899999999998"/>
    <s v="VaV"/>
    <x v="7"/>
    <s v="00843989"/>
  </r>
  <r>
    <s v="374 02 000"/>
    <n v="8583"/>
    <n v="33986.39"/>
    <s v="VaV"/>
    <x v="8"/>
    <n v="68081707"/>
  </r>
  <r>
    <s v="374 02 000"/>
    <n v="8585"/>
    <n v="648.82000000000005"/>
    <s v="VaV"/>
    <x v="9"/>
    <n v="68378050"/>
  </r>
  <r>
    <s v="374 02 000"/>
    <n v="8586"/>
    <n v="133264.43"/>
    <s v="VaV"/>
    <x v="10"/>
    <n v="68081707"/>
  </r>
  <r>
    <s v="374 02 000"/>
    <n v="8588"/>
    <n v="15285.71"/>
    <s v="VaV"/>
    <x v="11"/>
    <s v="00216275"/>
  </r>
  <r>
    <s v="374 02 000"/>
    <n v="8590"/>
    <n v="24370.98"/>
    <s v="VaV"/>
    <x v="1"/>
    <s v="61989592"/>
  </r>
  <r>
    <s v="374 02 000"/>
    <n v="8592"/>
    <n v="8590.89"/>
    <s v="VaV"/>
    <x v="12"/>
    <s v="00216224"/>
  </r>
  <r>
    <s v="374 02 000"/>
    <n v="8594"/>
    <n v="68069.62"/>
    <s v="VaV"/>
    <x v="13"/>
    <s v="75010330"/>
  </r>
  <r>
    <s v="374 02 000"/>
    <n v="8595"/>
    <n v="21998.38"/>
    <s v="VaV"/>
    <x v="1"/>
    <s v="61989592"/>
  </r>
  <r>
    <s v="374 02 000"/>
    <n v="8596"/>
    <n v="2330.94"/>
    <s v="VaV"/>
    <x v="6"/>
    <s v="6526970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94B17F4-A7C2-402E-ABB0-39FCBC535975}" name="Kontingenční tabulka1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B18" firstHeaderRow="1" firstDataRow="1" firstDataCol="1"/>
  <pivotFields count="6">
    <pivotField showAll="0"/>
    <pivotField showAll="0"/>
    <pivotField dataField="1" numFmtId="164" showAll="0"/>
    <pivotField showAll="0"/>
    <pivotField axis="axisRow" showAll="0">
      <items count="15">
        <item x="8"/>
        <item x="10"/>
        <item x="6"/>
        <item x="3"/>
        <item x="7"/>
        <item x="2"/>
        <item x="12"/>
        <item x="0"/>
        <item x="13"/>
        <item x="4"/>
        <item x="11"/>
        <item x="9"/>
        <item x="1"/>
        <item x="5"/>
        <item t="default"/>
      </items>
    </pivotField>
    <pivotField showAll="0"/>
  </pivotFields>
  <rowFields count="1">
    <field x="4"/>
  </rowFields>
  <row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rowItems>
  <colItems count="1">
    <i/>
  </colItems>
  <dataFields count="1">
    <dataField name="Součet z 66 537,24   " fld="2" baseField="0" baseItem="0"/>
  </dataFields>
  <formats count="5">
    <format dxfId="4">
      <pivotArea collapsedLevelsAreSubtotals="1" fieldPosition="0">
        <references count="1">
          <reference field="4" count="0"/>
        </references>
      </pivotArea>
    </format>
    <format dxfId="3">
      <pivotArea collapsedLevelsAreSubtotals="1" fieldPosition="0">
        <references count="1">
          <reference field="4" count="0"/>
        </references>
      </pivotArea>
    </format>
    <format dxfId="2">
      <pivotArea dataOnly="0" labelOnly="1" fieldPosition="0">
        <references count="1">
          <reference field="4" count="0"/>
        </references>
      </pivotArea>
    </format>
    <format dxfId="1">
      <pivotArea collapsedLevelsAreSubtotals="1" fieldPosition="0">
        <references count="1">
          <reference field="4" count="0"/>
        </references>
      </pivotArea>
    </format>
    <format dxfId="0">
      <pivotArea dataOnly="0" labelOnly="1" fieldPosition="0">
        <references count="1">
          <reference field="4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D3B98-5CA5-42ED-B678-34F55F067340}">
  <dimension ref="A1:H35"/>
  <sheetViews>
    <sheetView workbookViewId="0">
      <selection sqref="A1:XFD1048576"/>
    </sheetView>
  </sheetViews>
  <sheetFormatPr defaultColWidth="8.85546875" defaultRowHeight="12.75" x14ac:dyDescent="0.2"/>
  <cols>
    <col min="1" max="1" width="11.85546875" style="6" customWidth="1"/>
    <col min="2" max="2" width="5" style="6" bestFit="1" customWidth="1"/>
    <col min="3" max="3" width="17.5703125" style="7" customWidth="1"/>
    <col min="4" max="4" width="5.140625" style="6" bestFit="1" customWidth="1"/>
    <col min="5" max="5" width="19.7109375" style="8" bestFit="1" customWidth="1"/>
    <col min="6" max="6" width="12.5703125" style="47" customWidth="1"/>
    <col min="7" max="7" width="8.85546875" style="6"/>
    <col min="8" max="8" width="14.28515625" style="6" bestFit="1" customWidth="1"/>
    <col min="9" max="16384" width="8.85546875" style="6"/>
  </cols>
  <sheetData>
    <row r="1" spans="1:8" s="3" customFormat="1" ht="25.15" customHeight="1" x14ac:dyDescent="0.25">
      <c r="A1" s="2" t="s">
        <v>46</v>
      </c>
      <c r="C1" s="4"/>
      <c r="E1" s="5"/>
      <c r="F1" s="46"/>
    </row>
    <row r="2" spans="1:8" ht="12.75" customHeight="1" thickBot="1" x14ac:dyDescent="0.25"/>
    <row r="3" spans="1:8" ht="15.75" thickBot="1" x14ac:dyDescent="0.3">
      <c r="A3" s="21" t="s">
        <v>3</v>
      </c>
      <c r="B3" s="22" t="s">
        <v>4</v>
      </c>
      <c r="C3" s="23" t="s">
        <v>5</v>
      </c>
      <c r="D3" s="22" t="s">
        <v>6</v>
      </c>
      <c r="E3" s="24" t="s">
        <v>7</v>
      </c>
      <c r="F3" s="48" t="s">
        <v>8</v>
      </c>
    </row>
    <row r="4" spans="1:8" ht="12.75" customHeight="1" x14ac:dyDescent="0.25">
      <c r="A4" s="28" t="s">
        <v>9</v>
      </c>
      <c r="B4" s="29">
        <v>8513</v>
      </c>
      <c r="C4" s="30">
        <v>34215</v>
      </c>
      <c r="D4" s="31" t="s">
        <v>10</v>
      </c>
      <c r="E4" s="32" t="s">
        <v>11</v>
      </c>
      <c r="F4" s="49" t="s">
        <v>12</v>
      </c>
    </row>
    <row r="5" spans="1:8" ht="12.75" customHeight="1" x14ac:dyDescent="0.25">
      <c r="A5" s="10" t="s">
        <v>9</v>
      </c>
      <c r="B5" s="25">
        <v>8515</v>
      </c>
      <c r="C5" s="26">
        <v>7624.46</v>
      </c>
      <c r="D5" s="11" t="s">
        <v>10</v>
      </c>
      <c r="E5" s="27" t="s">
        <v>11</v>
      </c>
      <c r="F5" s="50" t="s">
        <v>12</v>
      </c>
    </row>
    <row r="6" spans="1:8" ht="12.75" customHeight="1" x14ac:dyDescent="0.25">
      <c r="A6" s="10" t="s">
        <v>9</v>
      </c>
      <c r="B6" s="25">
        <v>8516</v>
      </c>
      <c r="C6" s="26">
        <v>2448.21</v>
      </c>
      <c r="D6" s="11" t="s">
        <v>10</v>
      </c>
      <c r="E6" s="27" t="s">
        <v>11</v>
      </c>
      <c r="F6" s="50" t="s">
        <v>12</v>
      </c>
    </row>
    <row r="7" spans="1:8" ht="12.75" customHeight="1" x14ac:dyDescent="0.25">
      <c r="A7" s="10" t="s">
        <v>9</v>
      </c>
      <c r="B7" s="25">
        <v>8520</v>
      </c>
      <c r="C7" s="26">
        <v>40364.870000000003</v>
      </c>
      <c r="D7" s="11" t="s">
        <v>10</v>
      </c>
      <c r="E7" s="27" t="s">
        <v>11</v>
      </c>
      <c r="F7" s="50" t="s">
        <v>12</v>
      </c>
    </row>
    <row r="8" spans="1:8" ht="12.75" customHeight="1" x14ac:dyDescent="0.25">
      <c r="A8" s="10" t="s">
        <v>9</v>
      </c>
      <c r="B8" s="25">
        <v>8521</v>
      </c>
      <c r="C8" s="26">
        <v>52891.67</v>
      </c>
      <c r="D8" s="11" t="s">
        <v>10</v>
      </c>
      <c r="E8" s="27" t="s">
        <v>11</v>
      </c>
      <c r="F8" s="50" t="s">
        <v>12</v>
      </c>
    </row>
    <row r="9" spans="1:8" ht="12.75" customHeight="1" x14ac:dyDescent="0.25">
      <c r="A9" s="10" t="s">
        <v>9</v>
      </c>
      <c r="B9" s="25">
        <v>8522</v>
      </c>
      <c r="C9" s="26">
        <v>51082.09</v>
      </c>
      <c r="D9" s="11" t="s">
        <v>10</v>
      </c>
      <c r="E9" s="27" t="s">
        <v>11</v>
      </c>
      <c r="F9" s="50" t="s">
        <v>12</v>
      </c>
    </row>
    <row r="10" spans="1:8" ht="12.75" customHeight="1" thickBot="1" x14ac:dyDescent="0.3">
      <c r="A10" s="60" t="s">
        <v>9</v>
      </c>
      <c r="B10" s="61">
        <v>8523</v>
      </c>
      <c r="C10" s="62">
        <v>3114.82</v>
      </c>
      <c r="D10" s="63" t="s">
        <v>10</v>
      </c>
      <c r="E10" s="64" t="s">
        <v>11</v>
      </c>
      <c r="F10" s="65" t="s">
        <v>12</v>
      </c>
    </row>
    <row r="11" spans="1:8" s="17" customFormat="1" ht="12.75" customHeight="1" thickBot="1" x14ac:dyDescent="0.25">
      <c r="A11" s="38" t="s">
        <v>13</v>
      </c>
      <c r="B11" s="35"/>
      <c r="C11" s="36">
        <f>SUM(C4:C10)</f>
        <v>191741.12000000002</v>
      </c>
      <c r="D11" s="35"/>
      <c r="E11" s="37"/>
      <c r="F11" s="39"/>
      <c r="H11" s="18"/>
    </row>
    <row r="12" spans="1:8" ht="12.75" customHeight="1" x14ac:dyDescent="0.25">
      <c r="A12" s="28" t="s">
        <v>14</v>
      </c>
      <c r="B12" s="68">
        <v>8526</v>
      </c>
      <c r="C12" s="69">
        <v>1149.29</v>
      </c>
      <c r="D12" s="31" t="s">
        <v>10</v>
      </c>
      <c r="E12" s="40" t="s">
        <v>23</v>
      </c>
      <c r="F12" s="51" t="s">
        <v>24</v>
      </c>
    </row>
    <row r="13" spans="1:8" ht="12.75" customHeight="1" x14ac:dyDescent="0.25">
      <c r="A13" s="9" t="s">
        <v>14</v>
      </c>
      <c r="B13" s="66">
        <v>8527</v>
      </c>
      <c r="C13" s="67">
        <v>45235.88</v>
      </c>
      <c r="D13" s="11" t="s">
        <v>10</v>
      </c>
      <c r="E13" s="19" t="s">
        <v>41</v>
      </c>
      <c r="F13" s="42" t="s">
        <v>42</v>
      </c>
    </row>
    <row r="14" spans="1:8" ht="12.75" customHeight="1" x14ac:dyDescent="0.25">
      <c r="A14" s="9" t="s">
        <v>14</v>
      </c>
      <c r="B14" s="66">
        <v>8528</v>
      </c>
      <c r="C14" s="67">
        <v>33984.36</v>
      </c>
      <c r="D14" s="11" t="s">
        <v>10</v>
      </c>
      <c r="E14" s="19" t="s">
        <v>27</v>
      </c>
      <c r="F14" s="42" t="s">
        <v>28</v>
      </c>
    </row>
    <row r="15" spans="1:8" ht="12.75" customHeight="1" x14ac:dyDescent="0.25">
      <c r="A15" s="9" t="s">
        <v>14</v>
      </c>
      <c r="B15" s="66">
        <v>8529</v>
      </c>
      <c r="C15" s="67">
        <v>134691.10999999999</v>
      </c>
      <c r="D15" s="11" t="s">
        <v>10</v>
      </c>
      <c r="E15" s="19" t="s">
        <v>18</v>
      </c>
      <c r="F15" s="41" t="s">
        <v>19</v>
      </c>
    </row>
    <row r="16" spans="1:8" ht="12.75" customHeight="1" x14ac:dyDescent="0.25">
      <c r="A16" s="9" t="s">
        <v>14</v>
      </c>
      <c r="B16" s="66">
        <v>8530</v>
      </c>
      <c r="C16" s="67">
        <v>2728.72</v>
      </c>
      <c r="D16" s="11" t="s">
        <v>10</v>
      </c>
      <c r="E16" s="19" t="s">
        <v>16</v>
      </c>
      <c r="F16" s="41" t="s">
        <v>17</v>
      </c>
    </row>
    <row r="17" spans="1:6" ht="12.75" customHeight="1" x14ac:dyDescent="0.25">
      <c r="A17" s="9" t="s">
        <v>14</v>
      </c>
      <c r="B17" s="66">
        <v>8572</v>
      </c>
      <c r="C17" s="67">
        <v>1052.2</v>
      </c>
      <c r="D17" s="11" t="s">
        <v>10</v>
      </c>
      <c r="E17" s="19" t="s">
        <v>43</v>
      </c>
      <c r="F17" s="41" t="s">
        <v>22</v>
      </c>
    </row>
    <row r="18" spans="1:6" ht="12.75" customHeight="1" x14ac:dyDescent="0.25">
      <c r="A18" s="9" t="s">
        <v>14</v>
      </c>
      <c r="B18" s="66">
        <v>8580</v>
      </c>
      <c r="C18" s="67">
        <v>92326.24</v>
      </c>
      <c r="D18" s="11" t="s">
        <v>10</v>
      </c>
      <c r="E18" s="19" t="s">
        <v>16</v>
      </c>
      <c r="F18" s="41" t="s">
        <v>17</v>
      </c>
    </row>
    <row r="19" spans="1:6" ht="12.75" customHeight="1" x14ac:dyDescent="0.25">
      <c r="A19" s="9" t="s">
        <v>14</v>
      </c>
      <c r="B19" s="66">
        <v>8581</v>
      </c>
      <c r="C19" s="67">
        <v>99311.31</v>
      </c>
      <c r="D19" s="11" t="s">
        <v>10</v>
      </c>
      <c r="E19" s="19" t="s">
        <v>25</v>
      </c>
      <c r="F19" s="52" t="s">
        <v>26</v>
      </c>
    </row>
    <row r="20" spans="1:6" ht="12.75" customHeight="1" x14ac:dyDescent="0.25">
      <c r="A20" s="9" t="s">
        <v>14</v>
      </c>
      <c r="B20" s="66">
        <v>8582</v>
      </c>
      <c r="C20" s="67">
        <v>1541.51</v>
      </c>
      <c r="D20" s="11" t="s">
        <v>10</v>
      </c>
      <c r="E20" s="19" t="s">
        <v>27</v>
      </c>
      <c r="F20" s="52" t="s">
        <v>28</v>
      </c>
    </row>
    <row r="21" spans="1:6" ht="12.75" customHeight="1" x14ac:dyDescent="0.25">
      <c r="A21" s="9" t="s">
        <v>14</v>
      </c>
      <c r="B21" s="66">
        <v>8583</v>
      </c>
      <c r="C21" s="67">
        <v>27475.51</v>
      </c>
      <c r="D21" s="11" t="s">
        <v>10</v>
      </c>
      <c r="E21" s="19" t="s">
        <v>29</v>
      </c>
      <c r="F21" s="53">
        <v>68081707</v>
      </c>
    </row>
    <row r="22" spans="1:6" ht="12.75" customHeight="1" x14ac:dyDescent="0.25">
      <c r="A22" s="9" t="s">
        <v>14</v>
      </c>
      <c r="B22" s="66">
        <v>8586</v>
      </c>
      <c r="C22" s="67">
        <v>71287.98</v>
      </c>
      <c r="D22" s="11" t="s">
        <v>10</v>
      </c>
      <c r="E22" s="19" t="s">
        <v>31</v>
      </c>
      <c r="F22" s="53">
        <v>68081707</v>
      </c>
    </row>
    <row r="23" spans="1:6" ht="12.75" customHeight="1" x14ac:dyDescent="0.25">
      <c r="A23" s="9" t="s">
        <v>14</v>
      </c>
      <c r="B23" s="66">
        <v>8588</v>
      </c>
      <c r="C23" s="67">
        <v>22582.12</v>
      </c>
      <c r="D23" s="11" t="s">
        <v>10</v>
      </c>
      <c r="E23" s="19" t="s">
        <v>32</v>
      </c>
      <c r="F23" s="54" t="s">
        <v>33</v>
      </c>
    </row>
    <row r="24" spans="1:6" ht="12.75" customHeight="1" x14ac:dyDescent="0.25">
      <c r="A24" s="9" t="s">
        <v>14</v>
      </c>
      <c r="B24" s="66">
        <v>8590</v>
      </c>
      <c r="C24" s="67">
        <v>12414.89</v>
      </c>
      <c r="D24" s="11" t="s">
        <v>10</v>
      </c>
      <c r="E24" s="19" t="s">
        <v>16</v>
      </c>
      <c r="F24" s="41" t="s">
        <v>17</v>
      </c>
    </row>
    <row r="25" spans="1:6" ht="12.75" customHeight="1" x14ac:dyDescent="0.25">
      <c r="A25" s="9" t="s">
        <v>14</v>
      </c>
      <c r="B25" s="66">
        <v>8592</v>
      </c>
      <c r="C25" s="67">
        <v>6340.08</v>
      </c>
      <c r="D25" s="11" t="s">
        <v>10</v>
      </c>
      <c r="E25" s="19" t="s">
        <v>18</v>
      </c>
      <c r="F25" s="42" t="s">
        <v>19</v>
      </c>
    </row>
    <row r="26" spans="1:6" ht="12.75" customHeight="1" x14ac:dyDescent="0.25">
      <c r="A26" s="9" t="s">
        <v>14</v>
      </c>
      <c r="B26" s="66">
        <v>8593</v>
      </c>
      <c r="C26" s="67">
        <v>626.45000000000005</v>
      </c>
      <c r="D26" s="11" t="s">
        <v>10</v>
      </c>
      <c r="E26" s="19" t="s">
        <v>23</v>
      </c>
      <c r="F26" s="42" t="s">
        <v>24</v>
      </c>
    </row>
    <row r="27" spans="1:6" ht="12.75" customHeight="1" x14ac:dyDescent="0.25">
      <c r="A27" s="9" t="s">
        <v>14</v>
      </c>
      <c r="B27" s="66">
        <v>8594</v>
      </c>
      <c r="C27" s="67">
        <v>35358.49</v>
      </c>
      <c r="D27" s="11" t="s">
        <v>10</v>
      </c>
      <c r="E27" s="19" t="s">
        <v>36</v>
      </c>
      <c r="F27" s="41" t="s">
        <v>37</v>
      </c>
    </row>
    <row r="28" spans="1:6" ht="12.75" customHeight="1" x14ac:dyDescent="0.25">
      <c r="A28" s="9" t="s">
        <v>14</v>
      </c>
      <c r="B28" s="66">
        <v>8595</v>
      </c>
      <c r="C28" s="67">
        <v>37385.730000000003</v>
      </c>
      <c r="D28" s="11" t="s">
        <v>10</v>
      </c>
      <c r="E28" s="19" t="s">
        <v>16</v>
      </c>
      <c r="F28" s="41" t="s">
        <v>17</v>
      </c>
    </row>
    <row r="29" spans="1:6" ht="12.75" customHeight="1" x14ac:dyDescent="0.25">
      <c r="A29" s="43" t="s">
        <v>14</v>
      </c>
      <c r="B29" s="70">
        <v>8596</v>
      </c>
      <c r="C29" s="71">
        <v>7691.2</v>
      </c>
      <c r="D29" s="44" t="s">
        <v>10</v>
      </c>
      <c r="E29" s="45" t="s">
        <v>25</v>
      </c>
      <c r="F29" s="72" t="s">
        <v>26</v>
      </c>
    </row>
    <row r="30" spans="1:6" ht="12.75" customHeight="1" thickBot="1" x14ac:dyDescent="0.3">
      <c r="A30" s="33" t="s">
        <v>14</v>
      </c>
      <c r="B30" s="70">
        <v>8597</v>
      </c>
      <c r="C30" s="73">
        <v>7338.64</v>
      </c>
      <c r="D30" s="34" t="s">
        <v>10</v>
      </c>
      <c r="E30" s="74" t="s">
        <v>27</v>
      </c>
      <c r="F30" s="75" t="s">
        <v>44</v>
      </c>
    </row>
    <row r="31" spans="1:6" ht="12.75" customHeight="1" thickBot="1" x14ac:dyDescent="0.25">
      <c r="A31" s="12" t="s">
        <v>14</v>
      </c>
      <c r="B31" s="13"/>
      <c r="C31" s="14">
        <f>SUM(C12:C30)</f>
        <v>640521.70999999985</v>
      </c>
      <c r="D31" s="13"/>
      <c r="E31" s="15"/>
      <c r="F31" s="16"/>
    </row>
    <row r="32" spans="1:6" ht="12.75" customHeight="1" thickBot="1" x14ac:dyDescent="0.25">
      <c r="A32" s="20">
        <v>374</v>
      </c>
      <c r="B32" s="13"/>
      <c r="C32" s="14">
        <f>C11+C31</f>
        <v>832262.82999999984</v>
      </c>
      <c r="D32" s="13"/>
      <c r="E32" s="15"/>
      <c r="F32" s="16"/>
    </row>
    <row r="34" spans="1:1" ht="12.75" customHeight="1" x14ac:dyDescent="0.2">
      <c r="A34" s="6" t="s">
        <v>34</v>
      </c>
    </row>
    <row r="35" spans="1:1" ht="12.75" customHeight="1" x14ac:dyDescent="0.2">
      <c r="A35" s="6" t="s">
        <v>45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D0BEB-27BB-43D0-8664-0AB1766F7B78}">
  <sheetPr>
    <tabColor rgb="FFFF0000"/>
  </sheetPr>
  <dimension ref="A1:H48"/>
  <sheetViews>
    <sheetView tabSelected="1" topLeftCell="A4" workbookViewId="0">
      <selection activeCell="K41" sqref="K41"/>
    </sheetView>
  </sheetViews>
  <sheetFormatPr defaultColWidth="8.85546875" defaultRowHeight="12.75" x14ac:dyDescent="0.2"/>
  <cols>
    <col min="1" max="1" width="11.85546875" style="6" customWidth="1"/>
    <col min="2" max="2" width="5" style="6" bestFit="1" customWidth="1"/>
    <col min="3" max="3" width="17.5703125" style="7" customWidth="1"/>
    <col min="4" max="4" width="11.42578125" style="6" bestFit="1" customWidth="1"/>
    <col min="5" max="5" width="19.7109375" style="8" bestFit="1" customWidth="1"/>
    <col min="6" max="6" width="12.5703125" style="47" customWidth="1"/>
    <col min="7" max="7" width="8.85546875" style="6"/>
    <col min="8" max="8" width="14.28515625" style="6" bestFit="1" customWidth="1"/>
    <col min="9" max="16384" width="8.85546875" style="6"/>
  </cols>
  <sheetData>
    <row r="1" spans="1:6" s="3" customFormat="1" ht="25.15" customHeight="1" x14ac:dyDescent="0.25">
      <c r="A1" s="2" t="s">
        <v>46</v>
      </c>
      <c r="C1" s="4"/>
      <c r="E1" s="5"/>
      <c r="F1" s="46"/>
    </row>
    <row r="2" spans="1:6" ht="12.75" customHeight="1" thickBot="1" x14ac:dyDescent="0.25"/>
    <row r="3" spans="1:6" ht="15.75" thickBot="1" x14ac:dyDescent="0.3">
      <c r="A3" s="21" t="s">
        <v>3</v>
      </c>
      <c r="B3" s="22" t="s">
        <v>4</v>
      </c>
      <c r="C3" s="23" t="s">
        <v>5</v>
      </c>
      <c r="D3" s="22" t="s">
        <v>6</v>
      </c>
      <c r="E3" s="24" t="s">
        <v>7</v>
      </c>
      <c r="F3" s="48" t="s">
        <v>8</v>
      </c>
    </row>
    <row r="4" spans="1:6" ht="13.5" thickBot="1" x14ac:dyDescent="0.25">
      <c r="A4" s="92" t="s">
        <v>58</v>
      </c>
      <c r="B4" s="93">
        <v>5176</v>
      </c>
      <c r="C4" s="94">
        <v>992200</v>
      </c>
      <c r="D4" s="93" t="s">
        <v>60</v>
      </c>
      <c r="E4" s="95" t="s">
        <v>61</v>
      </c>
      <c r="F4" s="96" t="s">
        <v>62</v>
      </c>
    </row>
    <row r="5" spans="1:6" s="17" customFormat="1" ht="13.5" thickBot="1" x14ac:dyDescent="0.25">
      <c r="A5" s="87" t="s">
        <v>59</v>
      </c>
      <c r="B5" s="88"/>
      <c r="C5" s="89">
        <f>SUM(C4)</f>
        <v>992200</v>
      </c>
      <c r="D5" s="88"/>
      <c r="E5" s="90"/>
      <c r="F5" s="91"/>
    </row>
    <row r="6" spans="1:6" ht="12.75" customHeight="1" x14ac:dyDescent="0.25">
      <c r="A6" s="28" t="s">
        <v>9</v>
      </c>
      <c r="B6" s="29">
        <v>8513</v>
      </c>
      <c r="C6" s="30">
        <v>34215</v>
      </c>
      <c r="D6" s="31" t="s">
        <v>10</v>
      </c>
      <c r="E6" s="32" t="s">
        <v>11</v>
      </c>
      <c r="F6" s="49" t="s">
        <v>12</v>
      </c>
    </row>
    <row r="7" spans="1:6" ht="12.75" customHeight="1" x14ac:dyDescent="0.25">
      <c r="A7" s="10" t="s">
        <v>9</v>
      </c>
      <c r="B7" s="25">
        <v>8515</v>
      </c>
      <c r="C7" s="26">
        <v>7624.46</v>
      </c>
      <c r="D7" s="11" t="s">
        <v>10</v>
      </c>
      <c r="E7" s="27" t="s">
        <v>11</v>
      </c>
      <c r="F7" s="50" t="s">
        <v>12</v>
      </c>
    </row>
    <row r="8" spans="1:6" ht="12.75" customHeight="1" x14ac:dyDescent="0.25">
      <c r="A8" s="10" t="s">
        <v>9</v>
      </c>
      <c r="B8" s="25">
        <v>8516</v>
      </c>
      <c r="C8" s="26">
        <v>2448.21</v>
      </c>
      <c r="D8" s="11" t="s">
        <v>10</v>
      </c>
      <c r="E8" s="27" t="s">
        <v>11</v>
      </c>
      <c r="F8" s="50" t="s">
        <v>12</v>
      </c>
    </row>
    <row r="9" spans="1:6" ht="12.75" customHeight="1" x14ac:dyDescent="0.25">
      <c r="A9" s="10" t="s">
        <v>9</v>
      </c>
      <c r="B9" s="25">
        <v>8520</v>
      </c>
      <c r="C9" s="26">
        <v>40364.870000000003</v>
      </c>
      <c r="D9" s="11" t="s">
        <v>10</v>
      </c>
      <c r="E9" s="27" t="s">
        <v>11</v>
      </c>
      <c r="F9" s="50" t="s">
        <v>12</v>
      </c>
    </row>
    <row r="10" spans="1:6" ht="12.75" customHeight="1" x14ac:dyDescent="0.25">
      <c r="A10" s="10" t="s">
        <v>9</v>
      </c>
      <c r="B10" s="25">
        <v>8521</v>
      </c>
      <c r="C10" s="26">
        <v>52891.67</v>
      </c>
      <c r="D10" s="11" t="s">
        <v>10</v>
      </c>
      <c r="E10" s="27" t="s">
        <v>11</v>
      </c>
      <c r="F10" s="50" t="s">
        <v>12</v>
      </c>
    </row>
    <row r="11" spans="1:6" ht="12.75" customHeight="1" x14ac:dyDescent="0.25">
      <c r="A11" s="10" t="s">
        <v>9</v>
      </c>
      <c r="B11" s="25">
        <v>8522</v>
      </c>
      <c r="C11" s="26">
        <v>51082.09</v>
      </c>
      <c r="D11" s="11" t="s">
        <v>10</v>
      </c>
      <c r="E11" s="27" t="s">
        <v>11</v>
      </c>
      <c r="F11" s="50" t="s">
        <v>12</v>
      </c>
    </row>
    <row r="12" spans="1:6" ht="12.75" customHeight="1" x14ac:dyDescent="0.25">
      <c r="A12" s="10" t="s">
        <v>9</v>
      </c>
      <c r="B12" s="25">
        <v>8523</v>
      </c>
      <c r="C12" s="26">
        <v>3114.82</v>
      </c>
      <c r="D12" s="11" t="s">
        <v>10</v>
      </c>
      <c r="E12" s="27" t="s">
        <v>11</v>
      </c>
      <c r="F12" s="50" t="s">
        <v>12</v>
      </c>
    </row>
    <row r="13" spans="1:6" ht="12.75" customHeight="1" x14ac:dyDescent="0.25">
      <c r="A13" s="10" t="s">
        <v>9</v>
      </c>
      <c r="B13" s="76" t="s">
        <v>48</v>
      </c>
      <c r="C13" s="26">
        <v>5600</v>
      </c>
      <c r="D13" s="11" t="s">
        <v>47</v>
      </c>
      <c r="E13" s="27" t="s">
        <v>11</v>
      </c>
      <c r="F13" s="50" t="s">
        <v>12</v>
      </c>
    </row>
    <row r="14" spans="1:6" ht="12.75" customHeight="1" x14ac:dyDescent="0.25">
      <c r="A14" s="10" t="s">
        <v>9</v>
      </c>
      <c r="B14" s="76" t="s">
        <v>49</v>
      </c>
      <c r="C14" s="26">
        <v>6189</v>
      </c>
      <c r="D14" s="11" t="s">
        <v>47</v>
      </c>
      <c r="E14" s="27" t="s">
        <v>11</v>
      </c>
      <c r="F14" s="50" t="s">
        <v>12</v>
      </c>
    </row>
    <row r="15" spans="1:6" ht="12.75" customHeight="1" x14ac:dyDescent="0.25">
      <c r="A15" s="10" t="s">
        <v>9</v>
      </c>
      <c r="B15" s="76" t="s">
        <v>50</v>
      </c>
      <c r="C15" s="26">
        <v>7500</v>
      </c>
      <c r="D15" s="11" t="s">
        <v>47</v>
      </c>
      <c r="E15" s="27" t="s">
        <v>11</v>
      </c>
      <c r="F15" s="50" t="s">
        <v>12</v>
      </c>
    </row>
    <row r="16" spans="1:6" ht="12.75" customHeight="1" x14ac:dyDescent="0.25">
      <c r="A16" s="10" t="s">
        <v>9</v>
      </c>
      <c r="B16" s="76" t="s">
        <v>51</v>
      </c>
      <c r="C16" s="26">
        <v>28772</v>
      </c>
      <c r="D16" s="11" t="s">
        <v>47</v>
      </c>
      <c r="E16" s="27" t="s">
        <v>11</v>
      </c>
      <c r="F16" s="50" t="s">
        <v>12</v>
      </c>
    </row>
    <row r="17" spans="1:8" ht="12.75" customHeight="1" x14ac:dyDescent="0.25">
      <c r="A17" s="10" t="s">
        <v>9</v>
      </c>
      <c r="B17" s="76" t="s">
        <v>52</v>
      </c>
      <c r="C17" s="26">
        <v>208822</v>
      </c>
      <c r="D17" s="11" t="s">
        <v>47</v>
      </c>
      <c r="E17" s="27" t="s">
        <v>11</v>
      </c>
      <c r="F17" s="50" t="s">
        <v>12</v>
      </c>
    </row>
    <row r="18" spans="1:8" ht="12.75" customHeight="1" x14ac:dyDescent="0.25">
      <c r="A18" s="10" t="s">
        <v>9</v>
      </c>
      <c r="B18" s="76" t="s">
        <v>53</v>
      </c>
      <c r="C18" s="26">
        <v>440</v>
      </c>
      <c r="D18" s="11" t="s">
        <v>47</v>
      </c>
      <c r="E18" s="27" t="s">
        <v>11</v>
      </c>
      <c r="F18" s="50" t="s">
        <v>12</v>
      </c>
    </row>
    <row r="19" spans="1:8" ht="12.75" customHeight="1" x14ac:dyDescent="0.25">
      <c r="A19" s="10" t="s">
        <v>9</v>
      </c>
      <c r="B19" s="76" t="s">
        <v>54</v>
      </c>
      <c r="C19" s="26">
        <v>3090</v>
      </c>
      <c r="D19" s="11" t="s">
        <v>47</v>
      </c>
      <c r="E19" s="27" t="s">
        <v>11</v>
      </c>
      <c r="F19" s="50" t="s">
        <v>12</v>
      </c>
    </row>
    <row r="20" spans="1:8" ht="12.75" customHeight="1" x14ac:dyDescent="0.25">
      <c r="A20" s="10" t="s">
        <v>9</v>
      </c>
      <c r="B20" s="76" t="s">
        <v>55</v>
      </c>
      <c r="C20" s="26">
        <v>1380</v>
      </c>
      <c r="D20" s="11" t="s">
        <v>47</v>
      </c>
      <c r="E20" s="27" t="s">
        <v>11</v>
      </c>
      <c r="F20" s="50" t="s">
        <v>12</v>
      </c>
    </row>
    <row r="21" spans="1:8" ht="12.75" customHeight="1" x14ac:dyDescent="0.25">
      <c r="A21" s="10" t="s">
        <v>9</v>
      </c>
      <c r="B21" s="76" t="s">
        <v>56</v>
      </c>
      <c r="C21" s="26">
        <v>172819.98</v>
      </c>
      <c r="D21" s="11" t="s">
        <v>47</v>
      </c>
      <c r="E21" s="27" t="s">
        <v>11</v>
      </c>
      <c r="F21" s="50" t="s">
        <v>12</v>
      </c>
    </row>
    <row r="22" spans="1:8" ht="12.75" customHeight="1" thickBot="1" x14ac:dyDescent="0.3">
      <c r="A22" s="82" t="s">
        <v>9</v>
      </c>
      <c r="B22" s="83" t="s">
        <v>57</v>
      </c>
      <c r="C22" s="84">
        <v>99.99</v>
      </c>
      <c r="D22" s="44" t="s">
        <v>47</v>
      </c>
      <c r="E22" s="85" t="s">
        <v>11</v>
      </c>
      <c r="F22" s="86" t="s">
        <v>12</v>
      </c>
    </row>
    <row r="23" spans="1:8" s="17" customFormat="1" ht="12.75" customHeight="1" thickBot="1" x14ac:dyDescent="0.25">
      <c r="A23" s="12" t="s">
        <v>9</v>
      </c>
      <c r="B23" s="13"/>
      <c r="C23" s="14">
        <f>SUM(C6:C22)</f>
        <v>626454.09</v>
      </c>
      <c r="D23" s="13"/>
      <c r="E23" s="15"/>
      <c r="F23" s="16"/>
      <c r="H23" s="18"/>
    </row>
    <row r="24" spans="1:8" ht="12.75" customHeight="1" x14ac:dyDescent="0.25">
      <c r="A24" s="28" t="s">
        <v>14</v>
      </c>
      <c r="B24" s="68">
        <v>8526</v>
      </c>
      <c r="C24" s="69">
        <v>1149.29</v>
      </c>
      <c r="D24" s="31" t="s">
        <v>10</v>
      </c>
      <c r="E24" s="40" t="s">
        <v>23</v>
      </c>
      <c r="F24" s="51" t="s">
        <v>24</v>
      </c>
    </row>
    <row r="25" spans="1:8" ht="12.75" customHeight="1" x14ac:dyDescent="0.25">
      <c r="A25" s="9" t="s">
        <v>14</v>
      </c>
      <c r="B25" s="66">
        <v>8527</v>
      </c>
      <c r="C25" s="67">
        <v>45235.88</v>
      </c>
      <c r="D25" s="11" t="s">
        <v>10</v>
      </c>
      <c r="E25" s="19" t="s">
        <v>41</v>
      </c>
      <c r="F25" s="42" t="s">
        <v>42</v>
      </c>
    </row>
    <row r="26" spans="1:8" ht="12.75" customHeight="1" x14ac:dyDescent="0.25">
      <c r="A26" s="9" t="s">
        <v>14</v>
      </c>
      <c r="B26" s="66">
        <v>8528</v>
      </c>
      <c r="C26" s="67">
        <v>33984.36</v>
      </c>
      <c r="D26" s="11" t="s">
        <v>10</v>
      </c>
      <c r="E26" s="19" t="s">
        <v>27</v>
      </c>
      <c r="F26" s="42" t="s">
        <v>28</v>
      </c>
    </row>
    <row r="27" spans="1:8" ht="12.75" customHeight="1" x14ac:dyDescent="0.25">
      <c r="A27" s="9" t="s">
        <v>14</v>
      </c>
      <c r="B27" s="66">
        <v>8529</v>
      </c>
      <c r="C27" s="67">
        <v>134691.10999999999</v>
      </c>
      <c r="D27" s="11" t="s">
        <v>10</v>
      </c>
      <c r="E27" s="19" t="s">
        <v>18</v>
      </c>
      <c r="F27" s="41" t="s">
        <v>19</v>
      </c>
    </row>
    <row r="28" spans="1:8" ht="12.75" customHeight="1" x14ac:dyDescent="0.25">
      <c r="A28" s="9" t="s">
        <v>14</v>
      </c>
      <c r="B28" s="66">
        <v>8530</v>
      </c>
      <c r="C28" s="67">
        <v>2728.72</v>
      </c>
      <c r="D28" s="11" t="s">
        <v>10</v>
      </c>
      <c r="E28" s="19" t="s">
        <v>16</v>
      </c>
      <c r="F28" s="41" t="s">
        <v>17</v>
      </c>
    </row>
    <row r="29" spans="1:8" ht="12.75" customHeight="1" x14ac:dyDescent="0.25">
      <c r="A29" s="9" t="s">
        <v>14</v>
      </c>
      <c r="B29" s="66">
        <v>8572</v>
      </c>
      <c r="C29" s="67">
        <v>1052.2</v>
      </c>
      <c r="D29" s="11" t="s">
        <v>10</v>
      </c>
      <c r="E29" s="19" t="s">
        <v>43</v>
      </c>
      <c r="F29" s="41" t="s">
        <v>22</v>
      </c>
    </row>
    <row r="30" spans="1:8" ht="12.75" customHeight="1" x14ac:dyDescent="0.25">
      <c r="A30" s="9" t="s">
        <v>14</v>
      </c>
      <c r="B30" s="66">
        <v>8580</v>
      </c>
      <c r="C30" s="67">
        <v>92326.24</v>
      </c>
      <c r="D30" s="11" t="s">
        <v>10</v>
      </c>
      <c r="E30" s="19" t="s">
        <v>16</v>
      </c>
      <c r="F30" s="41" t="s">
        <v>17</v>
      </c>
    </row>
    <row r="31" spans="1:8" ht="12.75" customHeight="1" x14ac:dyDescent="0.25">
      <c r="A31" s="9" t="s">
        <v>14</v>
      </c>
      <c r="B31" s="66">
        <v>8581</v>
      </c>
      <c r="C31" s="67">
        <v>99311.31</v>
      </c>
      <c r="D31" s="11" t="s">
        <v>10</v>
      </c>
      <c r="E31" s="19" t="s">
        <v>25</v>
      </c>
      <c r="F31" s="52" t="s">
        <v>26</v>
      </c>
    </row>
    <row r="32" spans="1:8" ht="12.75" customHeight="1" x14ac:dyDescent="0.25">
      <c r="A32" s="9" t="s">
        <v>14</v>
      </c>
      <c r="B32" s="66">
        <v>8582</v>
      </c>
      <c r="C32" s="67">
        <v>1541.51</v>
      </c>
      <c r="D32" s="11" t="s">
        <v>10</v>
      </c>
      <c r="E32" s="19" t="s">
        <v>27</v>
      </c>
      <c r="F32" s="52" t="s">
        <v>28</v>
      </c>
    </row>
    <row r="33" spans="1:6" ht="12.75" customHeight="1" x14ac:dyDescent="0.25">
      <c r="A33" s="9" t="s">
        <v>14</v>
      </c>
      <c r="B33" s="66">
        <v>8583</v>
      </c>
      <c r="C33" s="67">
        <v>27475.51</v>
      </c>
      <c r="D33" s="11" t="s">
        <v>10</v>
      </c>
      <c r="E33" s="19" t="s">
        <v>29</v>
      </c>
      <c r="F33" s="53">
        <v>68081707</v>
      </c>
    </row>
    <row r="34" spans="1:6" ht="12.75" customHeight="1" x14ac:dyDescent="0.25">
      <c r="A34" s="9" t="s">
        <v>14</v>
      </c>
      <c r="B34" s="66">
        <v>8586</v>
      </c>
      <c r="C34" s="67">
        <v>71287.98</v>
      </c>
      <c r="D34" s="11" t="s">
        <v>10</v>
      </c>
      <c r="E34" s="19" t="s">
        <v>31</v>
      </c>
      <c r="F34" s="53">
        <v>68081707</v>
      </c>
    </row>
    <row r="35" spans="1:6" ht="12.75" customHeight="1" x14ac:dyDescent="0.25">
      <c r="A35" s="9" t="s">
        <v>14</v>
      </c>
      <c r="B35" s="66">
        <v>8588</v>
      </c>
      <c r="C35" s="67">
        <v>22582.12</v>
      </c>
      <c r="D35" s="11" t="s">
        <v>10</v>
      </c>
      <c r="E35" s="19" t="s">
        <v>32</v>
      </c>
      <c r="F35" s="54" t="s">
        <v>33</v>
      </c>
    </row>
    <row r="36" spans="1:6" ht="12.75" customHeight="1" x14ac:dyDescent="0.25">
      <c r="A36" s="9" t="s">
        <v>14</v>
      </c>
      <c r="B36" s="66">
        <v>8590</v>
      </c>
      <c r="C36" s="67">
        <v>12414.89</v>
      </c>
      <c r="D36" s="11" t="s">
        <v>10</v>
      </c>
      <c r="E36" s="19" t="s">
        <v>16</v>
      </c>
      <c r="F36" s="41" t="s">
        <v>17</v>
      </c>
    </row>
    <row r="37" spans="1:6" ht="12.75" customHeight="1" x14ac:dyDescent="0.25">
      <c r="A37" s="9" t="s">
        <v>14</v>
      </c>
      <c r="B37" s="66">
        <v>8592</v>
      </c>
      <c r="C37" s="67">
        <v>6340.08</v>
      </c>
      <c r="D37" s="11" t="s">
        <v>10</v>
      </c>
      <c r="E37" s="19" t="s">
        <v>18</v>
      </c>
      <c r="F37" s="42" t="s">
        <v>19</v>
      </c>
    </row>
    <row r="38" spans="1:6" ht="12.75" customHeight="1" x14ac:dyDescent="0.25">
      <c r="A38" s="9" t="s">
        <v>14</v>
      </c>
      <c r="B38" s="66">
        <v>8593</v>
      </c>
      <c r="C38" s="67">
        <v>626.45000000000005</v>
      </c>
      <c r="D38" s="11" t="s">
        <v>10</v>
      </c>
      <c r="E38" s="19" t="s">
        <v>23</v>
      </c>
      <c r="F38" s="42" t="s">
        <v>24</v>
      </c>
    </row>
    <row r="39" spans="1:6" ht="12.75" customHeight="1" x14ac:dyDescent="0.25">
      <c r="A39" s="9" t="s">
        <v>14</v>
      </c>
      <c r="B39" s="66">
        <v>8594</v>
      </c>
      <c r="C39" s="67">
        <v>35358.49</v>
      </c>
      <c r="D39" s="11" t="s">
        <v>10</v>
      </c>
      <c r="E39" s="19" t="s">
        <v>36</v>
      </c>
      <c r="F39" s="41" t="s">
        <v>37</v>
      </c>
    </row>
    <row r="40" spans="1:6" ht="12.75" customHeight="1" x14ac:dyDescent="0.25">
      <c r="A40" s="9" t="s">
        <v>14</v>
      </c>
      <c r="B40" s="66">
        <v>8595</v>
      </c>
      <c r="C40" s="67">
        <v>37385.730000000003</v>
      </c>
      <c r="D40" s="11" t="s">
        <v>10</v>
      </c>
      <c r="E40" s="19" t="s">
        <v>16</v>
      </c>
      <c r="F40" s="41" t="s">
        <v>17</v>
      </c>
    </row>
    <row r="41" spans="1:6" ht="12.75" customHeight="1" x14ac:dyDescent="0.25">
      <c r="A41" s="43" t="s">
        <v>14</v>
      </c>
      <c r="B41" s="70">
        <v>8596</v>
      </c>
      <c r="C41" s="71">
        <v>7691.2</v>
      </c>
      <c r="D41" s="44" t="s">
        <v>10</v>
      </c>
      <c r="E41" s="45" t="s">
        <v>25</v>
      </c>
      <c r="F41" s="72" t="s">
        <v>26</v>
      </c>
    </row>
    <row r="42" spans="1:6" ht="12.75" customHeight="1" x14ac:dyDescent="0.25">
      <c r="A42" s="10" t="s">
        <v>14</v>
      </c>
      <c r="B42" s="66">
        <v>8597</v>
      </c>
      <c r="C42" s="67">
        <v>7338.64</v>
      </c>
      <c r="D42" s="11" t="s">
        <v>10</v>
      </c>
      <c r="E42" s="19" t="s">
        <v>27</v>
      </c>
      <c r="F42" s="41" t="s">
        <v>44</v>
      </c>
    </row>
    <row r="43" spans="1:6" ht="26.25" thickBot="1" x14ac:dyDescent="0.3">
      <c r="A43" s="97" t="s">
        <v>14</v>
      </c>
      <c r="B43" s="98">
        <v>1705</v>
      </c>
      <c r="C43" s="99">
        <v>1770025.67</v>
      </c>
      <c r="D43" s="100" t="s">
        <v>63</v>
      </c>
      <c r="E43" s="101" t="s">
        <v>64</v>
      </c>
      <c r="F43" s="102" t="s">
        <v>65</v>
      </c>
    </row>
    <row r="44" spans="1:6" ht="12.75" customHeight="1" thickBot="1" x14ac:dyDescent="0.25">
      <c r="A44" s="77" t="s">
        <v>14</v>
      </c>
      <c r="B44" s="78"/>
      <c r="C44" s="79">
        <f>SUM(C24:C43)</f>
        <v>2410547.38</v>
      </c>
      <c r="D44" s="78"/>
      <c r="E44" s="80"/>
      <c r="F44" s="81"/>
    </row>
    <row r="45" spans="1:6" ht="12.75" customHeight="1" thickBot="1" x14ac:dyDescent="0.25">
      <c r="A45" s="20">
        <v>374</v>
      </c>
      <c r="B45" s="13"/>
      <c r="C45" s="14">
        <f>C23+C44+C5</f>
        <v>4029201.4699999997</v>
      </c>
      <c r="D45" s="13"/>
      <c r="E45" s="15"/>
      <c r="F45" s="16"/>
    </row>
    <row r="47" spans="1:6" ht="12.75" customHeight="1" x14ac:dyDescent="0.2">
      <c r="A47" s="6" t="s">
        <v>34</v>
      </c>
    </row>
    <row r="48" spans="1:6" ht="12.75" customHeight="1" x14ac:dyDescent="0.2">
      <c r="A48" s="6" t="s">
        <v>45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D04A8-D2F2-4CF9-A05B-B14D1988881F}">
  <dimension ref="A3:B18"/>
  <sheetViews>
    <sheetView workbookViewId="0">
      <selection activeCell="A4" sqref="A4:B17"/>
    </sheetView>
  </sheetViews>
  <sheetFormatPr defaultRowHeight="15" x14ac:dyDescent="0.25"/>
  <cols>
    <col min="1" max="1" width="17.7109375" bestFit="1" customWidth="1"/>
    <col min="2" max="2" width="18" bestFit="1" customWidth="1"/>
  </cols>
  <sheetData>
    <row r="3" spans="1:2" x14ac:dyDescent="0.25">
      <c r="A3" s="56" t="s">
        <v>39</v>
      </c>
      <c r="B3" t="s">
        <v>38</v>
      </c>
    </row>
    <row r="4" spans="1:2" ht="15.75" x14ac:dyDescent="0.25">
      <c r="A4" s="58" t="s">
        <v>29</v>
      </c>
      <c r="B4" s="59">
        <v>33986.39</v>
      </c>
    </row>
    <row r="5" spans="1:2" ht="15.75" x14ac:dyDescent="0.25">
      <c r="A5" s="58" t="s">
        <v>31</v>
      </c>
      <c r="B5" s="59">
        <v>133264.43</v>
      </c>
    </row>
    <row r="6" spans="1:2" ht="15.75" x14ac:dyDescent="0.25">
      <c r="A6" s="58" t="s">
        <v>25</v>
      </c>
      <c r="B6" s="59">
        <v>65544</v>
      </c>
    </row>
    <row r="7" spans="1:2" ht="15.75" x14ac:dyDescent="0.25">
      <c r="A7" s="58" t="s">
        <v>23</v>
      </c>
      <c r="B7" s="59">
        <v>405.96</v>
      </c>
    </row>
    <row r="8" spans="1:2" ht="15.75" x14ac:dyDescent="0.25">
      <c r="A8" s="58" t="s">
        <v>27</v>
      </c>
      <c r="B8" s="59">
        <v>2596.9899999999998</v>
      </c>
    </row>
    <row r="9" spans="1:2" ht="15.75" x14ac:dyDescent="0.25">
      <c r="A9" s="58" t="s">
        <v>21</v>
      </c>
      <c r="B9" s="59">
        <v>335796.13</v>
      </c>
    </row>
    <row r="10" spans="1:2" ht="15.75" x14ac:dyDescent="0.25">
      <c r="A10" s="58" t="s">
        <v>18</v>
      </c>
      <c r="B10" s="59">
        <v>8590.89</v>
      </c>
    </row>
    <row r="11" spans="1:2" ht="15.75" x14ac:dyDescent="0.25">
      <c r="A11" s="58" t="s">
        <v>15</v>
      </c>
      <c r="B11" s="59">
        <v>353000</v>
      </c>
    </row>
    <row r="12" spans="1:2" ht="15.75" x14ac:dyDescent="0.25">
      <c r="A12" s="58" t="s">
        <v>36</v>
      </c>
      <c r="B12" s="59">
        <v>68069.62</v>
      </c>
    </row>
    <row r="13" spans="1:2" ht="15.75" x14ac:dyDescent="0.25">
      <c r="A13" s="58" t="s">
        <v>35</v>
      </c>
      <c r="B13" s="59">
        <v>135070.68</v>
      </c>
    </row>
    <row r="14" spans="1:2" ht="15.75" x14ac:dyDescent="0.25">
      <c r="A14" s="58" t="s">
        <v>32</v>
      </c>
      <c r="B14" s="59">
        <v>15285.71</v>
      </c>
    </row>
    <row r="15" spans="1:2" ht="15.75" x14ac:dyDescent="0.25">
      <c r="A15" s="58" t="s">
        <v>30</v>
      </c>
      <c r="B15" s="59">
        <v>648.82000000000005</v>
      </c>
    </row>
    <row r="16" spans="1:2" ht="15.75" x14ac:dyDescent="0.25">
      <c r="A16" s="58" t="s">
        <v>16</v>
      </c>
      <c r="B16" s="59">
        <v>390857.59</v>
      </c>
    </row>
    <row r="17" spans="1:2" ht="15.75" x14ac:dyDescent="0.25">
      <c r="A17" s="58" t="s">
        <v>20</v>
      </c>
      <c r="B17" s="59">
        <v>16021.78</v>
      </c>
    </row>
    <row r="18" spans="1:2" x14ac:dyDescent="0.25">
      <c r="A18" s="57" t="s">
        <v>40</v>
      </c>
      <c r="B18" s="55">
        <v>1559138.9900000002</v>
      </c>
    </row>
  </sheetData>
  <pageMargins left="0.7" right="0.7" top="0.78740157499999996" bottom="0.78740157499999996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B2F6B-A960-4B59-9461-ACC2AA0B69C7}">
  <dimension ref="A1:D32"/>
  <sheetViews>
    <sheetView workbookViewId="0">
      <selection activeCell="D6" sqref="D6"/>
    </sheetView>
  </sheetViews>
  <sheetFormatPr defaultRowHeight="15" x14ac:dyDescent="0.25"/>
  <cols>
    <col min="4" max="4" width="12.28515625" style="1" bestFit="1" customWidth="1"/>
  </cols>
  <sheetData>
    <row r="1" spans="1:4" x14ac:dyDescent="0.25">
      <c r="A1" t="s">
        <v>0</v>
      </c>
      <c r="B1" t="s">
        <v>1</v>
      </c>
      <c r="C1" t="s">
        <v>2</v>
      </c>
    </row>
    <row r="2" spans="1:4" x14ac:dyDescent="0.25">
      <c r="A2">
        <v>37401000</v>
      </c>
      <c r="C2">
        <v>8512</v>
      </c>
      <c r="D2" s="1">
        <v>11364.99</v>
      </c>
    </row>
    <row r="3" spans="1:4" x14ac:dyDescent="0.25">
      <c r="A3">
        <v>37401000</v>
      </c>
      <c r="C3">
        <v>8513</v>
      </c>
      <c r="D3" s="1">
        <v>104663.85</v>
      </c>
    </row>
    <row r="4" spans="1:4" x14ac:dyDescent="0.25">
      <c r="A4">
        <v>37401000</v>
      </c>
      <c r="C4">
        <v>8515</v>
      </c>
      <c r="D4" s="1">
        <v>10749.54</v>
      </c>
    </row>
    <row r="5" spans="1:4" x14ac:dyDescent="0.25">
      <c r="A5">
        <v>37401000</v>
      </c>
      <c r="C5">
        <v>8516</v>
      </c>
      <c r="D5" s="1">
        <v>23295.23</v>
      </c>
    </row>
    <row r="6" spans="1:4" x14ac:dyDescent="0.25">
      <c r="A6">
        <v>37401000</v>
      </c>
      <c r="C6">
        <v>8520</v>
      </c>
      <c r="D6" s="1">
        <v>26287.55</v>
      </c>
    </row>
    <row r="7" spans="1:4" x14ac:dyDescent="0.25">
      <c r="A7">
        <v>37401000</v>
      </c>
      <c r="C7">
        <v>8521</v>
      </c>
      <c r="D7" s="1">
        <v>290.95999999999998</v>
      </c>
    </row>
    <row r="8" spans="1:4" x14ac:dyDescent="0.25">
      <c r="A8">
        <v>37401000</v>
      </c>
      <c r="C8">
        <v>8522</v>
      </c>
      <c r="D8" s="1">
        <v>86456.6</v>
      </c>
    </row>
    <row r="10" spans="1:4" x14ac:dyDescent="0.25">
      <c r="A10">
        <v>37402000</v>
      </c>
      <c r="C10">
        <v>8517</v>
      </c>
      <c r="D10" s="1">
        <v>66537.240000000005</v>
      </c>
    </row>
    <row r="11" spans="1:4" x14ac:dyDescent="0.25">
      <c r="A11">
        <v>37402000</v>
      </c>
      <c r="C11">
        <v>8519</v>
      </c>
      <c r="D11" s="1">
        <v>353000</v>
      </c>
    </row>
    <row r="12" spans="1:4" x14ac:dyDescent="0.25">
      <c r="A12">
        <v>37402000</v>
      </c>
      <c r="C12">
        <v>8561</v>
      </c>
      <c r="D12" s="1">
        <v>40107.980000000003</v>
      </c>
    </row>
    <row r="13" spans="1:4" x14ac:dyDescent="0.25">
      <c r="A13">
        <v>37402000</v>
      </c>
      <c r="C13">
        <v>8572</v>
      </c>
      <c r="D13" s="1">
        <v>335796.13</v>
      </c>
    </row>
    <row r="14" spans="1:4" x14ac:dyDescent="0.25">
      <c r="A14">
        <v>37402000</v>
      </c>
      <c r="C14">
        <v>8573</v>
      </c>
      <c r="D14" s="1">
        <v>405.96</v>
      </c>
    </row>
    <row r="15" spans="1:4" x14ac:dyDescent="0.25">
      <c r="A15">
        <v>37402000</v>
      </c>
      <c r="C15">
        <v>8574</v>
      </c>
      <c r="D15" s="1">
        <v>135070.68</v>
      </c>
    </row>
    <row r="16" spans="1:4" x14ac:dyDescent="0.25">
      <c r="A16">
        <v>37402000</v>
      </c>
      <c r="C16">
        <v>8575</v>
      </c>
      <c r="D16" s="1">
        <v>16021.78</v>
      </c>
    </row>
    <row r="17" spans="1:4" x14ac:dyDescent="0.25">
      <c r="A17">
        <v>37402000</v>
      </c>
      <c r="C17">
        <v>8576</v>
      </c>
      <c r="D17" s="1">
        <v>88786.25</v>
      </c>
    </row>
    <row r="18" spans="1:4" x14ac:dyDescent="0.25">
      <c r="A18">
        <v>37402000</v>
      </c>
      <c r="C18">
        <v>8577</v>
      </c>
      <c r="D18" s="1">
        <v>32391.279999999999</v>
      </c>
    </row>
    <row r="19" spans="1:4" x14ac:dyDescent="0.25">
      <c r="A19">
        <v>37402000</v>
      </c>
      <c r="C19">
        <v>8578</v>
      </c>
      <c r="D19" s="1">
        <v>12353.91</v>
      </c>
    </row>
    <row r="20" spans="1:4" x14ac:dyDescent="0.25">
      <c r="A20">
        <v>37402000</v>
      </c>
      <c r="C20">
        <v>8579</v>
      </c>
      <c r="D20" s="1">
        <v>81087.070000000007</v>
      </c>
    </row>
    <row r="21" spans="1:4" x14ac:dyDescent="0.25">
      <c r="A21">
        <v>37402000</v>
      </c>
      <c r="C21">
        <v>8580</v>
      </c>
      <c r="D21" s="1">
        <v>89761.74</v>
      </c>
    </row>
    <row r="22" spans="1:4" x14ac:dyDescent="0.25">
      <c r="A22">
        <v>37402000</v>
      </c>
      <c r="C22">
        <v>8581</v>
      </c>
      <c r="D22" s="1">
        <v>63213.06</v>
      </c>
    </row>
    <row r="23" spans="1:4" x14ac:dyDescent="0.25">
      <c r="A23">
        <v>37402000</v>
      </c>
      <c r="C23">
        <v>8582</v>
      </c>
      <c r="D23" s="1">
        <v>2596.9899999999998</v>
      </c>
    </row>
    <row r="24" spans="1:4" x14ac:dyDescent="0.25">
      <c r="A24">
        <v>37402000</v>
      </c>
      <c r="C24">
        <v>8583</v>
      </c>
      <c r="D24" s="1">
        <v>33986.39</v>
      </c>
    </row>
    <row r="25" spans="1:4" x14ac:dyDescent="0.25">
      <c r="A25">
        <v>37402000</v>
      </c>
      <c r="C25">
        <v>8585</v>
      </c>
      <c r="D25" s="1">
        <v>648.82000000000005</v>
      </c>
    </row>
    <row r="26" spans="1:4" x14ac:dyDescent="0.25">
      <c r="A26">
        <v>37402000</v>
      </c>
      <c r="C26">
        <v>8586</v>
      </c>
      <c r="D26" s="1">
        <v>133264.43</v>
      </c>
    </row>
    <row r="27" spans="1:4" x14ac:dyDescent="0.25">
      <c r="A27">
        <v>37402000</v>
      </c>
      <c r="C27">
        <v>8588</v>
      </c>
      <c r="D27" s="1">
        <v>15285.71</v>
      </c>
    </row>
    <row r="28" spans="1:4" x14ac:dyDescent="0.25">
      <c r="A28">
        <v>37402000</v>
      </c>
      <c r="C28">
        <v>8590</v>
      </c>
      <c r="D28" s="1">
        <v>24370.98</v>
      </c>
    </row>
    <row r="29" spans="1:4" x14ac:dyDescent="0.25">
      <c r="A29">
        <v>37402000</v>
      </c>
      <c r="C29">
        <v>8592</v>
      </c>
      <c r="D29" s="1">
        <v>8590.89</v>
      </c>
    </row>
    <row r="30" spans="1:4" x14ac:dyDescent="0.25">
      <c r="A30">
        <v>37402000</v>
      </c>
      <c r="C30">
        <v>8594</v>
      </c>
      <c r="D30" s="1">
        <v>68069.62</v>
      </c>
    </row>
    <row r="31" spans="1:4" x14ac:dyDescent="0.25">
      <c r="A31">
        <v>37402000</v>
      </c>
      <c r="C31">
        <v>8595</v>
      </c>
      <c r="D31" s="1">
        <v>21998.38</v>
      </c>
    </row>
    <row r="32" spans="1:4" x14ac:dyDescent="0.25">
      <c r="A32">
        <v>37402000</v>
      </c>
      <c r="C32">
        <v>8596</v>
      </c>
      <c r="D32" s="1">
        <v>2330.94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GRANTY</vt:lpstr>
      <vt:lpstr>CELKEM</vt:lpstr>
      <vt:lpstr>List4</vt:lpstr>
      <vt:lpstr>List1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Buzková Eva</cp:lastModifiedBy>
  <cp:lastPrinted>2024-01-23T13:21:35Z</cp:lastPrinted>
  <dcterms:created xsi:type="dcterms:W3CDTF">2023-01-17T08:42:16Z</dcterms:created>
  <dcterms:modified xsi:type="dcterms:W3CDTF">2024-04-09T11:46:11Z</dcterms:modified>
</cp:coreProperties>
</file>