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94254532-9528-4A18-9234-74783220EA4D}" xr6:coauthVersionLast="36" xr6:coauthVersionMax="36" xr10:uidLastSave="{00000000-0000-0000-0000-000000000000}"/>
  <bookViews>
    <workbookView xWindow="120" yWindow="105" windowWidth="15120" windowHeight="8010" activeTab="5" xr2:uid="{00000000-000D-0000-FFFF-FFFF00000000}"/>
  </bookViews>
  <sheets>
    <sheet name="VZP" sheetId="1" r:id="rId1"/>
    <sheet name="Voj.ZP" sheetId="5" r:id="rId2"/>
    <sheet name="ČPZP" sheetId="4" r:id="rId3"/>
    <sheet name="Obor.ZP" sheetId="2" r:id="rId4"/>
    <sheet name="ZP Min.vn." sheetId="3" r:id="rId5"/>
    <sheet name="Revirní ZP" sheetId="6" r:id="rId6"/>
    <sheet name="Celkem" sheetId="7" r:id="rId7"/>
  </sheets>
  <calcPr calcId="191029"/>
</workbook>
</file>

<file path=xl/calcChain.xml><?xml version="1.0" encoding="utf-8"?>
<calcChain xmlns="http://schemas.openxmlformats.org/spreadsheetml/2006/main">
  <c r="H14" i="7" l="1"/>
  <c r="I9" i="7"/>
  <c r="H9" i="7"/>
  <c r="D9" i="7"/>
  <c r="B8" i="7"/>
  <c r="B10" i="7" s="1"/>
  <c r="B15" i="7" s="1"/>
  <c r="D9" i="1" l="1"/>
  <c r="D8" i="5" l="1"/>
  <c r="B8" i="6"/>
  <c r="B10" i="6" s="1"/>
  <c r="B13" i="6" s="1"/>
  <c r="D7" i="6"/>
  <c r="D8" i="3"/>
  <c r="B8" i="3"/>
  <c r="B10" i="3" s="1"/>
  <c r="B13" i="3" s="1"/>
  <c r="B8" i="2"/>
  <c r="B10" i="2" s="1"/>
  <c r="B13" i="2" s="1"/>
  <c r="D7" i="2"/>
  <c r="D8" i="4"/>
  <c r="B8" i="4"/>
  <c r="B10" i="4" s="1"/>
  <c r="B13" i="4" s="1"/>
  <c r="B8" i="5"/>
  <c r="B10" i="5" s="1"/>
  <c r="B13" i="5" s="1"/>
  <c r="B8" i="1"/>
  <c r="B10" i="1" s="1"/>
  <c r="B13" i="1" s="1"/>
</calcChain>
</file>

<file path=xl/sharedStrings.xml><?xml version="1.0" encoding="utf-8"?>
<sst xmlns="http://schemas.openxmlformats.org/spreadsheetml/2006/main" count="136" uniqueCount="43">
  <si>
    <t>Položka</t>
  </si>
  <si>
    <t>Výše v CZK</t>
  </si>
  <si>
    <t>Rozdíl</t>
  </si>
  <si>
    <t>Výsledný rozdíl</t>
  </si>
  <si>
    <t>Souhrn záloh dle smlouvy</t>
  </si>
  <si>
    <t>Vypracovala: Eva Buzková - vedoucí OUC</t>
  </si>
  <si>
    <t>TEST - dohadná položka, výnosy za zdrav.péči, úhrada od pojišťovny</t>
  </si>
  <si>
    <t>Pohledávky na účtu 3110120</t>
  </si>
  <si>
    <t>výnosy</t>
  </si>
  <si>
    <t>Souhrn uhraz. záloh dle smlouvy</t>
  </si>
  <si>
    <t>úč.60245401</t>
  </si>
  <si>
    <t>úč.60245415</t>
  </si>
  <si>
    <t>Souhrn uhraz.záloh dle smlouvy</t>
  </si>
  <si>
    <t>účet 38920010</t>
  </si>
  <si>
    <t>zaúčtované tržby ZP - účty 60245401, 415 a 60240002</t>
  </si>
  <si>
    <t>úč.60240002</t>
  </si>
  <si>
    <t>úč. 60245401</t>
  </si>
  <si>
    <t>úč. 60245415</t>
  </si>
  <si>
    <t>zaúčtované tržby VZP - účty 60245401, 415 a 60240002</t>
  </si>
  <si>
    <t>Pohledávky na účtu 31101120</t>
  </si>
  <si>
    <t>úč.60240002 (MD)</t>
  </si>
  <si>
    <t>vyúčtování za rok 2020 - přeplatek informativně</t>
  </si>
  <si>
    <t>dohad účet 38810001</t>
  </si>
  <si>
    <t>Údaje z HK</t>
  </si>
  <si>
    <t>vyúčtování za rok 2019 - přeplatek informativně</t>
  </si>
  <si>
    <t>hlavní kniha - správně</t>
  </si>
  <si>
    <t>účet 38801</t>
  </si>
  <si>
    <t>účet 60240002 str.DAL</t>
  </si>
  <si>
    <t>V Olomouci dne 3.4.2023</t>
  </si>
  <si>
    <t>dohad účet 38920010</t>
  </si>
  <si>
    <t>účet 60240002 str.MD</t>
  </si>
  <si>
    <t>účet 38920010 ZP Škoda</t>
  </si>
  <si>
    <t>Pohledávky na účtu 31101120:  viz "2OZPI_Kniha pohled. k 31.12.2022.xlsx"</t>
  </si>
  <si>
    <t>*</t>
  </si>
  <si>
    <t>ZP za rok 2022</t>
  </si>
  <si>
    <t>VZP (111) rok 2023</t>
  </si>
  <si>
    <t>vyúčtování za rok 2022 - přeplatek informativně</t>
  </si>
  <si>
    <t>V Olomouci dne 3.4.2024</t>
  </si>
  <si>
    <t>Vojenská ZP (201) rok 2023</t>
  </si>
  <si>
    <t>Česká průmyslová ZP (205) rok 2023</t>
  </si>
  <si>
    <t>Oborová ZP (207) rok 2023</t>
  </si>
  <si>
    <t>ZP Ministerstva vnitra (211) rok 2023</t>
  </si>
  <si>
    <t>Revirní bratrská ZP  (213)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</si>
</sst>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0" fillId="0" borderId="0" xfId="0" applyNumberFormat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" fontId="5" fillId="0" borderId="0" xfId="0" applyNumberFormat="1" applyFont="1"/>
    <xf numFmtId="4" fontId="5" fillId="0" borderId="1" xfId="0" applyNumberFormat="1" applyFont="1" applyBorder="1"/>
    <xf numFmtId="4" fontId="5" fillId="0" borderId="0" xfId="0" applyNumberFormat="1" applyFont="1" applyFill="1"/>
    <xf numFmtId="0" fontId="6" fillId="0" borderId="0" xfId="0" applyFont="1"/>
    <xf numFmtId="0" fontId="5" fillId="0" borderId="0" xfId="0" applyFont="1" applyAlignment="1">
      <alignment horizontal="center" wrapText="1"/>
    </xf>
    <xf numFmtId="4" fontId="7" fillId="0" borderId="0" xfId="0" applyNumberFormat="1" applyFont="1" applyFill="1" applyBorder="1" applyAlignment="1">
      <alignment horizontal="center" vertical="top"/>
    </xf>
    <xf numFmtId="4" fontId="5" fillId="0" borderId="0" xfId="0" applyNumberFormat="1" applyFont="1" applyBorder="1"/>
    <xf numFmtId="4" fontId="7" fillId="3" borderId="0" xfId="0" applyNumberFormat="1" applyFont="1" applyFill="1" applyBorder="1" applyAlignment="1">
      <alignment horizontal="center" vertical="top"/>
    </xf>
    <xf numFmtId="0" fontId="8" fillId="0" borderId="0" xfId="0" applyFont="1"/>
    <xf numFmtId="0" fontId="9" fillId="0" borderId="0" xfId="0" applyFont="1" applyAlignment="1">
      <alignment horizontal="center"/>
    </xf>
    <xf numFmtId="4" fontId="10" fillId="0" borderId="0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/>
    <xf numFmtId="4" fontId="2" fillId="0" borderId="0" xfId="0" applyNumberFormat="1" applyFont="1"/>
    <xf numFmtId="4" fontId="7" fillId="0" borderId="0" xfId="0" applyNumberFormat="1" applyFont="1" applyFill="1" applyBorder="1" applyAlignment="1">
      <alignment horizontal="right" vertical="top"/>
    </xf>
    <xf numFmtId="4" fontId="5" fillId="2" borderId="0" xfId="0" applyNumberFormat="1" applyFont="1" applyFill="1"/>
    <xf numFmtId="0" fontId="1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workbookViewId="0">
      <selection activeCell="A17" sqref="A17"/>
    </sheetView>
  </sheetViews>
  <sheetFormatPr defaultRowHeight="15" x14ac:dyDescent="0.25"/>
  <cols>
    <col min="1" max="1" width="27.7109375" customWidth="1"/>
    <col min="2" max="2" width="16.5703125" bestFit="1" customWidth="1"/>
    <col min="3" max="3" width="6.7109375" customWidth="1"/>
    <col min="4" max="4" width="14.85546875" bestFit="1" customWidth="1"/>
    <col min="5" max="5" width="9" bestFit="1" customWidth="1"/>
  </cols>
  <sheetData>
    <row r="1" spans="1:5" ht="15.75" x14ac:dyDescent="0.25">
      <c r="A1" s="15" t="s">
        <v>6</v>
      </c>
      <c r="B1" s="16"/>
      <c r="C1" s="16"/>
      <c r="D1" s="16"/>
    </row>
    <row r="3" spans="1:5" x14ac:dyDescent="0.25">
      <c r="A3" s="9" t="s">
        <v>35</v>
      </c>
      <c r="B3" s="5"/>
    </row>
    <row r="4" spans="1:5" x14ac:dyDescent="0.25">
      <c r="D4" s="1" t="s">
        <v>8</v>
      </c>
    </row>
    <row r="5" spans="1:5" x14ac:dyDescent="0.25">
      <c r="A5" s="2" t="s">
        <v>0</v>
      </c>
      <c r="B5" s="6" t="s">
        <v>1</v>
      </c>
      <c r="C5" s="10"/>
      <c r="D5" s="18">
        <v>-189915000</v>
      </c>
      <c r="E5" t="s">
        <v>20</v>
      </c>
    </row>
    <row r="6" spans="1:5" ht="30" x14ac:dyDescent="0.25">
      <c r="A6" s="3" t="s">
        <v>9</v>
      </c>
      <c r="B6" s="12">
        <v>3630084131.1300001</v>
      </c>
      <c r="C6" s="10"/>
      <c r="D6" s="18">
        <v>3274411102.1799998</v>
      </c>
      <c r="E6" t="s">
        <v>16</v>
      </c>
    </row>
    <row r="7" spans="1:5" ht="30" x14ac:dyDescent="0.25">
      <c r="A7" s="3" t="s">
        <v>18</v>
      </c>
      <c r="B7" s="12">
        <v>3831277932.1999998</v>
      </c>
      <c r="C7" s="10"/>
      <c r="D7" s="24">
        <v>746781830.01999998</v>
      </c>
      <c r="E7" t="s">
        <v>17</v>
      </c>
    </row>
    <row r="8" spans="1:5" x14ac:dyDescent="0.25">
      <c r="A8" s="1" t="s">
        <v>2</v>
      </c>
      <c r="B8" s="12">
        <f>B7-B6</f>
        <v>201193801.06999969</v>
      </c>
      <c r="C8" s="10"/>
      <c r="D8" s="19"/>
    </row>
    <row r="9" spans="1:5" ht="30" x14ac:dyDescent="0.25">
      <c r="A9" s="3" t="s">
        <v>36</v>
      </c>
      <c r="B9" s="12"/>
      <c r="C9" s="10"/>
      <c r="D9" s="18">
        <f>SUM(D5:D8)</f>
        <v>3831277932.1999998</v>
      </c>
    </row>
    <row r="10" spans="1:5" x14ac:dyDescent="0.25">
      <c r="A10" s="1" t="s">
        <v>2</v>
      </c>
      <c r="B10" s="12">
        <f>B8</f>
        <v>201193801.06999969</v>
      </c>
      <c r="C10" s="10"/>
      <c r="D10" s="10"/>
    </row>
    <row r="11" spans="1:5" x14ac:dyDescent="0.25">
      <c r="A11" s="1" t="s">
        <v>19</v>
      </c>
      <c r="B11" s="23">
        <v>391108801.06999999</v>
      </c>
      <c r="C11" s="10"/>
      <c r="D11" s="10"/>
    </row>
    <row r="12" spans="1:5" s="8" customFormat="1" x14ac:dyDescent="0.25">
      <c r="A12" s="6" t="s">
        <v>29</v>
      </c>
      <c r="B12" s="7">
        <v>-189915000</v>
      </c>
    </row>
    <row r="13" spans="1:5" s="8" customFormat="1" x14ac:dyDescent="0.25">
      <c r="A13" s="6" t="s">
        <v>3</v>
      </c>
      <c r="B13" s="7">
        <f>B10-B11-B12</f>
        <v>-2.9802322387695313E-7</v>
      </c>
    </row>
    <row r="14" spans="1:5" x14ac:dyDescent="0.25">
      <c r="A14" s="1"/>
      <c r="B14" s="4"/>
    </row>
    <row r="15" spans="1:5" x14ac:dyDescent="0.25">
      <c r="A15" s="1"/>
      <c r="B15" s="4"/>
    </row>
    <row r="16" spans="1:5" x14ac:dyDescent="0.25">
      <c r="A16" s="5" t="s">
        <v>37</v>
      </c>
      <c r="B16" s="4"/>
    </row>
    <row r="17" spans="1:2" x14ac:dyDescent="0.25">
      <c r="A17" s="5" t="s">
        <v>5</v>
      </c>
      <c r="B17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J17" sqref="J17"/>
    </sheetView>
  </sheetViews>
  <sheetFormatPr defaultRowHeight="15" x14ac:dyDescent="0.25"/>
  <cols>
    <col min="1" max="1" width="38.28515625" customWidth="1"/>
    <col min="2" max="2" width="13.42578125" bestFit="1" customWidth="1"/>
    <col min="3" max="3" width="4.140625" style="14" customWidth="1"/>
    <col min="4" max="4" width="13.42578125" bestFit="1" customWidth="1"/>
  </cols>
  <sheetData>
    <row r="1" spans="1:5" ht="15.75" x14ac:dyDescent="0.25">
      <c r="A1" s="15" t="s">
        <v>6</v>
      </c>
      <c r="B1" s="17"/>
      <c r="C1" s="16"/>
      <c r="D1" s="16"/>
    </row>
    <row r="2" spans="1:5" x14ac:dyDescent="0.25">
      <c r="B2" s="10"/>
      <c r="C2"/>
    </row>
    <row r="3" spans="1:5" x14ac:dyDescent="0.25">
      <c r="A3" s="21" t="s">
        <v>38</v>
      </c>
      <c r="B3" s="11"/>
      <c r="C3" s="10"/>
      <c r="D3" s="10"/>
      <c r="E3" s="10"/>
    </row>
    <row r="4" spans="1:5" x14ac:dyDescent="0.25">
      <c r="A4" s="10"/>
      <c r="B4" s="10"/>
      <c r="C4" s="10"/>
      <c r="D4" s="13" t="s">
        <v>8</v>
      </c>
      <c r="E4" s="10"/>
    </row>
    <row r="5" spans="1:5" x14ac:dyDescent="0.25">
      <c r="A5" s="6" t="s">
        <v>0</v>
      </c>
      <c r="B5" s="6" t="s">
        <v>1</v>
      </c>
      <c r="C5" s="6"/>
      <c r="D5" s="18">
        <v>76826000</v>
      </c>
      <c r="E5" s="10" t="s">
        <v>15</v>
      </c>
    </row>
    <row r="6" spans="1:5" x14ac:dyDescent="0.25">
      <c r="A6" s="22" t="s">
        <v>12</v>
      </c>
      <c r="B6" s="12">
        <v>677934826.16999996</v>
      </c>
      <c r="C6" s="12"/>
      <c r="D6" s="18">
        <v>647418621.25</v>
      </c>
      <c r="E6" s="10" t="s">
        <v>10</v>
      </c>
    </row>
    <row r="7" spans="1:5" ht="30" x14ac:dyDescent="0.25">
      <c r="A7" s="22" t="s">
        <v>14</v>
      </c>
      <c r="B7" s="12">
        <v>889574951</v>
      </c>
      <c r="C7" s="12"/>
      <c r="D7" s="19">
        <v>165330329.75</v>
      </c>
      <c r="E7" s="10" t="s">
        <v>11</v>
      </c>
    </row>
    <row r="8" spans="1:5" x14ac:dyDescent="0.25">
      <c r="A8" s="13" t="s">
        <v>2</v>
      </c>
      <c r="B8" s="12">
        <f>B7-B6</f>
        <v>211640124.83000004</v>
      </c>
      <c r="C8" s="12"/>
      <c r="D8" s="18">
        <f>SUM(D5:D7)</f>
        <v>889574951</v>
      </c>
      <c r="E8" s="10"/>
    </row>
    <row r="9" spans="1:5" ht="30" x14ac:dyDescent="0.25">
      <c r="A9" s="22" t="s">
        <v>21</v>
      </c>
      <c r="B9" s="12">
        <v>0</v>
      </c>
      <c r="C9" s="12"/>
      <c r="D9" s="10"/>
      <c r="E9" s="10"/>
    </row>
    <row r="10" spans="1:5" x14ac:dyDescent="0.25">
      <c r="A10" s="13" t="s">
        <v>2</v>
      </c>
      <c r="B10" s="12">
        <f>B8</f>
        <v>211640124.83000004</v>
      </c>
      <c r="C10" s="12"/>
      <c r="D10" s="10"/>
      <c r="E10" s="10"/>
    </row>
    <row r="11" spans="1:5" x14ac:dyDescent="0.25">
      <c r="A11" s="13" t="s">
        <v>7</v>
      </c>
      <c r="B11" s="12">
        <v>134814124.83000001</v>
      </c>
      <c r="C11" s="12"/>
      <c r="D11" s="10"/>
      <c r="E11" s="10"/>
    </row>
    <row r="12" spans="1:5" s="8" customFormat="1" x14ac:dyDescent="0.25">
      <c r="A12" s="6" t="s">
        <v>22</v>
      </c>
      <c r="B12" s="7">
        <v>76826000</v>
      </c>
      <c r="C12" s="7"/>
    </row>
    <row r="13" spans="1:5" s="8" customFormat="1" x14ac:dyDescent="0.25">
      <c r="A13" s="6" t="s">
        <v>3</v>
      </c>
      <c r="B13" s="7">
        <f>B10-B11-B12</f>
        <v>0</v>
      </c>
      <c r="C13" s="7"/>
    </row>
    <row r="14" spans="1:5" x14ac:dyDescent="0.25">
      <c r="A14" s="1"/>
      <c r="B14" s="12"/>
      <c r="C14"/>
    </row>
    <row r="15" spans="1:5" x14ac:dyDescent="0.25">
      <c r="A15" s="1"/>
      <c r="B15" s="12"/>
      <c r="C15"/>
    </row>
    <row r="16" spans="1:5" x14ac:dyDescent="0.25">
      <c r="A16" s="5" t="s">
        <v>37</v>
      </c>
      <c r="B16" s="12"/>
      <c r="C16"/>
    </row>
    <row r="17" spans="1:3" x14ac:dyDescent="0.25">
      <c r="A17" s="5" t="s">
        <v>5</v>
      </c>
      <c r="B17" s="13"/>
      <c r="C1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workbookViewId="0">
      <selection activeCell="B24" sqref="B24"/>
    </sheetView>
  </sheetViews>
  <sheetFormatPr defaultRowHeight="15" x14ac:dyDescent="0.25"/>
  <cols>
    <col min="1" max="1" width="35" customWidth="1"/>
    <col min="2" max="2" width="14.85546875" bestFit="1" customWidth="1"/>
    <col min="3" max="3" width="4.85546875" customWidth="1"/>
    <col min="4" max="4" width="14.85546875" bestFit="1" customWidth="1"/>
  </cols>
  <sheetData>
    <row r="1" spans="1:5" ht="15.75" x14ac:dyDescent="0.25">
      <c r="A1" s="15" t="s">
        <v>6</v>
      </c>
      <c r="B1" s="17"/>
      <c r="C1" s="16"/>
      <c r="D1" s="16"/>
    </row>
    <row r="2" spans="1:5" x14ac:dyDescent="0.25">
      <c r="B2" s="10"/>
    </row>
    <row r="3" spans="1:5" x14ac:dyDescent="0.25">
      <c r="A3" s="9" t="s">
        <v>39</v>
      </c>
      <c r="B3" s="11"/>
    </row>
    <row r="4" spans="1:5" x14ac:dyDescent="0.25">
      <c r="B4" s="10"/>
      <c r="D4" s="1" t="s">
        <v>8</v>
      </c>
    </row>
    <row r="5" spans="1:5" x14ac:dyDescent="0.25">
      <c r="A5" s="2" t="s">
        <v>0</v>
      </c>
      <c r="B5" s="6" t="s">
        <v>1</v>
      </c>
      <c r="C5" s="10"/>
      <c r="D5" s="18">
        <v>-179435000</v>
      </c>
      <c r="E5" s="10" t="s">
        <v>15</v>
      </c>
    </row>
    <row r="6" spans="1:5" x14ac:dyDescent="0.25">
      <c r="A6" s="3" t="s">
        <v>4</v>
      </c>
      <c r="B6" s="12">
        <v>2435658559.73</v>
      </c>
      <c r="C6" s="10"/>
      <c r="D6" s="18">
        <v>2163526500.1599998</v>
      </c>
      <c r="E6" s="10" t="s">
        <v>10</v>
      </c>
    </row>
    <row r="7" spans="1:5" ht="30" x14ac:dyDescent="0.25">
      <c r="A7" s="3" t="s">
        <v>14</v>
      </c>
      <c r="B7" s="12">
        <v>2477930330.4400001</v>
      </c>
      <c r="C7" s="10"/>
      <c r="D7" s="19">
        <v>493838830.27999997</v>
      </c>
      <c r="E7" s="10" t="s">
        <v>11</v>
      </c>
    </row>
    <row r="8" spans="1:5" x14ac:dyDescent="0.25">
      <c r="A8" s="1" t="s">
        <v>2</v>
      </c>
      <c r="B8" s="12">
        <f>B7-B6</f>
        <v>42271770.710000038</v>
      </c>
      <c r="C8" s="10"/>
      <c r="D8" s="18">
        <f>SUM(D5:D7)</f>
        <v>2477930330.4399996</v>
      </c>
      <c r="E8" s="10"/>
    </row>
    <row r="9" spans="1:5" ht="30" x14ac:dyDescent="0.25">
      <c r="A9" s="3" t="s">
        <v>21</v>
      </c>
      <c r="B9" s="12"/>
      <c r="C9" s="10"/>
      <c r="D9" s="10"/>
      <c r="E9" s="10"/>
    </row>
    <row r="10" spans="1:5" x14ac:dyDescent="0.25">
      <c r="A10" s="1" t="s">
        <v>2</v>
      </c>
      <c r="B10" s="12">
        <f>B8</f>
        <v>42271770.710000038</v>
      </c>
      <c r="C10" s="10"/>
      <c r="D10" s="10"/>
      <c r="E10" s="10"/>
    </row>
    <row r="11" spans="1:5" x14ac:dyDescent="0.25">
      <c r="A11" s="1" t="s">
        <v>7</v>
      </c>
      <c r="B11" s="12">
        <v>221706770.71000001</v>
      </c>
      <c r="C11" s="10"/>
      <c r="D11" s="10"/>
      <c r="E11" s="10"/>
    </row>
    <row r="12" spans="1:5" s="8" customFormat="1" x14ac:dyDescent="0.25">
      <c r="A12" s="6" t="s">
        <v>29</v>
      </c>
      <c r="B12" s="7">
        <v>-179435000</v>
      </c>
    </row>
    <row r="13" spans="1:5" s="8" customFormat="1" x14ac:dyDescent="0.25">
      <c r="A13" s="6" t="s">
        <v>3</v>
      </c>
      <c r="B13" s="7">
        <f>B10-B11-B12</f>
        <v>0</v>
      </c>
    </row>
    <row r="14" spans="1:5" x14ac:dyDescent="0.25">
      <c r="A14" s="1"/>
      <c r="B14" s="12"/>
    </row>
    <row r="15" spans="1:5" x14ac:dyDescent="0.25">
      <c r="A15" s="1"/>
      <c r="B15" s="12"/>
    </row>
    <row r="16" spans="1:5" x14ac:dyDescent="0.25">
      <c r="A16" s="5" t="s">
        <v>37</v>
      </c>
      <c r="B16" s="12"/>
    </row>
    <row r="17" spans="1:2" x14ac:dyDescent="0.25">
      <c r="A17" s="5" t="s">
        <v>5</v>
      </c>
      <c r="B17" s="1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workbookViewId="0">
      <selection activeCell="G19" sqref="G19"/>
    </sheetView>
  </sheetViews>
  <sheetFormatPr defaultRowHeight="15" x14ac:dyDescent="0.25"/>
  <cols>
    <col min="1" max="1" width="40.140625" customWidth="1"/>
    <col min="2" max="2" width="13.42578125" bestFit="1" customWidth="1"/>
    <col min="3" max="3" width="1.42578125" customWidth="1"/>
    <col min="4" max="4" width="13.42578125" bestFit="1" customWidth="1"/>
  </cols>
  <sheetData>
    <row r="1" spans="1:5" ht="15.75" x14ac:dyDescent="0.25">
      <c r="A1" s="15" t="s">
        <v>6</v>
      </c>
      <c r="B1" s="17"/>
      <c r="C1" s="16"/>
      <c r="D1" s="16"/>
    </row>
    <row r="2" spans="1:5" x14ac:dyDescent="0.25">
      <c r="B2" s="10"/>
    </row>
    <row r="3" spans="1:5" x14ac:dyDescent="0.25">
      <c r="A3" s="9" t="s">
        <v>40</v>
      </c>
      <c r="B3" s="11"/>
      <c r="C3" s="10"/>
      <c r="D3" s="13" t="s">
        <v>8</v>
      </c>
      <c r="E3" s="10"/>
    </row>
    <row r="4" spans="1:5" x14ac:dyDescent="0.25">
      <c r="B4" s="10"/>
      <c r="C4" s="10"/>
      <c r="D4" s="18">
        <v>9015000</v>
      </c>
      <c r="E4" s="10" t="s">
        <v>15</v>
      </c>
    </row>
    <row r="5" spans="1:5" x14ac:dyDescent="0.25">
      <c r="A5" s="2" t="s">
        <v>0</v>
      </c>
      <c r="B5" s="6" t="s">
        <v>1</v>
      </c>
      <c r="C5" s="10"/>
      <c r="D5" s="18">
        <v>248007873.34999999</v>
      </c>
      <c r="E5" s="10" t="s">
        <v>10</v>
      </c>
    </row>
    <row r="6" spans="1:5" x14ac:dyDescent="0.25">
      <c r="A6" s="3" t="s">
        <v>4</v>
      </c>
      <c r="B6" s="12">
        <v>295600974.27999997</v>
      </c>
      <c r="C6" s="10"/>
      <c r="D6" s="19">
        <v>74484982.150000006</v>
      </c>
      <c r="E6" s="10" t="s">
        <v>11</v>
      </c>
    </row>
    <row r="7" spans="1:5" ht="30" x14ac:dyDescent="0.25">
      <c r="A7" s="3" t="s">
        <v>14</v>
      </c>
      <c r="B7" s="12">
        <v>331507855.5</v>
      </c>
      <c r="C7" s="10"/>
      <c r="D7" s="18">
        <f>SUM(D4:D6)</f>
        <v>331507855.5</v>
      </c>
      <c r="E7" s="10"/>
    </row>
    <row r="8" spans="1:5" x14ac:dyDescent="0.25">
      <c r="A8" s="1" t="s">
        <v>2</v>
      </c>
      <c r="B8" s="12">
        <f>B7-B6</f>
        <v>35906881.220000029</v>
      </c>
      <c r="C8" s="10"/>
      <c r="D8" s="10"/>
      <c r="E8" s="10"/>
    </row>
    <row r="9" spans="1:5" ht="30" x14ac:dyDescent="0.25">
      <c r="A9" s="3" t="s">
        <v>21</v>
      </c>
      <c r="B9" s="12"/>
      <c r="C9" s="10"/>
      <c r="D9" s="10"/>
      <c r="E9" s="10"/>
    </row>
    <row r="10" spans="1:5" x14ac:dyDescent="0.25">
      <c r="A10" s="1" t="s">
        <v>2</v>
      </c>
      <c r="B10" s="12">
        <f>B8</f>
        <v>35906881.220000029</v>
      </c>
      <c r="C10" s="10"/>
      <c r="D10" s="10"/>
      <c r="E10" s="10"/>
    </row>
    <row r="11" spans="1:5" x14ac:dyDescent="0.25">
      <c r="A11" s="1" t="s">
        <v>7</v>
      </c>
      <c r="B11" s="12">
        <v>26891881.219999999</v>
      </c>
      <c r="C11" s="10"/>
      <c r="D11" s="10"/>
      <c r="E11" s="10"/>
    </row>
    <row r="12" spans="1:5" s="8" customFormat="1" x14ac:dyDescent="0.25">
      <c r="A12" s="6" t="s">
        <v>22</v>
      </c>
      <c r="B12" s="7">
        <v>9015000</v>
      </c>
    </row>
    <row r="13" spans="1:5" s="8" customFormat="1" x14ac:dyDescent="0.25">
      <c r="A13" s="6" t="s">
        <v>3</v>
      </c>
      <c r="B13" s="7">
        <f>B10-B11-B12</f>
        <v>2.9802322387695313E-8</v>
      </c>
    </row>
    <row r="14" spans="1:5" x14ac:dyDescent="0.25">
      <c r="A14" s="1"/>
      <c r="B14" s="12"/>
    </row>
    <row r="15" spans="1:5" x14ac:dyDescent="0.25">
      <c r="A15" s="1"/>
      <c r="B15" s="12"/>
    </row>
    <row r="16" spans="1:5" x14ac:dyDescent="0.25">
      <c r="A16" s="5" t="s">
        <v>37</v>
      </c>
      <c r="B16" s="12"/>
    </row>
    <row r="17" spans="1:2" x14ac:dyDescent="0.25">
      <c r="A17" s="5" t="s">
        <v>5</v>
      </c>
      <c r="B17" s="1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workbookViewId="0">
      <selection activeCell="A17" sqref="A17"/>
    </sheetView>
  </sheetViews>
  <sheetFormatPr defaultRowHeight="15" x14ac:dyDescent="0.25"/>
  <cols>
    <col min="1" max="1" width="36.28515625" customWidth="1"/>
    <col min="2" max="2" width="15" bestFit="1" customWidth="1"/>
    <col min="3" max="3" width="3.28515625" customWidth="1"/>
    <col min="4" max="4" width="15" bestFit="1" customWidth="1"/>
  </cols>
  <sheetData>
    <row r="1" spans="1:5" ht="15.75" x14ac:dyDescent="0.25">
      <c r="A1" s="15" t="s">
        <v>6</v>
      </c>
      <c r="B1" s="17"/>
      <c r="C1" s="16"/>
      <c r="D1" s="16"/>
    </row>
    <row r="2" spans="1:5" x14ac:dyDescent="0.25">
      <c r="B2" s="10"/>
    </row>
    <row r="3" spans="1:5" x14ac:dyDescent="0.25">
      <c r="A3" s="9" t="s">
        <v>41</v>
      </c>
      <c r="B3" s="11"/>
    </row>
    <row r="4" spans="1:5" x14ac:dyDescent="0.25">
      <c r="B4" s="10"/>
      <c r="C4" s="10"/>
      <c r="D4" s="13" t="s">
        <v>8</v>
      </c>
      <c r="E4" s="10"/>
    </row>
    <row r="5" spans="1:5" x14ac:dyDescent="0.25">
      <c r="A5" s="2" t="s">
        <v>0</v>
      </c>
      <c r="B5" s="6" t="s">
        <v>1</v>
      </c>
      <c r="C5" s="10"/>
      <c r="D5" s="18">
        <v>12259000</v>
      </c>
      <c r="E5" s="10" t="s">
        <v>15</v>
      </c>
    </row>
    <row r="6" spans="1:5" x14ac:dyDescent="0.25">
      <c r="A6" s="3" t="s">
        <v>4</v>
      </c>
      <c r="B6" s="12">
        <v>1103907461.97</v>
      </c>
      <c r="C6" s="10"/>
      <c r="D6" s="18">
        <v>973147536.26999998</v>
      </c>
      <c r="E6" s="10" t="s">
        <v>10</v>
      </c>
    </row>
    <row r="7" spans="1:5" ht="30" x14ac:dyDescent="0.25">
      <c r="A7" s="3" t="s">
        <v>14</v>
      </c>
      <c r="B7" s="12">
        <v>1231085665.6800001</v>
      </c>
      <c r="C7" s="10"/>
      <c r="D7" s="19">
        <v>245679129.41</v>
      </c>
      <c r="E7" s="10" t="s">
        <v>11</v>
      </c>
    </row>
    <row r="8" spans="1:5" x14ac:dyDescent="0.25">
      <c r="A8" s="1" t="s">
        <v>2</v>
      </c>
      <c r="B8" s="12">
        <f>B7-B6</f>
        <v>127178203.71000004</v>
      </c>
      <c r="C8" s="10"/>
      <c r="D8" s="20">
        <f>SUM(D5:D7)</f>
        <v>1231085665.6800001</v>
      </c>
      <c r="E8" s="10"/>
    </row>
    <row r="9" spans="1:5" ht="30" x14ac:dyDescent="0.25">
      <c r="A9" s="3" t="s">
        <v>21</v>
      </c>
      <c r="B9" s="12"/>
      <c r="C9" s="10"/>
      <c r="D9" s="10"/>
      <c r="E9" s="10"/>
    </row>
    <row r="10" spans="1:5" x14ac:dyDescent="0.25">
      <c r="A10" s="1" t="s">
        <v>2</v>
      </c>
      <c r="B10" s="12">
        <f>B8</f>
        <v>127178203.71000004</v>
      </c>
      <c r="C10" s="10"/>
      <c r="D10" s="10"/>
      <c r="E10" s="10"/>
    </row>
    <row r="11" spans="1:5" x14ac:dyDescent="0.25">
      <c r="A11" s="1" t="s">
        <v>7</v>
      </c>
      <c r="B11" s="12">
        <v>114919203.70999999</v>
      </c>
      <c r="C11" s="10"/>
      <c r="D11" s="10"/>
      <c r="E11" s="10"/>
    </row>
    <row r="12" spans="1:5" s="8" customFormat="1" x14ac:dyDescent="0.25">
      <c r="A12" s="6" t="s">
        <v>22</v>
      </c>
      <c r="B12" s="7">
        <v>12259000</v>
      </c>
    </row>
    <row r="13" spans="1:5" s="8" customFormat="1" x14ac:dyDescent="0.25">
      <c r="A13" s="6" t="s">
        <v>3</v>
      </c>
      <c r="B13" s="7">
        <f>B10-B11-B12</f>
        <v>4.4703483581542969E-8</v>
      </c>
    </row>
    <row r="14" spans="1:5" x14ac:dyDescent="0.25">
      <c r="A14" s="1"/>
      <c r="B14" s="12"/>
    </row>
    <row r="15" spans="1:5" x14ac:dyDescent="0.25">
      <c r="A15" s="1"/>
      <c r="B15" s="12"/>
    </row>
    <row r="16" spans="1:5" x14ac:dyDescent="0.25">
      <c r="A16" s="5" t="s">
        <v>37</v>
      </c>
      <c r="B16" s="12"/>
    </row>
    <row r="17" spans="1:2" x14ac:dyDescent="0.25">
      <c r="A17" s="5" t="s">
        <v>5</v>
      </c>
      <c r="B17" s="1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"/>
  <sheetViews>
    <sheetView tabSelected="1" workbookViewId="0">
      <selection activeCell="K17" sqref="K17"/>
    </sheetView>
  </sheetViews>
  <sheetFormatPr defaultRowHeight="15" x14ac:dyDescent="0.25"/>
  <cols>
    <col min="1" max="1" width="35.42578125" customWidth="1"/>
    <col min="2" max="2" width="13.42578125" bestFit="1" customWidth="1"/>
    <col min="3" max="3" width="3.85546875" customWidth="1"/>
    <col min="4" max="4" width="13.42578125" bestFit="1" customWidth="1"/>
  </cols>
  <sheetData>
    <row r="1" spans="1:5" ht="15.75" x14ac:dyDescent="0.25">
      <c r="A1" s="15" t="s">
        <v>6</v>
      </c>
      <c r="B1" s="17"/>
      <c r="C1" s="16"/>
      <c r="D1" s="16"/>
    </row>
    <row r="2" spans="1:5" x14ac:dyDescent="0.25">
      <c r="B2" s="10"/>
    </row>
    <row r="3" spans="1:5" x14ac:dyDescent="0.25">
      <c r="A3" s="9" t="s">
        <v>42</v>
      </c>
      <c r="B3" s="11"/>
      <c r="C3" s="10"/>
      <c r="D3" s="13" t="s">
        <v>8</v>
      </c>
      <c r="E3" s="10"/>
    </row>
    <row r="4" spans="1:5" x14ac:dyDescent="0.25">
      <c r="B4" s="10"/>
      <c r="C4" s="10"/>
      <c r="D4" s="18">
        <v>10777000</v>
      </c>
      <c r="E4" s="10" t="s">
        <v>15</v>
      </c>
    </row>
    <row r="5" spans="1:5" x14ac:dyDescent="0.25">
      <c r="A5" s="2" t="s">
        <v>0</v>
      </c>
      <c r="B5" s="6" t="s">
        <v>1</v>
      </c>
      <c r="C5" s="10"/>
      <c r="D5" s="18">
        <v>247384146.49000001</v>
      </c>
      <c r="E5" s="10" t="s">
        <v>10</v>
      </c>
    </row>
    <row r="6" spans="1:5" x14ac:dyDescent="0.25">
      <c r="A6" s="3" t="s">
        <v>4</v>
      </c>
      <c r="B6" s="12">
        <v>258664000</v>
      </c>
      <c r="C6" s="10"/>
      <c r="D6" s="19">
        <v>62757853.509999998</v>
      </c>
      <c r="E6" s="10" t="s">
        <v>11</v>
      </c>
    </row>
    <row r="7" spans="1:5" ht="30" x14ac:dyDescent="0.25">
      <c r="A7" s="3" t="s">
        <v>14</v>
      </c>
      <c r="B7" s="12">
        <v>320919000</v>
      </c>
      <c r="C7" s="10"/>
      <c r="D7" s="18">
        <f>SUM(D4:D6)</f>
        <v>320919000</v>
      </c>
      <c r="E7" s="10"/>
    </row>
    <row r="8" spans="1:5" x14ac:dyDescent="0.25">
      <c r="A8" s="1" t="s">
        <v>2</v>
      </c>
      <c r="B8" s="12">
        <f>B7-B6</f>
        <v>62255000</v>
      </c>
      <c r="C8" s="10"/>
      <c r="D8" s="10"/>
      <c r="E8" s="10"/>
    </row>
    <row r="9" spans="1:5" ht="30" x14ac:dyDescent="0.25">
      <c r="A9" s="3" t="s">
        <v>21</v>
      </c>
      <c r="B9" s="12"/>
      <c r="C9" s="10"/>
      <c r="D9" s="10"/>
      <c r="E9" s="10"/>
    </row>
    <row r="10" spans="1:5" x14ac:dyDescent="0.25">
      <c r="A10" s="1" t="s">
        <v>2</v>
      </c>
      <c r="B10" s="12">
        <f>B8</f>
        <v>62255000</v>
      </c>
      <c r="C10" s="10"/>
      <c r="D10" s="10"/>
      <c r="E10" s="10"/>
    </row>
    <row r="11" spans="1:5" x14ac:dyDescent="0.25">
      <c r="A11" s="1" t="s">
        <v>7</v>
      </c>
      <c r="B11" s="12">
        <v>51478000</v>
      </c>
      <c r="C11" s="10"/>
      <c r="D11" s="10"/>
      <c r="E11" s="10"/>
    </row>
    <row r="12" spans="1:5" s="8" customFormat="1" x14ac:dyDescent="0.25">
      <c r="A12" s="6" t="s">
        <v>22</v>
      </c>
      <c r="B12" s="7">
        <v>10777000</v>
      </c>
    </row>
    <row r="13" spans="1:5" s="8" customFormat="1" x14ac:dyDescent="0.25">
      <c r="A13" s="6" t="s">
        <v>3</v>
      </c>
      <c r="B13" s="7">
        <f>B10-B11-B12</f>
        <v>0</v>
      </c>
    </row>
    <row r="14" spans="1:5" x14ac:dyDescent="0.25">
      <c r="A14" s="1"/>
      <c r="B14" s="12"/>
    </row>
    <row r="15" spans="1:5" x14ac:dyDescent="0.25">
      <c r="A15" s="1"/>
      <c r="B15" s="12"/>
    </row>
    <row r="16" spans="1:5" x14ac:dyDescent="0.25">
      <c r="A16" s="5" t="s">
        <v>37</v>
      </c>
      <c r="B16" s="12"/>
    </row>
    <row r="17" spans="1:2" x14ac:dyDescent="0.25">
      <c r="A17" s="5" t="s">
        <v>5</v>
      </c>
      <c r="B17" s="13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8C80-B137-4385-A4B8-3AE402901359}">
  <dimension ref="A1:J23"/>
  <sheetViews>
    <sheetView workbookViewId="0">
      <selection activeCell="A4" sqref="A4"/>
    </sheetView>
  </sheetViews>
  <sheetFormatPr defaultRowHeight="15" x14ac:dyDescent="0.25"/>
  <cols>
    <col min="1" max="1" width="27.7109375" customWidth="1"/>
    <col min="2" max="2" width="16.5703125" bestFit="1" customWidth="1"/>
    <col min="3" max="3" width="6.7109375" customWidth="1"/>
    <col min="4" max="4" width="14.85546875" bestFit="1" customWidth="1"/>
    <col min="5" max="5" width="9" bestFit="1" customWidth="1"/>
    <col min="8" max="8" width="40.42578125" customWidth="1"/>
    <col min="9" max="9" width="35.85546875" customWidth="1"/>
  </cols>
  <sheetData>
    <row r="1" spans="1:10" ht="15.75" x14ac:dyDescent="0.25">
      <c r="A1" s="15" t="s">
        <v>6</v>
      </c>
      <c r="B1" s="16"/>
      <c r="C1" s="16"/>
      <c r="D1" s="16"/>
    </row>
    <row r="2" spans="1:10" x14ac:dyDescent="0.25">
      <c r="H2" t="s">
        <v>23</v>
      </c>
    </row>
    <row r="3" spans="1:10" x14ac:dyDescent="0.25">
      <c r="A3" s="9" t="s">
        <v>34</v>
      </c>
      <c r="B3" s="5"/>
    </row>
    <row r="4" spans="1:10" x14ac:dyDescent="0.25">
      <c r="D4" s="1" t="s">
        <v>8</v>
      </c>
      <c r="H4" s="33"/>
    </row>
    <row r="5" spans="1:10" x14ac:dyDescent="0.25">
      <c r="A5" s="2" t="s">
        <v>0</v>
      </c>
      <c r="B5" s="6" t="s">
        <v>1</v>
      </c>
      <c r="C5" s="10"/>
      <c r="D5" s="18">
        <v>61740000</v>
      </c>
      <c r="E5" s="10" t="s">
        <v>20</v>
      </c>
      <c r="H5" s="18"/>
      <c r="I5" s="18">
        <v>61740000</v>
      </c>
    </row>
    <row r="6" spans="1:10" ht="30" x14ac:dyDescent="0.25">
      <c r="A6" s="3" t="s">
        <v>9</v>
      </c>
      <c r="B6" s="12">
        <v>7637382053.8000002</v>
      </c>
      <c r="C6" s="10"/>
      <c r="D6" s="18">
        <v>6713858976.04</v>
      </c>
      <c r="E6" s="10" t="s">
        <v>16</v>
      </c>
      <c r="H6" s="18">
        <v>7637382053.8000002</v>
      </c>
      <c r="I6" s="18">
        <v>6713858976.04</v>
      </c>
    </row>
    <row r="7" spans="1:10" ht="30" x14ac:dyDescent="0.25">
      <c r="A7" s="3" t="s">
        <v>18</v>
      </c>
      <c r="B7" s="12">
        <v>8488514119.4399996</v>
      </c>
      <c r="C7" s="10"/>
      <c r="D7" s="24">
        <v>1712915143.4000001</v>
      </c>
      <c r="E7" s="10" t="s">
        <v>17</v>
      </c>
      <c r="H7" s="18">
        <v>8488514119.4399996</v>
      </c>
      <c r="I7" s="18">
        <v>1712915143.4000001</v>
      </c>
    </row>
    <row r="8" spans="1:10" x14ac:dyDescent="0.25">
      <c r="A8" s="1" t="s">
        <v>2</v>
      </c>
      <c r="B8" s="12">
        <f>B7-B6</f>
        <v>851132065.63999939</v>
      </c>
      <c r="C8" s="10"/>
      <c r="D8" s="19"/>
      <c r="E8" s="10"/>
      <c r="H8" s="18"/>
      <c r="I8" s="18"/>
    </row>
    <row r="9" spans="1:10" ht="30" x14ac:dyDescent="0.25">
      <c r="A9" s="3" t="s">
        <v>24</v>
      </c>
      <c r="B9" s="12"/>
      <c r="C9" s="10"/>
      <c r="D9" s="18">
        <f>SUM(D5:D8)</f>
        <v>8488514119.4400005</v>
      </c>
      <c r="E9" s="10"/>
      <c r="H9" s="18">
        <f>H7-H6</f>
        <v>851132065.63999939</v>
      </c>
      <c r="I9" s="18">
        <f>SUM(I5:I7)</f>
        <v>8488514119.4400005</v>
      </c>
    </row>
    <row r="10" spans="1:10" x14ac:dyDescent="0.25">
      <c r="A10" s="1" t="s">
        <v>2</v>
      </c>
      <c r="B10" s="12">
        <f>B8</f>
        <v>851132065.63999939</v>
      </c>
      <c r="H10" s="18">
        <v>851132065.63999999</v>
      </c>
      <c r="I10" s="18"/>
    </row>
    <row r="11" spans="1:10" x14ac:dyDescent="0.25">
      <c r="A11" s="1" t="s">
        <v>19</v>
      </c>
      <c r="B11" s="25">
        <v>789392065.63999999</v>
      </c>
      <c r="C11" s="8" t="s">
        <v>33</v>
      </c>
      <c r="H11" s="34">
        <v>789392065.63999999</v>
      </c>
      <c r="I11" s="18" t="s">
        <v>25</v>
      </c>
      <c r="J11" s="26" t="s">
        <v>32</v>
      </c>
    </row>
    <row r="12" spans="1:10" x14ac:dyDescent="0.25">
      <c r="A12" s="27" t="s">
        <v>26</v>
      </c>
      <c r="B12" s="28">
        <v>197274000</v>
      </c>
      <c r="H12" s="31">
        <v>197274000</v>
      </c>
      <c r="I12" s="18" t="s">
        <v>27</v>
      </c>
    </row>
    <row r="13" spans="1:10" s="8" customFormat="1" x14ac:dyDescent="0.25">
      <c r="A13" s="27" t="s">
        <v>31</v>
      </c>
      <c r="B13" s="28">
        <v>-1900000</v>
      </c>
      <c r="H13" s="31">
        <v>-135534000</v>
      </c>
      <c r="I13" s="18" t="s">
        <v>30</v>
      </c>
    </row>
    <row r="14" spans="1:10" s="8" customFormat="1" x14ac:dyDescent="0.25">
      <c r="A14" s="29" t="s">
        <v>13</v>
      </c>
      <c r="B14" s="30">
        <v>-133634000</v>
      </c>
      <c r="H14" s="32">
        <f>H10-H11-H12-H13</f>
        <v>0</v>
      </c>
      <c r="I14" s="32"/>
    </row>
    <row r="15" spans="1:10" x14ac:dyDescent="0.25">
      <c r="A15" s="6" t="s">
        <v>3</v>
      </c>
      <c r="B15" s="7">
        <f>B10-B11-B12-B13-B14</f>
        <v>-5.9604644775390625E-7</v>
      </c>
      <c r="H15" s="18"/>
      <c r="I15" s="18"/>
    </row>
    <row r="16" spans="1:10" x14ac:dyDescent="0.25">
      <c r="A16" s="1"/>
      <c r="B16" s="4"/>
      <c r="H16" s="14"/>
      <c r="I16" s="14"/>
    </row>
    <row r="17" spans="1:9" x14ac:dyDescent="0.25">
      <c r="A17" s="5" t="s">
        <v>28</v>
      </c>
      <c r="B17" s="4"/>
      <c r="C17" s="35" t="s">
        <v>33</v>
      </c>
      <c r="D17" s="26" t="s">
        <v>32</v>
      </c>
      <c r="H17" s="14"/>
      <c r="I17" s="14"/>
    </row>
    <row r="18" spans="1:9" x14ac:dyDescent="0.25">
      <c r="A18" s="5" t="s">
        <v>5</v>
      </c>
      <c r="B18" s="1"/>
      <c r="H18" s="14"/>
      <c r="I18" s="14"/>
    </row>
    <row r="19" spans="1:9" x14ac:dyDescent="0.25">
      <c r="H19" s="14"/>
      <c r="I19" s="14"/>
    </row>
    <row r="20" spans="1:9" x14ac:dyDescent="0.25">
      <c r="H20" s="14"/>
      <c r="I20" s="14"/>
    </row>
    <row r="21" spans="1:9" x14ac:dyDescent="0.25">
      <c r="H21" s="14"/>
      <c r="I21" s="14"/>
    </row>
    <row r="22" spans="1:9" x14ac:dyDescent="0.25">
      <c r="H22" s="14"/>
      <c r="I22" s="14"/>
    </row>
    <row r="23" spans="1:9" x14ac:dyDescent="0.25">
      <c r="H23" s="14"/>
      <c r="I23" s="1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VZP</vt:lpstr>
      <vt:lpstr>Voj.ZP</vt:lpstr>
      <vt:lpstr>ČPZP</vt:lpstr>
      <vt:lpstr>Obor.ZP</vt:lpstr>
      <vt:lpstr>ZP Min.vn.</vt:lpstr>
      <vt:lpstr>Revirní ZP</vt:lpstr>
      <vt:lpstr>Celkem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2024-04-04T07:01:56Z</dcterms:modified>
</cp:coreProperties>
</file>