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UC\Buzková - OUC\Audit\Externí\FIZA 2024\04.0FIZA-příloha4.2024 (8._9.4.25)\"/>
    </mc:Choice>
  </mc:AlternateContent>
  <xr:revisionPtr revIDLastSave="0" documentId="8_{288660B1-386A-4635-AC42-A8BACF3ABEE8}" xr6:coauthVersionLast="36" xr6:coauthVersionMax="36" xr10:uidLastSave="{00000000-0000-0000-0000-000000000000}"/>
  <bookViews>
    <workbookView xWindow="0" yWindow="0" windowWidth="28800" windowHeight="11925" tabRatio="761" activeTab="1" xr2:uid="{166CE6B0-5E66-4F09-95B0-49EBC77A1303}"/>
  </bookViews>
  <sheets>
    <sheet name="1 Uvod" sheetId="1" r:id="rId1"/>
    <sheet name="2 Popis testu a vyberu vzorku" sheetId="5" r:id="rId2"/>
    <sheet name="3 1000" sheetId="4" r:id="rId3"/>
    <sheet name="3 2100" sheetId="10" r:id="rId4"/>
    <sheet name="3 4.1.8. IT" sheetId="13" r:id="rId5"/>
    <sheet name="3 4.1.9. textil" sheetId="14" r:id="rId6"/>
    <sheet name="3 4.1.11 SZM1" sheetId="15" r:id="rId7"/>
    <sheet name="3 4.1.12 SZM2" sheetId="16" r:id="rId8"/>
    <sheet name="3 4.1.18 krev" sheetId="17" r:id="rId9"/>
    <sheet name="4 Zaver" sheetId="3" r:id="rId10"/>
    <sheet name="List2" sheetId="2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5" l="1"/>
  <c r="E6" i="10"/>
  <c r="H6" i="10" l="1"/>
  <c r="E11" i="10"/>
  <c r="H11" i="10" s="1"/>
  <c r="E10" i="10"/>
  <c r="H10" i="10" s="1"/>
  <c r="E9" i="10"/>
  <c r="H9" i="10" s="1"/>
  <c r="E8" i="10"/>
  <c r="H8" i="10" s="1"/>
  <c r="E7" i="10"/>
  <c r="H7" i="10" s="1"/>
  <c r="B6" i="3"/>
  <c r="J5" i="3"/>
  <c r="B5" i="3"/>
  <c r="J4" i="3"/>
  <c r="B4" i="3"/>
  <c r="E8" i="17"/>
  <c r="H8" i="17" s="1"/>
  <c r="E7" i="17"/>
  <c r="H7" i="17" s="1"/>
  <c r="E6" i="17"/>
  <c r="H6" i="17" s="1"/>
  <c r="E7" i="16"/>
  <c r="H7" i="16" s="1"/>
  <c r="E6" i="16"/>
  <c r="H6" i="16" s="1"/>
  <c r="E8" i="15"/>
  <c r="H8" i="15" s="1"/>
  <c r="E7" i="15"/>
  <c r="H7" i="15" s="1"/>
  <c r="E6" i="15"/>
  <c r="H6" i="15" s="1"/>
  <c r="E10" i="14"/>
  <c r="H10" i="14" s="1"/>
  <c r="E9" i="14"/>
  <c r="H9" i="14" s="1"/>
  <c r="E8" i="14"/>
  <c r="H8" i="14" s="1"/>
  <c r="E7" i="14"/>
  <c r="H7" i="14" s="1"/>
  <c r="E6" i="14"/>
  <c r="H6" i="14" s="1"/>
  <c r="E8" i="13"/>
  <c r="H8" i="13" s="1"/>
  <c r="E6" i="13"/>
  <c r="H6" i="13" s="1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D22" i="5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kkurova</author>
  </authors>
  <commentList>
    <comment ref="C9" authorId="0" shapeId="0" xr:uid="{E5E23EAF-BC46-4B3B-8D53-B2CE8C28221F}">
      <text>
        <r>
          <rPr>
            <b/>
            <sz val="9"/>
            <color indexed="81"/>
            <rFont val="Tahoma"/>
            <charset val="1"/>
          </rPr>
          <t>kkurova:</t>
        </r>
        <r>
          <rPr>
            <sz val="9"/>
            <color indexed="81"/>
            <rFont val="Tahoma"/>
            <charset val="1"/>
          </rPr>
          <t xml:space="preserve">
položka v sestavě nenalezena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kkurova</author>
  </authors>
  <commentList>
    <comment ref="G6" authorId="0" shapeId="0" xr:uid="{6C604A9E-2F8F-4E48-9A99-B444D50E0C4F}">
      <text>
        <r>
          <rPr>
            <b/>
            <sz val="9"/>
            <color indexed="81"/>
            <rFont val="Tahoma"/>
            <charset val="1"/>
          </rPr>
          <t>kkurova:</t>
        </r>
        <r>
          <rPr>
            <sz val="9"/>
            <color indexed="81"/>
            <rFont val="Tahoma"/>
            <charset val="1"/>
          </rPr>
          <t xml:space="preserve">
odečeteny výdeje z 31.10.
</t>
        </r>
      </text>
    </comment>
  </commentList>
</comments>
</file>

<file path=xl/sharedStrings.xml><?xml version="1.0" encoding="utf-8"?>
<sst xmlns="http://schemas.openxmlformats.org/spreadsheetml/2006/main" count="233" uniqueCount="134">
  <si>
    <t>Test společnosti FIZA, a.s.</t>
  </si>
  <si>
    <t>Testoval:</t>
  </si>
  <si>
    <t>Ověřil/schválil:</t>
  </si>
  <si>
    <t>Kristýna Kůrová</t>
  </si>
  <si>
    <t>David Ficbauer</t>
  </si>
  <si>
    <t>Petra Borovcová</t>
  </si>
  <si>
    <t>Michaela Podhorská</t>
  </si>
  <si>
    <t>Zakázka:</t>
  </si>
  <si>
    <t>Číslo zakázky:</t>
  </si>
  <si>
    <t>Struktura dokumentu:</t>
  </si>
  <si>
    <t>1. Úvod</t>
  </si>
  <si>
    <t>Klient:</t>
  </si>
  <si>
    <t>3. Testování</t>
  </si>
  <si>
    <t>4. Závěr</t>
  </si>
  <si>
    <t>Prováděcí významnost pro audit:</t>
  </si>
  <si>
    <t>Hladina jednoznačně nepodstatných nesprávností:</t>
  </si>
  <si>
    <t xml:space="preserve">Poznámka: </t>
  </si>
  <si>
    <t>uprav označená pole</t>
  </si>
  <si>
    <t>Místo a datum:</t>
  </si>
  <si>
    <t>ÚVOD</t>
  </si>
  <si>
    <t>ZÁVĚR</t>
  </si>
  <si>
    <t>Závěr/výsledek testování/zjištění:</t>
  </si>
  <si>
    <t>Zjištěný rozdíl je větší než prováděcí významnost:</t>
  </si>
  <si>
    <t>Zjištěný rozdíl je větší než hladina jednoznačně nedpostatných nesprávností:</t>
  </si>
  <si>
    <t>V případě, že ano - doplnit zjištění do Audit. Formulářů/list 230 a provést další další auditorské postupy.</t>
  </si>
  <si>
    <t>V případě, že ano - doplnit zjištění do Audit. Formulářů/list 230.</t>
  </si>
  <si>
    <t>Účty, které test pokrývá:</t>
  </si>
  <si>
    <t>Název účtu</t>
  </si>
  <si>
    <t>Číslo účtu</t>
  </si>
  <si>
    <t>NE</t>
  </si>
  <si>
    <t>ANO</t>
  </si>
  <si>
    <t>N/A</t>
  </si>
  <si>
    <t>Zjištěný rozdíl v ABS:</t>
  </si>
  <si>
    <t>Rozdíl</t>
  </si>
  <si>
    <t>Rozdíl v ABS</t>
  </si>
  <si>
    <t>Komentář/vysvětlení</t>
  </si>
  <si>
    <t>Inventurní sestava:</t>
  </si>
  <si>
    <t>Vybrané položky k testu:</t>
  </si>
  <si>
    <t>Kód položky</t>
  </si>
  <si>
    <t>Název položky</t>
  </si>
  <si>
    <t>Poznámka/komentář</t>
  </si>
  <si>
    <t>tis. Kč</t>
  </si>
  <si>
    <t>Přírustek/úbytek</t>
  </si>
  <si>
    <t>Příjem dle skladu celkem</t>
  </si>
  <si>
    <t>Výdej dle skladu celkem</t>
  </si>
  <si>
    <t>Detailní test pohybu zásob mezi okamžikem fyzické inventury a koncem účetního období</t>
  </si>
  <si>
    <t>Identifikovaná rizika u výše uvedených účtů a reakce na ně:</t>
  </si>
  <si>
    <t>Riziko</t>
  </si>
  <si>
    <t>Popis rizika (případně N/A)</t>
  </si>
  <si>
    <t>Komentář/vysvětlení provedeného testu - reakce na riziko</t>
  </si>
  <si>
    <r>
      <rPr>
        <b/>
        <sz val="11"/>
        <color theme="1"/>
        <rFont val="Calibri"/>
        <family val="2"/>
        <charset val="238"/>
        <scheme val="minor"/>
      </rPr>
      <t>P - pervazivní (rozsáhlý).</t>
    </r>
    <r>
      <rPr>
        <sz val="11"/>
        <color theme="1"/>
        <rFont val="Calibri"/>
        <family val="2"/>
        <charset val="238"/>
        <scheme val="minor"/>
      </rPr>
      <t xml:space="preserve"> Týká se celé závěrky nebo jde napříč tvrzeními u konkrétního účtu.</t>
    </r>
  </si>
  <si>
    <t>C - úplnost</t>
  </si>
  <si>
    <t>A - správnost (a správné období)</t>
  </si>
  <si>
    <t>E - existence</t>
  </si>
  <si>
    <t>V - ocenění</t>
  </si>
  <si>
    <t>Riziko správného vykázání hodnoty zásob na skladě ke konci účetního období.</t>
  </si>
  <si>
    <t>Riziko, zda vykázáné zásoby ke konci účetního období skutečně existují.</t>
  </si>
  <si>
    <t>FNOL</t>
  </si>
  <si>
    <t>materiál</t>
  </si>
  <si>
    <t>zboží</t>
  </si>
  <si>
    <t>Získán přehled pohybů zásob zaznamenaných ve skladové evidenci v období mezi prováděnou inventarizací dne 30.9.2023 (lékárna) a 30.10.2023 (sklady) a koncem účetního období. Na vybraných položkách přírůstků a úbytků zásob (jejichž hodnota je nad hranicí jednoznačně nepodstatných nesprávností) v daném období otestováno, že k pohybům existuje příslušná dokumentace (příjemky, výdejky, dodací listy, faktury). Zároveň byly ověřeny ty položky, které byly ověřovány při účasti auditora na inventurách.</t>
  </si>
  <si>
    <t>2. Popis testu a výběru vzorku</t>
  </si>
  <si>
    <t>Jedná se o tyto sestavy:</t>
  </si>
  <si>
    <t>inventurní sestava:</t>
  </si>
  <si>
    <t>celková částka sestavy</t>
  </si>
  <si>
    <t>počet testovaných položek</t>
  </si>
  <si>
    <t>1060</t>
  </si>
  <si>
    <t>Roll-on testem budou na vybraném vzorku otestovány pohyby mezi :</t>
  </si>
  <si>
    <t>u konkrétních položek zásob z dodaných sestav.</t>
  </si>
  <si>
    <t>Pro výběr vzorku k roll-on testu byly vybrány položky z těch inventurních sestav, jejichž celková hodnota je nad hranicí jednoznačně nepodstatných nesprávností (tj. 3 073 tis. Kč).</t>
  </si>
  <si>
    <t>lékárna</t>
  </si>
  <si>
    <t>Konkrétní položky k testu byly z každé sestavy vybrány tak, že pokud byla provedena účast auditora na inventurách u této sestavy, tak byly vybrány primárně položky kontrolované auditorem + další náhodně (viz jednotlivé doložené sestavy od klienta), vždy 1 - 5 ks podle velikosti sestavy. Při výběru bylo zohledněno, zda nejsou některé položky oceněny výrazně vyšší cenou než je průměr sestavy - tyto položky pak byly vybrány přednostně.</t>
  </si>
  <si>
    <t>sklady</t>
  </si>
  <si>
    <t>2120</t>
  </si>
  <si>
    <t>vybrány položky, které byly ověřeny při účasti na inventurách</t>
  </si>
  <si>
    <t>inventura je sice nad JNN, ale nebyla kontrolována na účati na inventurách - letos bez vzorku</t>
  </si>
  <si>
    <t>Testem byla ověřena správnost množství ks na skladech zásob k 31.12.2023 v závislosti na počtech z fyzických inventur. Nebyly zjištěny žádné rozdíly.</t>
  </si>
  <si>
    <t>Audit 2024</t>
  </si>
  <si>
    <t>E24059</t>
  </si>
  <si>
    <t>Stav k 31.12.2024 v Kč předvaha</t>
  </si>
  <si>
    <t>Stav k 31.12.2024 v Kč sestava od klienta</t>
  </si>
  <si>
    <t>Brno, 3.4.2025</t>
  </si>
  <si>
    <r>
      <rPr>
        <b/>
        <sz val="11"/>
        <color theme="1"/>
        <rFont val="Calibri"/>
        <family val="2"/>
        <charset val="238"/>
        <scheme val="minor"/>
      </rPr>
      <t>lékárna</t>
    </r>
    <r>
      <rPr>
        <sz val="11"/>
        <color theme="1"/>
        <rFont val="Calibri"/>
        <family val="2"/>
        <charset val="238"/>
        <scheme val="minor"/>
      </rPr>
      <t>: fyzickou inventurou 30.11.2024 a dokladovou inventurou 31.12.2024</t>
    </r>
  </si>
  <si>
    <r>
      <rPr>
        <b/>
        <sz val="11"/>
        <color theme="1"/>
        <rFont val="Calibri"/>
        <family val="2"/>
        <charset val="238"/>
        <scheme val="minor"/>
      </rPr>
      <t>sklady</t>
    </r>
    <r>
      <rPr>
        <sz val="11"/>
        <color theme="1"/>
        <rFont val="Calibri"/>
        <family val="2"/>
        <charset val="238"/>
        <scheme val="minor"/>
      </rPr>
      <t xml:space="preserve">: fyzickou inventurou 31.10.2024 a dokladovou inventurou 31.12.2024 </t>
    </r>
  </si>
  <si>
    <t>Množství na skladě k 31.12.2024</t>
  </si>
  <si>
    <t>Množství na skladě k 30.11.2024 = množství napočítané auditorem při účasti na inventurách</t>
  </si>
  <si>
    <t>ZUBSOLV 5,7 MG/1,4MG SLG TBL NOB 7</t>
  </si>
  <si>
    <t>DUROGESIC 12 MCG/H DRM EMP TDR 5x2.1 MG</t>
  </si>
  <si>
    <t>RITALIN 10MG TBL NOB 30</t>
  </si>
  <si>
    <t>GENOTROPIN 36 M.J. (12MG) 5x36 UT</t>
  </si>
  <si>
    <t>MAGNOSOLV 365 POR GRA SOL SCC 30</t>
  </si>
  <si>
    <t>NOVORAPID 100 U/ML INJ SOL 1x10 ML</t>
  </si>
  <si>
    <t>DETRALEX 500 MG TBL FLM 180</t>
  </si>
  <si>
    <t>ELIQUIS 5 MG POR TBL FLM 168x5MG</t>
  </si>
  <si>
    <t>inventura je pod JNN</t>
  </si>
  <si>
    <t>SONTILEN 50 mcg 5MCG/ML INJ/INF SOL 5X10ML</t>
  </si>
  <si>
    <t>MORPHINE KALCEKS 10MG/ML INJ SOL 10X1ML</t>
  </si>
  <si>
    <t>SUFENTA 5MCG/ML INJ SOL 5X2ML</t>
  </si>
  <si>
    <t>KAFTRIO 75MG/50MG/100MG TBL FLM 56(4X14)</t>
  </si>
  <si>
    <t>FLEBOGAMMA 10g DIF 50 MG/ML KD-STATIM INF SOL 1x200ML</t>
  </si>
  <si>
    <t>GILENYA 0,5 MG NOVARTIS CPS DUR 25X0,5MG</t>
  </si>
  <si>
    <t>Množství na skladě k 31.10.2024</t>
  </si>
  <si>
    <t>PA1269</t>
  </si>
  <si>
    <t>Tiskárna EPSON LQ-690</t>
  </si>
  <si>
    <t>PA1523</t>
  </si>
  <si>
    <t>Toner HP CF283A</t>
  </si>
  <si>
    <t>4.1.8. sklady informační technologie (SIT1, SIT2)</t>
  </si>
  <si>
    <t>TB292</t>
  </si>
  <si>
    <t>Polomaska dýchací - COVID 19</t>
  </si>
  <si>
    <t>TB269</t>
  </si>
  <si>
    <t>Brýle ochranné nesterilní (bal. 5 ks)</t>
  </si>
  <si>
    <t>TA897</t>
  </si>
  <si>
    <t>Čepice bílá s gumičkou</t>
  </si>
  <si>
    <t>TA334</t>
  </si>
  <si>
    <t>Tkanice - keprovka 1 cm</t>
  </si>
  <si>
    <t>TA194</t>
  </si>
  <si>
    <t>Čepice operační s úvazem (bal. 100 ks)</t>
  </si>
  <si>
    <t>4.1.9. sklad textilu (STEX)</t>
  </si>
  <si>
    <t>4.1.11 sklad ZPr (SZM1)</t>
  </si>
  <si>
    <t>ZC506</t>
  </si>
  <si>
    <t>Kompresa NT 10x10 cm</t>
  </si>
  <si>
    <t>ZR226</t>
  </si>
  <si>
    <t>Gáza kompresa 7,5x7,5 cm</t>
  </si>
  <si>
    <t>ZB424</t>
  </si>
  <si>
    <t>Elektroda EKG H34SG</t>
  </si>
  <si>
    <t>4.1.12 sklad ZPr (SZM2)</t>
  </si>
  <si>
    <t>ZU687</t>
  </si>
  <si>
    <t>Tampon sterilní stáčený 3x30 cm</t>
  </si>
  <si>
    <t>ZP676</t>
  </si>
  <si>
    <t>Krytka šroubovací na stříkačku</t>
  </si>
  <si>
    <t>PA</t>
  </si>
  <si>
    <t xml:space="preserve">P </t>
  </si>
  <si>
    <t>AP</t>
  </si>
  <si>
    <t>4.1.18 sklad zásob krevní výrobků na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</si>
</sst>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_ ;\-#,##0\ "/>
    <numFmt numFmtId="166" formatCode="#,##0.00\ &quot;Kč&quot;"/>
    <numFmt numFmtId="167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0" fillId="2" borderId="0" xfId="0" applyFill="1"/>
    <xf numFmtId="0" fontId="4" fillId="0" borderId="0" xfId="0" applyFont="1"/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left"/>
    </xf>
    <xf numFmtId="4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/>
    <xf numFmtId="0" fontId="6" fillId="0" borderId="0" xfId="0" applyFont="1"/>
    <xf numFmtId="0" fontId="4" fillId="2" borderId="0" xfId="0" applyFont="1" applyFill="1"/>
    <xf numFmtId="0" fontId="3" fillId="0" borderId="0" xfId="0" applyFont="1" applyAlignment="1">
      <alignment horizontal="right"/>
    </xf>
    <xf numFmtId="165" fontId="0" fillId="0" borderId="0" xfId="1" applyNumberFormat="1" applyFont="1" applyFill="1" applyBorder="1" applyAlignment="1">
      <alignment horizontal="center" vertical="center"/>
    </xf>
    <xf numFmtId="9" fontId="0" fillId="0" borderId="0" xfId="2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3" fontId="0" fillId="0" borderId="0" xfId="0" applyNumberFormat="1"/>
    <xf numFmtId="0" fontId="2" fillId="2" borderId="18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165" fontId="0" fillId="2" borderId="19" xfId="1" applyNumberFormat="1" applyFont="1" applyFill="1" applyBorder="1" applyAlignment="1">
      <alignment horizontal="center" vertical="center"/>
    </xf>
    <xf numFmtId="167" fontId="0" fillId="2" borderId="19" xfId="1" applyNumberFormat="1" applyFont="1" applyFill="1" applyBorder="1" applyAlignment="1">
      <alignment horizontal="center" vertical="center"/>
    </xf>
    <xf numFmtId="167" fontId="0" fillId="2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3" applyFont="1" applyFill="1"/>
    <xf numFmtId="0" fontId="1" fillId="0" borderId="0" xfId="0" applyFont="1" applyAlignment="1">
      <alignment horizontal="left"/>
    </xf>
    <xf numFmtId="44" fontId="1" fillId="0" borderId="0" xfId="3" applyFont="1" applyFill="1"/>
    <xf numFmtId="0" fontId="1" fillId="0" borderId="0" xfId="0" applyFont="1"/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6" fontId="10" fillId="0" borderId="0" xfId="0" applyNumberFormat="1" applyFont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 wrapText="1"/>
    </xf>
    <xf numFmtId="3" fontId="8" fillId="6" borderId="8" xfId="0" applyNumberFormat="1" applyFont="1" applyFill="1" applyBorder="1" applyAlignment="1">
      <alignment horizontal="center" vertical="center" wrapText="1"/>
    </xf>
    <xf numFmtId="165" fontId="0" fillId="2" borderId="4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 wrapText="1"/>
    </xf>
    <xf numFmtId="165" fontId="0" fillId="2" borderId="3" xfId="1" applyNumberFormat="1" applyFont="1" applyFill="1" applyBorder="1" applyAlignment="1">
      <alignment horizontal="center" vertical="center" wrapText="1"/>
    </xf>
    <xf numFmtId="165" fontId="0" fillId="2" borderId="10" xfId="1" applyNumberFormat="1" applyFont="1" applyFill="1" applyBorder="1" applyAlignment="1">
      <alignment horizontal="center" vertical="center" wrapText="1"/>
    </xf>
    <xf numFmtId="165" fontId="0" fillId="2" borderId="8" xfId="1" applyNumberFormat="1" applyFont="1" applyFill="1" applyBorder="1" applyAlignment="1">
      <alignment horizontal="center" vertical="center" wrapText="1"/>
    </xf>
    <xf numFmtId="165" fontId="0" fillId="2" borderId="16" xfId="1" applyNumberFormat="1" applyFont="1" applyFill="1" applyBorder="1" applyAlignment="1">
      <alignment horizontal="center" vertical="center" wrapText="1"/>
    </xf>
    <xf numFmtId="165" fontId="0" fillId="2" borderId="12" xfId="1" applyNumberFormat="1" applyFont="1" applyFill="1" applyBorder="1" applyAlignment="1">
      <alignment horizontal="center" vertical="center" wrapText="1"/>
    </xf>
    <xf numFmtId="165" fontId="0" fillId="2" borderId="9" xfId="1" applyNumberFormat="1" applyFont="1" applyFill="1" applyBorder="1" applyAlignment="1">
      <alignment horizontal="center" vertical="center" wrapText="1"/>
    </xf>
    <xf numFmtId="165" fontId="0" fillId="2" borderId="17" xfId="1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2" borderId="1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4">
    <cellStyle name="Čárka" xfId="1" builtinId="3"/>
    <cellStyle name="Měna" xfId="3" builtinId="4"/>
    <cellStyle name="Normální" xfId="0" builtinId="0"/>
    <cellStyle name="Procenta" xfId="2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D13B-E540-4E3C-BFA9-E8F97F323C06}">
  <dimension ref="A1:K35"/>
  <sheetViews>
    <sheetView zoomScaleNormal="100" workbookViewId="0">
      <selection activeCell="E13" sqref="E13:E14"/>
    </sheetView>
  </sheetViews>
  <sheetFormatPr defaultRowHeight="15" x14ac:dyDescent="0.25"/>
  <cols>
    <col min="1" max="1" width="13.5703125" customWidth="1"/>
    <col min="2" max="2" width="15.28515625" customWidth="1"/>
    <col min="3" max="3" width="13.5703125" customWidth="1"/>
    <col min="4" max="4" width="11.85546875" customWidth="1"/>
    <col min="5" max="5" width="20.28515625" customWidth="1"/>
    <col min="6" max="6" width="21" customWidth="1"/>
    <col min="7" max="7" width="10.5703125" customWidth="1"/>
    <col min="9" max="9" width="0.140625" customWidth="1"/>
    <col min="10" max="10" width="13.42578125" customWidth="1"/>
    <col min="12" max="12" width="12.5703125" customWidth="1"/>
  </cols>
  <sheetData>
    <row r="1" spans="1:11" ht="18.75" x14ac:dyDescent="0.3">
      <c r="E1" s="21" t="s">
        <v>0</v>
      </c>
      <c r="F1" s="14"/>
      <c r="G1" s="14"/>
    </row>
    <row r="2" spans="1:11" ht="18.75" x14ac:dyDescent="0.3">
      <c r="E2" s="21" t="s">
        <v>19</v>
      </c>
      <c r="G2" s="14"/>
    </row>
    <row r="3" spans="1:11" ht="18.75" x14ac:dyDescent="0.3">
      <c r="E3" s="21"/>
      <c r="G3" s="14"/>
    </row>
    <row r="4" spans="1:11" ht="18.75" x14ac:dyDescent="0.3">
      <c r="E4" s="21" t="s">
        <v>45</v>
      </c>
      <c r="G4" s="14"/>
    </row>
    <row r="6" spans="1:11" x14ac:dyDescent="0.25">
      <c r="A6" s="2" t="s">
        <v>11</v>
      </c>
      <c r="B6" s="6" t="s">
        <v>57</v>
      </c>
      <c r="I6" s="2" t="s">
        <v>14</v>
      </c>
      <c r="J6" s="9">
        <v>96735</v>
      </c>
      <c r="K6" t="s">
        <v>41</v>
      </c>
    </row>
    <row r="7" spans="1:11" x14ac:dyDescent="0.25">
      <c r="A7" s="2" t="s">
        <v>7</v>
      </c>
      <c r="B7" s="6" t="s">
        <v>77</v>
      </c>
      <c r="I7" s="2" t="s">
        <v>15</v>
      </c>
      <c r="J7" s="9">
        <f>0.05*J6</f>
        <v>4836.75</v>
      </c>
      <c r="K7" t="s">
        <v>41</v>
      </c>
    </row>
    <row r="8" spans="1:11" x14ac:dyDescent="0.25">
      <c r="A8" s="2" t="s">
        <v>8</v>
      </c>
      <c r="B8" s="6" t="s">
        <v>78</v>
      </c>
      <c r="J8" s="40"/>
    </row>
    <row r="10" spans="1:11" x14ac:dyDescent="0.25">
      <c r="A10" s="16" t="s">
        <v>16</v>
      </c>
      <c r="B10" s="15" t="s">
        <v>17</v>
      </c>
      <c r="C10" s="4"/>
    </row>
    <row r="11" spans="1:11" ht="15.75" thickBot="1" x14ac:dyDescent="0.3"/>
    <row r="12" spans="1:11" ht="30" x14ac:dyDescent="0.25">
      <c r="A12" s="24" t="s">
        <v>26</v>
      </c>
      <c r="C12" s="27" t="s">
        <v>27</v>
      </c>
      <c r="D12" s="28" t="s">
        <v>28</v>
      </c>
      <c r="E12" s="29" t="s">
        <v>79</v>
      </c>
      <c r="F12" s="29" t="s">
        <v>80</v>
      </c>
      <c r="G12" s="29" t="s">
        <v>34</v>
      </c>
      <c r="H12" s="85" t="s">
        <v>35</v>
      </c>
      <c r="I12" s="85"/>
      <c r="J12" s="86"/>
    </row>
    <row r="13" spans="1:11" x14ac:dyDescent="0.25">
      <c r="C13" s="41" t="s">
        <v>58</v>
      </c>
      <c r="D13" s="42">
        <v>112</v>
      </c>
      <c r="E13" s="44">
        <v>166601350.03999999</v>
      </c>
      <c r="F13" s="43" t="s">
        <v>31</v>
      </c>
      <c r="G13" s="43"/>
      <c r="H13" s="92"/>
      <c r="I13" s="93"/>
      <c r="J13" s="94"/>
    </row>
    <row r="14" spans="1:11" ht="15.75" thickBot="1" x14ac:dyDescent="0.3">
      <c r="C14" s="20" t="s">
        <v>59</v>
      </c>
      <c r="D14" s="19">
        <v>132</v>
      </c>
      <c r="E14" s="45">
        <v>28635638.469999999</v>
      </c>
      <c r="F14" s="30" t="s">
        <v>31</v>
      </c>
      <c r="G14" s="30"/>
      <c r="H14" s="87"/>
      <c r="I14" s="87"/>
      <c r="J14" s="88"/>
    </row>
    <row r="15" spans="1:11" x14ac:dyDescent="0.25">
      <c r="D15" s="17"/>
      <c r="E15" s="17"/>
      <c r="F15" s="18"/>
      <c r="G15" s="25"/>
      <c r="H15" s="25"/>
      <c r="I15" s="11"/>
      <c r="J15" s="11"/>
    </row>
    <row r="16" spans="1:11" ht="15.75" thickBot="1" x14ac:dyDescent="0.3">
      <c r="A16" s="3" t="s">
        <v>46</v>
      </c>
    </row>
    <row r="17" spans="1:10" ht="30.95" customHeight="1" x14ac:dyDescent="0.25">
      <c r="A17" s="3"/>
      <c r="C17" s="89" t="s">
        <v>47</v>
      </c>
      <c r="D17" s="85"/>
      <c r="E17" s="90" t="s">
        <v>48</v>
      </c>
      <c r="F17" s="90"/>
      <c r="G17" s="90" t="s">
        <v>49</v>
      </c>
      <c r="H17" s="90"/>
      <c r="I17" s="90"/>
      <c r="J17" s="91"/>
    </row>
    <row r="18" spans="1:10" ht="56.45" customHeight="1" x14ac:dyDescent="0.25">
      <c r="A18" s="3"/>
      <c r="C18" s="95" t="s">
        <v>50</v>
      </c>
      <c r="D18" s="96"/>
      <c r="E18" s="72"/>
      <c r="F18" s="72"/>
      <c r="G18" s="72"/>
      <c r="H18" s="72"/>
      <c r="I18" s="72"/>
      <c r="J18" s="97"/>
    </row>
    <row r="19" spans="1:10" ht="41.1" customHeight="1" x14ac:dyDescent="0.25">
      <c r="A19" s="3"/>
      <c r="C19" s="83" t="s">
        <v>51</v>
      </c>
      <c r="D19" s="84"/>
      <c r="E19" s="72"/>
      <c r="F19" s="72"/>
      <c r="G19" s="72"/>
      <c r="H19" s="72"/>
      <c r="I19" s="72"/>
      <c r="J19" s="97"/>
    </row>
    <row r="20" spans="1:10" ht="80.099999999999994" customHeight="1" x14ac:dyDescent="0.25">
      <c r="A20" s="3"/>
      <c r="C20" s="83" t="s">
        <v>52</v>
      </c>
      <c r="D20" s="84"/>
      <c r="E20" s="72" t="s">
        <v>55</v>
      </c>
      <c r="F20" s="72"/>
      <c r="G20" s="77" t="s">
        <v>60</v>
      </c>
      <c r="H20" s="78"/>
      <c r="I20" s="78"/>
      <c r="J20" s="79"/>
    </row>
    <row r="21" spans="1:10" ht="162" customHeight="1" x14ac:dyDescent="0.25">
      <c r="A21" s="3"/>
      <c r="C21" s="83" t="s">
        <v>53</v>
      </c>
      <c r="D21" s="84"/>
      <c r="E21" s="72" t="s">
        <v>56</v>
      </c>
      <c r="F21" s="72"/>
      <c r="G21" s="80"/>
      <c r="H21" s="81"/>
      <c r="I21" s="81"/>
      <c r="J21" s="82"/>
    </row>
    <row r="22" spans="1:10" ht="43.5" customHeight="1" thickBot="1" x14ac:dyDescent="0.3">
      <c r="A22" s="3"/>
      <c r="C22" s="73" t="s">
        <v>54</v>
      </c>
      <c r="D22" s="74"/>
      <c r="E22" s="75"/>
      <c r="F22" s="75"/>
      <c r="G22" s="75"/>
      <c r="H22" s="75"/>
      <c r="I22" s="75"/>
      <c r="J22" s="76"/>
    </row>
    <row r="23" spans="1:10" x14ac:dyDescent="0.25">
      <c r="D23" s="17"/>
      <c r="E23" s="17"/>
      <c r="F23" s="18"/>
      <c r="G23" s="25"/>
      <c r="H23" s="25"/>
      <c r="I23" s="11"/>
      <c r="J23" s="11"/>
    </row>
    <row r="24" spans="1:10" x14ac:dyDescent="0.25">
      <c r="D24" s="17"/>
      <c r="E24" s="17"/>
      <c r="F24" s="18"/>
      <c r="G24" s="25"/>
      <c r="H24" s="25"/>
      <c r="I24" s="11"/>
      <c r="J24" s="11"/>
    </row>
    <row r="25" spans="1:10" x14ac:dyDescent="0.25">
      <c r="A25" s="3" t="s">
        <v>9</v>
      </c>
    </row>
    <row r="26" spans="1:10" x14ac:dyDescent="0.25">
      <c r="B26" t="s">
        <v>10</v>
      </c>
    </row>
    <row r="27" spans="1:10" x14ac:dyDescent="0.25">
      <c r="B27" t="s">
        <v>61</v>
      </c>
    </row>
    <row r="28" spans="1:10" x14ac:dyDescent="0.25">
      <c r="B28" t="s">
        <v>12</v>
      </c>
    </row>
    <row r="29" spans="1:10" x14ac:dyDescent="0.25">
      <c r="B29" t="s">
        <v>13</v>
      </c>
    </row>
    <row r="35" spans="1:4" x14ac:dyDescent="0.25">
      <c r="A35" s="2" t="s">
        <v>18</v>
      </c>
      <c r="B35" s="4" t="s">
        <v>81</v>
      </c>
      <c r="D35" s="1"/>
    </row>
  </sheetData>
  <mergeCells count="20">
    <mergeCell ref="C18:D18"/>
    <mergeCell ref="E18:F18"/>
    <mergeCell ref="G18:J18"/>
    <mergeCell ref="C19:D19"/>
    <mergeCell ref="E19:F19"/>
    <mergeCell ref="G19:J19"/>
    <mergeCell ref="H12:J12"/>
    <mergeCell ref="H14:J14"/>
    <mergeCell ref="C17:D17"/>
    <mergeCell ref="E17:F17"/>
    <mergeCell ref="G17:J17"/>
    <mergeCell ref="H13:J13"/>
    <mergeCell ref="E21:F21"/>
    <mergeCell ref="C22:D22"/>
    <mergeCell ref="E22:F22"/>
    <mergeCell ref="G22:J22"/>
    <mergeCell ref="G20:J21"/>
    <mergeCell ref="C20:D20"/>
    <mergeCell ref="E20:F20"/>
    <mergeCell ref="C21:D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A0C2-9652-4A3C-BA29-B3A14C2BD536}">
  <sheetPr>
    <tabColor rgb="FF00B0F0"/>
  </sheetPr>
  <dimension ref="A1:M26"/>
  <sheetViews>
    <sheetView tabSelected="1" workbookViewId="0">
      <selection activeCell="C31" sqref="C31"/>
    </sheetView>
  </sheetViews>
  <sheetFormatPr defaultRowHeight="15" x14ac:dyDescent="0.25"/>
  <cols>
    <col min="1" max="1" width="18.5703125" customWidth="1"/>
    <col min="2" max="2" width="43.42578125" customWidth="1"/>
    <col min="3" max="3" width="16.42578125" bestFit="1" customWidth="1"/>
    <col min="4" max="4" width="13.42578125" customWidth="1"/>
  </cols>
  <sheetData>
    <row r="1" spans="1:13" x14ac:dyDescent="0.25">
      <c r="A1" t="s">
        <v>67</v>
      </c>
    </row>
    <row r="2" spans="1:13" x14ac:dyDescent="0.25">
      <c r="A2" t="s">
        <v>82</v>
      </c>
    </row>
    <row r="3" spans="1:13" x14ac:dyDescent="0.25">
      <c r="A3" t="s">
        <v>83</v>
      </c>
    </row>
    <row r="4" spans="1:13" x14ac:dyDescent="0.25">
      <c r="A4" t="s">
        <v>68</v>
      </c>
    </row>
    <row r="6" spans="1:13" x14ac:dyDescent="0.25">
      <c r="A6" s="51" t="s">
        <v>69</v>
      </c>
    </row>
    <row r="7" spans="1:13" x14ac:dyDescent="0.25">
      <c r="A7" t="s">
        <v>62</v>
      </c>
    </row>
    <row r="9" spans="1:13" s="53" customFormat="1" ht="45" x14ac:dyDescent="0.25">
      <c r="B9" s="52" t="s">
        <v>63</v>
      </c>
      <c r="C9" s="52" t="s">
        <v>64</v>
      </c>
      <c r="D9" s="52" t="s">
        <v>65</v>
      </c>
    </row>
    <row r="10" spans="1:13" x14ac:dyDescent="0.25">
      <c r="A10" s="3" t="s">
        <v>70</v>
      </c>
      <c r="B10" s="46">
        <v>1000</v>
      </c>
      <c r="C10" s="47">
        <v>15649228</v>
      </c>
      <c r="D10" s="68">
        <v>8</v>
      </c>
      <c r="E10" s="66" t="s">
        <v>74</v>
      </c>
    </row>
    <row r="11" spans="1:13" x14ac:dyDescent="0.25">
      <c r="A11" s="3" t="s">
        <v>70</v>
      </c>
      <c r="B11" s="48">
        <v>1010</v>
      </c>
      <c r="C11" s="49">
        <v>5863073.1699999999</v>
      </c>
      <c r="D11" s="67">
        <v>0</v>
      </c>
      <c r="E11" s="5" t="s">
        <v>75</v>
      </c>
      <c r="F11" s="50"/>
      <c r="G11" s="50"/>
      <c r="H11" s="50"/>
      <c r="I11" s="50"/>
      <c r="J11" s="50"/>
      <c r="K11" s="50"/>
      <c r="L11" s="50"/>
      <c r="M11" s="50"/>
    </row>
    <row r="12" spans="1:13" x14ac:dyDescent="0.25">
      <c r="A12" s="3" t="s">
        <v>70</v>
      </c>
      <c r="B12" s="46" t="s">
        <v>66</v>
      </c>
      <c r="C12" s="47">
        <v>3933684.8</v>
      </c>
      <c r="D12" s="67">
        <v>0</v>
      </c>
      <c r="E12" s="5" t="s">
        <v>94</v>
      </c>
    </row>
    <row r="13" spans="1:13" x14ac:dyDescent="0.25">
      <c r="A13" s="3" t="s">
        <v>70</v>
      </c>
      <c r="B13" s="46">
        <v>2010</v>
      </c>
      <c r="C13" s="47">
        <v>2077685.61</v>
      </c>
      <c r="D13" s="67">
        <v>0</v>
      </c>
      <c r="E13" s="5" t="s">
        <v>94</v>
      </c>
    </row>
    <row r="14" spans="1:13" x14ac:dyDescent="0.25">
      <c r="A14" s="3" t="s">
        <v>70</v>
      </c>
      <c r="B14" s="46">
        <v>2100</v>
      </c>
      <c r="C14" s="47">
        <v>75512507.409999996</v>
      </c>
      <c r="D14" s="68">
        <v>6</v>
      </c>
      <c r="E14" s="66" t="s">
        <v>74</v>
      </c>
    </row>
    <row r="15" spans="1:13" x14ac:dyDescent="0.25">
      <c r="A15" s="3" t="s">
        <v>70</v>
      </c>
      <c r="B15" s="46" t="s">
        <v>73</v>
      </c>
      <c r="C15" s="47">
        <v>1605106.35</v>
      </c>
      <c r="D15" s="67">
        <v>0</v>
      </c>
      <c r="E15" s="5" t="s">
        <v>94</v>
      </c>
    </row>
    <row r="16" spans="1:13" x14ac:dyDescent="0.25">
      <c r="A16" s="3" t="s">
        <v>70</v>
      </c>
      <c r="B16" s="46">
        <v>2130</v>
      </c>
      <c r="C16" s="47">
        <v>25313149.469999999</v>
      </c>
      <c r="D16" s="67">
        <v>0</v>
      </c>
      <c r="E16" s="5" t="s">
        <v>75</v>
      </c>
    </row>
    <row r="17" spans="1:13" x14ac:dyDescent="0.25">
      <c r="A17" s="3" t="s">
        <v>72</v>
      </c>
      <c r="B17" s="46" t="s">
        <v>106</v>
      </c>
      <c r="C17" s="47">
        <f>2872644.55+282586.96</f>
        <v>3155231.51</v>
      </c>
      <c r="D17" s="55">
        <v>2</v>
      </c>
    </row>
    <row r="18" spans="1:13" x14ac:dyDescent="0.25">
      <c r="A18" s="3" t="s">
        <v>72</v>
      </c>
      <c r="B18" s="46" t="s">
        <v>117</v>
      </c>
      <c r="C18" s="47">
        <v>13472542.74</v>
      </c>
      <c r="D18" s="55">
        <v>5</v>
      </c>
    </row>
    <row r="19" spans="1:13" x14ac:dyDescent="0.25">
      <c r="A19" s="3" t="s">
        <v>72</v>
      </c>
      <c r="B19" s="46" t="s">
        <v>118</v>
      </c>
      <c r="C19" s="47">
        <v>12940514.449999999</v>
      </c>
      <c r="D19" s="55">
        <v>3</v>
      </c>
    </row>
    <row r="20" spans="1:13" x14ac:dyDescent="0.25">
      <c r="A20" s="3" t="s">
        <v>72</v>
      </c>
      <c r="B20" s="54" t="s">
        <v>125</v>
      </c>
      <c r="C20" s="47">
        <v>3162919.42</v>
      </c>
      <c r="D20" s="55">
        <v>2</v>
      </c>
    </row>
    <row r="21" spans="1:13" x14ac:dyDescent="0.25">
      <c r="A21" s="3" t="s">
        <v>72</v>
      </c>
      <c r="B21" s="46" t="s">
        <v>133</v>
      </c>
      <c r="C21" s="47">
        <v>6745716</v>
      </c>
      <c r="D21" s="55">
        <v>3</v>
      </c>
    </row>
    <row r="22" spans="1:13" x14ac:dyDescent="0.25">
      <c r="A22" s="3"/>
      <c r="B22" s="46"/>
      <c r="C22" s="47"/>
      <c r="D22" s="56">
        <f>SUM(D10:D21)</f>
        <v>29</v>
      </c>
    </row>
    <row r="23" spans="1:13" x14ac:dyDescent="0.25">
      <c r="D23" s="3"/>
    </row>
    <row r="24" spans="1:13" x14ac:dyDescent="0.25">
      <c r="A24" s="98" t="s">
        <v>71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</row>
    <row r="25" spans="1:13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</row>
    <row r="26" spans="1:13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</row>
  </sheetData>
  <mergeCells count="1">
    <mergeCell ref="A24:M2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BB4F-0492-441B-B7F3-8D4C9C58349C}">
  <sheetPr>
    <tabColor rgb="FF92D050"/>
  </sheetPr>
  <dimension ref="A2:I29"/>
  <sheetViews>
    <sheetView workbookViewId="0">
      <pane ySplit="5" topLeftCell="A6" activePane="bottomLeft" state="frozen"/>
      <selection pane="bottomLeft" activeCell="B6" sqref="B6:B13"/>
    </sheetView>
  </sheetViews>
  <sheetFormatPr defaultRowHeight="15" x14ac:dyDescent="0.25"/>
  <cols>
    <col min="1" max="1" width="11.42578125" customWidth="1"/>
    <col min="2" max="2" width="42.28515625" customWidth="1"/>
    <col min="3" max="3" width="13.5703125" customWidth="1"/>
    <col min="4" max="4" width="19.42578125" customWidth="1"/>
    <col min="5" max="5" width="16.140625" customWidth="1"/>
    <col min="6" max="6" width="14.140625" bestFit="1" customWidth="1"/>
    <col min="7" max="7" width="17.42578125" customWidth="1"/>
    <col min="9" max="9" width="52.5703125" customWidth="1"/>
  </cols>
  <sheetData>
    <row r="2" spans="1:9" x14ac:dyDescent="0.25">
      <c r="C2" s="31" t="s">
        <v>36</v>
      </c>
      <c r="D2" s="99">
        <v>1000</v>
      </c>
      <c r="E2" s="99"/>
    </row>
    <row r="3" spans="1:9" x14ac:dyDescent="0.25">
      <c r="A3" s="3"/>
      <c r="C3" s="32"/>
    </row>
    <row r="4" spans="1:9" x14ac:dyDescent="0.25">
      <c r="A4" s="5" t="s">
        <v>37</v>
      </c>
    </row>
    <row r="5" spans="1:9" ht="90" x14ac:dyDescent="0.25">
      <c r="A5" s="33" t="s">
        <v>38</v>
      </c>
      <c r="B5" s="33" t="s">
        <v>39</v>
      </c>
      <c r="C5" s="34" t="s">
        <v>84</v>
      </c>
      <c r="D5" s="34" t="s">
        <v>85</v>
      </c>
      <c r="E5" s="34" t="s">
        <v>42</v>
      </c>
      <c r="F5" s="34" t="s">
        <v>43</v>
      </c>
      <c r="G5" s="34" t="s">
        <v>44</v>
      </c>
      <c r="H5" s="39" t="s">
        <v>33</v>
      </c>
      <c r="I5" s="34" t="s">
        <v>40</v>
      </c>
    </row>
    <row r="6" spans="1:9" x14ac:dyDescent="0.25">
      <c r="A6" s="57"/>
      <c r="B6" s="58" t="s">
        <v>86</v>
      </c>
      <c r="C6" s="59"/>
      <c r="D6" s="59">
        <v>167</v>
      </c>
      <c r="E6" s="59">
        <f t="shared" ref="E6:E13" si="0">C6-D6</f>
        <v>-167</v>
      </c>
      <c r="F6" s="59"/>
      <c r="G6" s="58"/>
      <c r="H6" s="60">
        <f t="shared" ref="H6:H13" si="1">E6-(F6-G6)</f>
        <v>-167</v>
      </c>
      <c r="I6" s="61"/>
    </row>
    <row r="7" spans="1:9" ht="30" x14ac:dyDescent="0.25">
      <c r="A7" s="57"/>
      <c r="B7" s="58" t="s">
        <v>87</v>
      </c>
      <c r="C7" s="59"/>
      <c r="D7" s="59">
        <v>11</v>
      </c>
      <c r="E7" s="59">
        <f t="shared" si="0"/>
        <v>-11</v>
      </c>
      <c r="F7" s="59"/>
      <c r="G7" s="58"/>
      <c r="H7" s="60">
        <f t="shared" si="1"/>
        <v>-11</v>
      </c>
      <c r="I7" s="61"/>
    </row>
    <row r="8" spans="1:9" x14ac:dyDescent="0.25">
      <c r="A8" s="57"/>
      <c r="B8" s="58" t="s">
        <v>88</v>
      </c>
      <c r="C8" s="59"/>
      <c r="D8" s="59">
        <v>10</v>
      </c>
      <c r="E8" s="59">
        <f t="shared" si="0"/>
        <v>-10</v>
      </c>
      <c r="F8" s="59"/>
      <c r="G8" s="58"/>
      <c r="H8" s="60">
        <f t="shared" si="1"/>
        <v>-10</v>
      </c>
      <c r="I8" s="61"/>
    </row>
    <row r="9" spans="1:9" x14ac:dyDescent="0.25">
      <c r="A9" s="57"/>
      <c r="B9" s="58" t="s">
        <v>89</v>
      </c>
      <c r="C9" s="59"/>
      <c r="D9" s="59">
        <v>31</v>
      </c>
      <c r="E9" s="59">
        <f t="shared" si="0"/>
        <v>-31</v>
      </c>
      <c r="F9" s="59"/>
      <c r="G9" s="58"/>
      <c r="H9" s="60">
        <f t="shared" si="1"/>
        <v>-31</v>
      </c>
      <c r="I9" s="61"/>
    </row>
    <row r="10" spans="1:9" x14ac:dyDescent="0.25">
      <c r="A10" s="63"/>
      <c r="B10" s="64" t="s">
        <v>90</v>
      </c>
      <c r="C10" s="65"/>
      <c r="D10" s="65">
        <v>29</v>
      </c>
      <c r="E10" s="65">
        <f t="shared" si="0"/>
        <v>-29</v>
      </c>
      <c r="F10" s="65"/>
      <c r="G10" s="64"/>
      <c r="H10" s="62">
        <f t="shared" si="1"/>
        <v>-29</v>
      </c>
      <c r="I10" s="61"/>
    </row>
    <row r="11" spans="1:9" x14ac:dyDescent="0.25">
      <c r="A11" s="57"/>
      <c r="B11" s="58" t="s">
        <v>91</v>
      </c>
      <c r="C11" s="59"/>
      <c r="D11" s="59">
        <v>61</v>
      </c>
      <c r="E11" s="59">
        <f t="shared" si="0"/>
        <v>-61</v>
      </c>
      <c r="F11" s="59"/>
      <c r="G11" s="58"/>
      <c r="H11" s="60">
        <f t="shared" si="1"/>
        <v>-61</v>
      </c>
      <c r="I11" s="61"/>
    </row>
    <row r="12" spans="1:9" x14ac:dyDescent="0.25">
      <c r="A12" s="57"/>
      <c r="B12" s="58" t="s">
        <v>92</v>
      </c>
      <c r="C12" s="59"/>
      <c r="D12" s="59">
        <v>39</v>
      </c>
      <c r="E12" s="59">
        <f t="shared" si="0"/>
        <v>-39</v>
      </c>
      <c r="F12" s="59"/>
      <c r="G12" s="58"/>
      <c r="H12" s="60">
        <f t="shared" si="1"/>
        <v>-39</v>
      </c>
      <c r="I12" s="61"/>
    </row>
    <row r="13" spans="1:9" x14ac:dyDescent="0.25">
      <c r="A13" s="63"/>
      <c r="B13" s="64" t="s">
        <v>93</v>
      </c>
      <c r="C13" s="65"/>
      <c r="D13" s="65">
        <v>15</v>
      </c>
      <c r="E13" s="65">
        <f t="shared" si="0"/>
        <v>-15</v>
      </c>
      <c r="F13" s="65"/>
      <c r="G13" s="64"/>
      <c r="H13" s="62">
        <f t="shared" si="1"/>
        <v>-15</v>
      </c>
      <c r="I13" s="61"/>
    </row>
    <row r="14" spans="1:9" x14ac:dyDescent="0.25">
      <c r="A14" s="26"/>
      <c r="B14" s="26"/>
      <c r="C14" s="35"/>
      <c r="D14" s="36"/>
      <c r="E14" s="36"/>
      <c r="F14" s="26"/>
      <c r="G14" s="26"/>
      <c r="H14" s="37"/>
      <c r="I14" s="38"/>
    </row>
    <row r="15" spans="1:9" x14ac:dyDescent="0.25">
      <c r="A15" s="26"/>
      <c r="B15" s="26"/>
      <c r="C15" s="35"/>
      <c r="D15" s="36"/>
      <c r="E15" s="36"/>
      <c r="F15" s="26"/>
      <c r="G15" s="26"/>
      <c r="H15" s="69"/>
      <c r="I15" s="38"/>
    </row>
    <row r="16" spans="1:9" x14ac:dyDescent="0.25">
      <c r="A16" s="26"/>
      <c r="B16" s="26"/>
      <c r="C16" s="35"/>
      <c r="D16" s="36"/>
      <c r="E16" s="36"/>
      <c r="F16" s="26"/>
      <c r="G16" s="26"/>
      <c r="H16" s="37"/>
      <c r="I16" s="38"/>
    </row>
    <row r="17" spans="1:9" x14ac:dyDescent="0.25">
      <c r="A17" s="26"/>
      <c r="B17" s="26"/>
      <c r="C17" s="35"/>
      <c r="D17" s="36"/>
      <c r="E17" s="36"/>
      <c r="F17" s="26"/>
      <c r="G17" s="26"/>
      <c r="H17" s="37"/>
      <c r="I17" s="38"/>
    </row>
    <row r="18" spans="1:9" x14ac:dyDescent="0.25">
      <c r="A18" s="26"/>
      <c r="B18" s="26"/>
      <c r="C18" s="35"/>
      <c r="D18" s="36"/>
      <c r="E18" s="36"/>
      <c r="F18" s="26"/>
      <c r="G18" s="26"/>
      <c r="H18" s="37"/>
      <c r="I18" s="38"/>
    </row>
    <row r="19" spans="1:9" x14ac:dyDescent="0.25">
      <c r="A19" s="26"/>
      <c r="B19" s="26"/>
      <c r="C19" s="35"/>
      <c r="D19" s="36"/>
      <c r="E19" s="36"/>
      <c r="F19" s="26"/>
      <c r="G19" s="26"/>
      <c r="H19" s="37"/>
      <c r="I19" s="38"/>
    </row>
    <row r="20" spans="1:9" x14ac:dyDescent="0.25">
      <c r="A20" s="26"/>
      <c r="B20" s="26"/>
      <c r="C20" s="35"/>
      <c r="D20" s="36"/>
      <c r="E20" s="36"/>
      <c r="F20" s="26"/>
      <c r="G20" s="26"/>
      <c r="H20" s="37"/>
      <c r="I20" s="38"/>
    </row>
    <row r="21" spans="1:9" x14ac:dyDescent="0.25">
      <c r="A21" s="26"/>
      <c r="B21" s="26"/>
      <c r="C21" s="35"/>
      <c r="D21" s="36"/>
      <c r="E21" s="36"/>
      <c r="F21" s="26"/>
      <c r="G21" s="26"/>
      <c r="H21" s="37"/>
      <c r="I21" s="38"/>
    </row>
    <row r="22" spans="1:9" x14ac:dyDescent="0.25">
      <c r="A22" s="26"/>
      <c r="B22" s="26"/>
      <c r="C22" s="35"/>
      <c r="D22" s="36"/>
      <c r="E22" s="36"/>
      <c r="F22" s="26"/>
      <c r="G22" s="26"/>
      <c r="H22" s="37"/>
      <c r="I22" s="38"/>
    </row>
    <row r="23" spans="1:9" x14ac:dyDescent="0.25">
      <c r="A23" s="26"/>
      <c r="B23" s="26"/>
      <c r="C23" s="35"/>
      <c r="D23" s="36"/>
      <c r="E23" s="36"/>
      <c r="F23" s="26"/>
      <c r="G23" s="26"/>
      <c r="H23" s="37"/>
      <c r="I23" s="38"/>
    </row>
    <row r="24" spans="1:9" x14ac:dyDescent="0.25">
      <c r="A24" s="26"/>
      <c r="B24" s="26"/>
      <c r="C24" s="35"/>
      <c r="D24" s="36"/>
      <c r="E24" s="36"/>
      <c r="F24" s="26"/>
      <c r="G24" s="26"/>
      <c r="H24" s="37"/>
      <c r="I24" s="38"/>
    </row>
    <row r="25" spans="1:9" x14ac:dyDescent="0.25">
      <c r="A25" s="26"/>
      <c r="B25" s="26"/>
      <c r="C25" s="35"/>
      <c r="D25" s="36"/>
      <c r="E25" s="36"/>
      <c r="F25" s="26"/>
      <c r="G25" s="26"/>
      <c r="H25" s="37"/>
      <c r="I25" s="38"/>
    </row>
    <row r="26" spans="1:9" x14ac:dyDescent="0.25">
      <c r="A26" s="26"/>
      <c r="B26" s="26"/>
      <c r="C26" s="35"/>
      <c r="D26" s="36"/>
      <c r="E26" s="36"/>
      <c r="F26" s="26"/>
      <c r="G26" s="26"/>
      <c r="H26" s="37"/>
      <c r="I26" s="38"/>
    </row>
    <row r="27" spans="1:9" x14ac:dyDescent="0.25">
      <c r="A27" s="26"/>
      <c r="B27" s="26"/>
      <c r="C27" s="35"/>
      <c r="D27" s="36"/>
      <c r="E27" s="36"/>
      <c r="F27" s="26"/>
      <c r="G27" s="26"/>
      <c r="H27" s="37"/>
      <c r="I27" s="38"/>
    </row>
    <row r="28" spans="1:9" x14ac:dyDescent="0.25">
      <c r="A28" s="26"/>
      <c r="B28" s="26"/>
      <c r="C28" s="35"/>
      <c r="D28" s="36"/>
      <c r="E28" s="36"/>
      <c r="F28" s="26"/>
      <c r="G28" s="26"/>
      <c r="H28" s="37"/>
      <c r="I28" s="38"/>
    </row>
    <row r="29" spans="1:9" x14ac:dyDescent="0.25">
      <c r="A29" s="26"/>
      <c r="B29" s="26"/>
      <c r="C29" s="35"/>
      <c r="D29" s="26"/>
      <c r="E29" s="26"/>
      <c r="F29" s="26"/>
      <c r="G29" s="26"/>
      <c r="H29" s="37"/>
      <c r="I29" s="38"/>
    </row>
  </sheetData>
  <mergeCells count="1">
    <mergeCell ref="D2:E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89368-DDA8-4A1E-A0B2-3150AB24408E}">
  <sheetPr>
    <tabColor rgb="FF92D050"/>
  </sheetPr>
  <dimension ref="A2:I32"/>
  <sheetViews>
    <sheetView workbookViewId="0">
      <pane ySplit="5" topLeftCell="A6" activePane="bottomLeft" state="frozen"/>
      <selection pane="bottomLeft" activeCell="B6" sqref="B6:B11"/>
    </sheetView>
  </sheetViews>
  <sheetFormatPr defaultRowHeight="15" x14ac:dyDescent="0.25"/>
  <cols>
    <col min="1" max="1" width="11.42578125" customWidth="1"/>
    <col min="2" max="2" width="41.42578125" customWidth="1"/>
    <col min="3" max="3" width="13.5703125" customWidth="1"/>
    <col min="4" max="4" width="21.5703125" customWidth="1"/>
    <col min="5" max="5" width="16.140625" customWidth="1"/>
    <col min="6" max="6" width="14.140625" bestFit="1" customWidth="1"/>
    <col min="7" max="7" width="17.42578125" customWidth="1"/>
    <col min="9" max="9" width="52.5703125" customWidth="1"/>
  </cols>
  <sheetData>
    <row r="2" spans="1:9" x14ac:dyDescent="0.25">
      <c r="C2" s="31" t="s">
        <v>36</v>
      </c>
      <c r="D2" s="99">
        <v>2100</v>
      </c>
      <c r="E2" s="99"/>
    </row>
    <row r="3" spans="1:9" x14ac:dyDescent="0.25">
      <c r="A3" s="3"/>
      <c r="C3" s="32"/>
    </row>
    <row r="4" spans="1:9" x14ac:dyDescent="0.25">
      <c r="A4" s="5" t="s">
        <v>37</v>
      </c>
    </row>
    <row r="5" spans="1:9" ht="75" x14ac:dyDescent="0.25">
      <c r="A5" s="33" t="s">
        <v>38</v>
      </c>
      <c r="B5" s="33" t="s">
        <v>39</v>
      </c>
      <c r="C5" s="34" t="s">
        <v>84</v>
      </c>
      <c r="D5" s="34" t="s">
        <v>85</v>
      </c>
      <c r="E5" s="34" t="s">
        <v>42</v>
      </c>
      <c r="F5" s="34" t="s">
        <v>43</v>
      </c>
      <c r="G5" s="34" t="s">
        <v>44</v>
      </c>
      <c r="H5" s="39" t="s">
        <v>33</v>
      </c>
      <c r="I5" s="34" t="s">
        <v>40</v>
      </c>
    </row>
    <row r="6" spans="1:9" ht="30" x14ac:dyDescent="0.25">
      <c r="A6" s="57"/>
      <c r="B6" s="58" t="s">
        <v>95</v>
      </c>
      <c r="C6" s="59"/>
      <c r="D6" s="59">
        <v>161</v>
      </c>
      <c r="E6" s="59">
        <f>C6-D6</f>
        <v>-161</v>
      </c>
      <c r="F6" s="70"/>
      <c r="G6" s="70"/>
      <c r="H6" s="60">
        <f>E6-(F6-G6)</f>
        <v>-161</v>
      </c>
      <c r="I6" s="61"/>
    </row>
    <row r="7" spans="1:9" ht="30" x14ac:dyDescent="0.25">
      <c r="A7" s="57"/>
      <c r="B7" s="58" t="s">
        <v>96</v>
      </c>
      <c r="C7" s="59"/>
      <c r="D7" s="59">
        <v>48</v>
      </c>
      <c r="E7" s="59">
        <f t="shared" ref="E7:E10" si="0">C7-D7</f>
        <v>-48</v>
      </c>
      <c r="F7" s="70"/>
      <c r="G7" s="70"/>
      <c r="H7" s="60">
        <f t="shared" ref="H7:H10" si="1">E7-(F7-G7)</f>
        <v>-48</v>
      </c>
      <c r="I7" s="61"/>
    </row>
    <row r="8" spans="1:9" x14ac:dyDescent="0.25">
      <c r="A8" s="57"/>
      <c r="B8" s="58" t="s">
        <v>97</v>
      </c>
      <c r="C8" s="59"/>
      <c r="D8" s="59">
        <v>44</v>
      </c>
      <c r="E8" s="59">
        <f t="shared" si="0"/>
        <v>-44</v>
      </c>
      <c r="F8" s="70"/>
      <c r="G8" s="70"/>
      <c r="H8" s="60">
        <f>E8-(F8-G8)</f>
        <v>-44</v>
      </c>
      <c r="I8" s="61"/>
    </row>
    <row r="9" spans="1:9" ht="30" x14ac:dyDescent="0.25">
      <c r="A9" s="57"/>
      <c r="B9" s="58" t="s">
        <v>98</v>
      </c>
      <c r="C9" s="59"/>
      <c r="D9" s="59">
        <v>0</v>
      </c>
      <c r="E9" s="59">
        <f t="shared" si="0"/>
        <v>0</v>
      </c>
      <c r="F9" s="70"/>
      <c r="G9" s="70"/>
      <c r="H9" s="60">
        <f t="shared" si="1"/>
        <v>0</v>
      </c>
      <c r="I9" s="61"/>
    </row>
    <row r="10" spans="1:9" ht="30" x14ac:dyDescent="0.25">
      <c r="A10" s="57"/>
      <c r="B10" s="58" t="s">
        <v>99</v>
      </c>
      <c r="C10" s="59"/>
      <c r="D10" s="59">
        <v>40</v>
      </c>
      <c r="E10" s="59">
        <f t="shared" si="0"/>
        <v>-40</v>
      </c>
      <c r="F10" s="70"/>
      <c r="G10" s="70"/>
      <c r="H10" s="60">
        <f t="shared" si="1"/>
        <v>-40</v>
      </c>
      <c r="I10" s="61"/>
    </row>
    <row r="11" spans="1:9" ht="30" x14ac:dyDescent="0.25">
      <c r="A11" s="57"/>
      <c r="B11" s="58" t="s">
        <v>100</v>
      </c>
      <c r="C11" s="59"/>
      <c r="D11" s="59">
        <v>52</v>
      </c>
      <c r="E11" s="59">
        <f t="shared" ref="E11" si="2">C11-D11</f>
        <v>-52</v>
      </c>
      <c r="F11" s="70"/>
      <c r="G11" s="70"/>
      <c r="H11" s="60">
        <f t="shared" ref="H11" si="3">E11-(F11-G11)</f>
        <v>-52</v>
      </c>
      <c r="I11" s="61"/>
    </row>
    <row r="12" spans="1:9" x14ac:dyDescent="0.25">
      <c r="A12" s="26"/>
      <c r="B12" s="26"/>
      <c r="C12" s="35"/>
      <c r="D12" s="36"/>
      <c r="E12" s="36"/>
      <c r="F12" s="26"/>
      <c r="G12" s="26"/>
      <c r="H12" s="37"/>
      <c r="I12" s="38"/>
    </row>
    <row r="13" spans="1:9" x14ac:dyDescent="0.25">
      <c r="A13" s="26"/>
      <c r="B13" s="26"/>
      <c r="C13" s="35"/>
      <c r="D13" s="36"/>
      <c r="E13" s="36"/>
      <c r="F13" s="26"/>
      <c r="G13" s="26"/>
      <c r="H13" s="37"/>
      <c r="I13" s="38"/>
    </row>
    <row r="14" spans="1:9" x14ac:dyDescent="0.25">
      <c r="A14" s="26"/>
      <c r="B14" s="26"/>
      <c r="C14" s="35"/>
      <c r="D14" s="36"/>
      <c r="E14" s="36"/>
      <c r="F14" s="26"/>
      <c r="G14" s="26"/>
      <c r="H14" s="37"/>
      <c r="I14" s="38"/>
    </row>
    <row r="15" spans="1:9" x14ac:dyDescent="0.25">
      <c r="A15" s="26"/>
      <c r="B15" s="26"/>
      <c r="C15" s="35"/>
      <c r="D15" s="36"/>
      <c r="E15" s="36"/>
      <c r="F15" s="26"/>
      <c r="G15" s="26"/>
      <c r="H15" s="37"/>
      <c r="I15" s="38"/>
    </row>
    <row r="16" spans="1:9" x14ac:dyDescent="0.25">
      <c r="A16" s="26"/>
      <c r="B16" s="26"/>
      <c r="C16" s="35"/>
      <c r="D16" s="36"/>
      <c r="E16" s="36"/>
      <c r="F16" s="26"/>
      <c r="G16" s="26"/>
      <c r="H16" s="37"/>
      <c r="I16" s="38"/>
    </row>
    <row r="17" spans="1:9" x14ac:dyDescent="0.25">
      <c r="A17" s="26"/>
      <c r="B17" s="26"/>
      <c r="C17" s="35"/>
      <c r="D17" s="36"/>
      <c r="E17" s="36"/>
      <c r="F17" s="26"/>
      <c r="G17" s="26"/>
      <c r="H17" s="37"/>
      <c r="I17" s="38"/>
    </row>
    <row r="18" spans="1:9" x14ac:dyDescent="0.25">
      <c r="A18" s="26"/>
      <c r="B18" s="26"/>
      <c r="C18" s="35"/>
      <c r="D18" s="36"/>
      <c r="E18" s="36"/>
      <c r="F18" s="26"/>
      <c r="G18" s="26"/>
      <c r="H18" s="37"/>
      <c r="I18" s="38"/>
    </row>
    <row r="19" spans="1:9" x14ac:dyDescent="0.25">
      <c r="A19" s="26"/>
      <c r="B19" s="26"/>
      <c r="C19" s="35"/>
      <c r="D19" s="36"/>
      <c r="E19" s="36"/>
      <c r="F19" s="26"/>
      <c r="G19" s="26"/>
      <c r="H19" s="37"/>
      <c r="I19" s="38"/>
    </row>
    <row r="20" spans="1:9" x14ac:dyDescent="0.25">
      <c r="A20" s="26"/>
      <c r="B20" s="26"/>
      <c r="C20" s="35"/>
      <c r="D20" s="36"/>
      <c r="E20" s="36"/>
      <c r="F20" s="26"/>
      <c r="G20" s="26"/>
      <c r="H20" s="37"/>
      <c r="I20" s="38"/>
    </row>
    <row r="21" spans="1:9" x14ac:dyDescent="0.25">
      <c r="A21" s="26"/>
      <c r="B21" s="26"/>
      <c r="C21" s="35"/>
      <c r="D21" s="36"/>
      <c r="E21" s="36"/>
      <c r="F21" s="26"/>
      <c r="G21" s="26"/>
      <c r="H21" s="37"/>
      <c r="I21" s="38"/>
    </row>
    <row r="22" spans="1:9" x14ac:dyDescent="0.25">
      <c r="A22" s="26"/>
      <c r="B22" s="26"/>
      <c r="C22" s="35"/>
      <c r="D22" s="36"/>
      <c r="E22" s="36"/>
      <c r="F22" s="26"/>
      <c r="G22" s="26"/>
      <c r="H22" s="37"/>
      <c r="I22" s="38"/>
    </row>
    <row r="23" spans="1:9" x14ac:dyDescent="0.25">
      <c r="A23" s="26"/>
      <c r="B23" s="26"/>
      <c r="C23" s="35"/>
      <c r="D23" s="36"/>
      <c r="E23" s="36"/>
      <c r="F23" s="26"/>
      <c r="G23" s="26"/>
      <c r="H23" s="37"/>
      <c r="I23" s="38"/>
    </row>
    <row r="24" spans="1:9" x14ac:dyDescent="0.25">
      <c r="A24" s="26"/>
      <c r="B24" s="26"/>
      <c r="C24" s="35"/>
      <c r="D24" s="36"/>
      <c r="E24" s="36"/>
      <c r="F24" s="26"/>
      <c r="G24" s="26"/>
      <c r="H24" s="37"/>
      <c r="I24" s="38"/>
    </row>
    <row r="25" spans="1:9" x14ac:dyDescent="0.25">
      <c r="A25" s="26"/>
      <c r="B25" s="26"/>
      <c r="C25" s="35"/>
      <c r="D25" s="36"/>
      <c r="E25" s="36"/>
      <c r="F25" s="26"/>
      <c r="G25" s="26"/>
      <c r="H25" s="37"/>
      <c r="I25" s="38"/>
    </row>
    <row r="26" spans="1:9" x14ac:dyDescent="0.25">
      <c r="A26" s="26"/>
      <c r="B26" s="26"/>
      <c r="C26" s="35"/>
      <c r="D26" s="36"/>
      <c r="E26" s="36"/>
      <c r="F26" s="26"/>
      <c r="G26" s="26"/>
      <c r="H26" s="37"/>
      <c r="I26" s="38"/>
    </row>
    <row r="27" spans="1:9" x14ac:dyDescent="0.25">
      <c r="A27" s="26"/>
      <c r="B27" s="26"/>
      <c r="C27" s="35"/>
      <c r="D27" s="36"/>
      <c r="E27" s="36"/>
      <c r="F27" s="26"/>
      <c r="G27" s="26"/>
      <c r="H27" s="37"/>
      <c r="I27" s="38"/>
    </row>
    <row r="28" spans="1:9" x14ac:dyDescent="0.25">
      <c r="A28" s="26"/>
      <c r="B28" s="26"/>
      <c r="C28" s="35"/>
      <c r="D28" s="36"/>
      <c r="E28" s="36"/>
      <c r="F28" s="26"/>
      <c r="G28" s="26"/>
      <c r="H28" s="37"/>
      <c r="I28" s="38"/>
    </row>
    <row r="29" spans="1:9" x14ac:dyDescent="0.25">
      <c r="A29" s="26"/>
      <c r="B29" s="26"/>
      <c r="C29" s="35"/>
      <c r="D29" s="36"/>
      <c r="E29" s="36"/>
      <c r="F29" s="26"/>
      <c r="G29" s="26"/>
      <c r="H29" s="37"/>
      <c r="I29" s="38"/>
    </row>
    <row r="30" spans="1:9" x14ac:dyDescent="0.25">
      <c r="A30" s="26"/>
      <c r="B30" s="26"/>
      <c r="C30" s="35"/>
      <c r="D30" s="36"/>
      <c r="E30" s="36"/>
      <c r="F30" s="26"/>
      <c r="G30" s="26"/>
      <c r="H30" s="37"/>
      <c r="I30" s="38"/>
    </row>
    <row r="31" spans="1:9" x14ac:dyDescent="0.25">
      <c r="A31" s="26"/>
      <c r="B31" s="26"/>
      <c r="C31" s="35"/>
      <c r="D31" s="36"/>
      <c r="E31" s="36"/>
      <c r="F31" s="26"/>
      <c r="G31" s="26"/>
      <c r="H31" s="37"/>
      <c r="I31" s="38"/>
    </row>
    <row r="32" spans="1:9" x14ac:dyDescent="0.25">
      <c r="A32" s="26"/>
      <c r="B32" s="26"/>
      <c r="C32" s="35"/>
      <c r="D32" s="26"/>
      <c r="E32" s="26"/>
      <c r="F32" s="26"/>
      <c r="G32" s="26"/>
      <c r="H32" s="37"/>
      <c r="I32" s="38"/>
    </row>
  </sheetData>
  <mergeCells count="1">
    <mergeCell ref="D2:E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0DEB-2AFC-4263-A794-7CD7F412F38B}">
  <sheetPr>
    <tabColor rgb="FF92D050"/>
  </sheetPr>
  <dimension ref="A2:I25"/>
  <sheetViews>
    <sheetView workbookViewId="0">
      <selection activeCell="A8" sqref="A8:A9"/>
    </sheetView>
  </sheetViews>
  <sheetFormatPr defaultRowHeight="15" x14ac:dyDescent="0.25"/>
  <cols>
    <col min="1" max="1" width="11.42578125" customWidth="1"/>
    <col min="2" max="2" width="33.140625" customWidth="1"/>
    <col min="3" max="3" width="13.5703125" customWidth="1"/>
    <col min="4" max="4" width="14" customWidth="1"/>
    <col min="5" max="5" width="31.28515625" customWidth="1"/>
    <col min="6" max="6" width="14.140625" bestFit="1" customWidth="1"/>
    <col min="7" max="7" width="17.42578125" customWidth="1"/>
    <col min="9" max="9" width="52.5703125" customWidth="1"/>
  </cols>
  <sheetData>
    <row r="2" spans="1:9" x14ac:dyDescent="0.25">
      <c r="C2" s="31" t="s">
        <v>36</v>
      </c>
      <c r="D2" s="100" t="s">
        <v>106</v>
      </c>
      <c r="E2" s="100"/>
    </row>
    <row r="3" spans="1:9" x14ac:dyDescent="0.25">
      <c r="A3" s="3"/>
      <c r="C3" s="32"/>
    </row>
    <row r="4" spans="1:9" x14ac:dyDescent="0.25">
      <c r="A4" s="5" t="s">
        <v>37</v>
      </c>
    </row>
    <row r="5" spans="1:9" ht="45" x14ac:dyDescent="0.25">
      <c r="A5" s="33" t="s">
        <v>38</v>
      </c>
      <c r="B5" s="33" t="s">
        <v>39</v>
      </c>
      <c r="C5" s="34" t="s">
        <v>84</v>
      </c>
      <c r="D5" s="34" t="s">
        <v>101</v>
      </c>
      <c r="E5" s="34" t="s">
        <v>42</v>
      </c>
      <c r="F5" s="34" t="s">
        <v>43</v>
      </c>
      <c r="G5" s="34" t="s">
        <v>44</v>
      </c>
      <c r="H5" s="39" t="s">
        <v>33</v>
      </c>
      <c r="I5" s="34" t="s">
        <v>40</v>
      </c>
    </row>
    <row r="6" spans="1:9" x14ac:dyDescent="0.25">
      <c r="A6" s="101" t="s">
        <v>102</v>
      </c>
      <c r="B6" s="103" t="s">
        <v>103</v>
      </c>
      <c r="C6" s="105">
        <v>9</v>
      </c>
      <c r="D6" s="105">
        <v>10</v>
      </c>
      <c r="E6" s="105">
        <f>C6-D6</f>
        <v>-1</v>
      </c>
      <c r="F6" s="105"/>
      <c r="G6" s="103"/>
      <c r="H6" s="107">
        <f>E6-(F6-G6)</f>
        <v>-1</v>
      </c>
      <c r="I6" s="109"/>
    </row>
    <row r="7" spans="1:9" x14ac:dyDescent="0.25">
      <c r="A7" s="102"/>
      <c r="B7" s="104"/>
      <c r="C7" s="106"/>
      <c r="D7" s="106"/>
      <c r="E7" s="106"/>
      <c r="F7" s="106"/>
      <c r="G7" s="104"/>
      <c r="H7" s="108"/>
      <c r="I7" s="110"/>
    </row>
    <row r="8" spans="1:9" x14ac:dyDescent="0.25">
      <c r="A8" s="101" t="s">
        <v>104</v>
      </c>
      <c r="B8" s="103" t="s">
        <v>105</v>
      </c>
      <c r="C8" s="105">
        <v>11</v>
      </c>
      <c r="D8" s="105">
        <v>14</v>
      </c>
      <c r="E8" s="105">
        <f>C8-D8</f>
        <v>-3</v>
      </c>
      <c r="F8" s="105"/>
      <c r="G8" s="103"/>
      <c r="H8" s="107">
        <f>E8-(F8-G8)</f>
        <v>-3</v>
      </c>
      <c r="I8" s="109"/>
    </row>
    <row r="9" spans="1:9" x14ac:dyDescent="0.25">
      <c r="A9" s="102"/>
      <c r="B9" s="104"/>
      <c r="C9" s="106"/>
      <c r="D9" s="106"/>
      <c r="E9" s="106"/>
      <c r="F9" s="106"/>
      <c r="G9" s="104"/>
      <c r="H9" s="108"/>
      <c r="I9" s="110"/>
    </row>
    <row r="10" spans="1:9" x14ac:dyDescent="0.25">
      <c r="A10" s="26"/>
      <c r="B10" s="26"/>
      <c r="C10" s="35"/>
      <c r="D10" s="36"/>
      <c r="E10" s="36"/>
      <c r="F10" s="26"/>
      <c r="G10" s="26"/>
      <c r="H10" s="37"/>
      <c r="I10" s="38"/>
    </row>
    <row r="11" spans="1:9" x14ac:dyDescent="0.25">
      <c r="A11" s="26"/>
      <c r="B11" s="26"/>
      <c r="C11" s="35"/>
      <c r="D11" s="36"/>
      <c r="E11" s="36"/>
      <c r="F11" s="26"/>
      <c r="G11" s="26"/>
      <c r="H11" s="37"/>
      <c r="I11" s="38"/>
    </row>
    <row r="12" spans="1:9" x14ac:dyDescent="0.25">
      <c r="A12" s="26"/>
      <c r="B12" s="26"/>
      <c r="C12" s="35"/>
      <c r="D12" s="36"/>
      <c r="E12" s="36"/>
      <c r="F12" s="26"/>
      <c r="G12" s="26"/>
      <c r="H12" s="37"/>
      <c r="I12" s="38"/>
    </row>
    <row r="13" spans="1:9" x14ac:dyDescent="0.25">
      <c r="A13" s="26"/>
      <c r="B13" s="26"/>
      <c r="C13" s="35"/>
      <c r="D13" s="36"/>
      <c r="E13" s="36"/>
      <c r="F13" s="26"/>
      <c r="G13" s="26"/>
      <c r="H13" s="37"/>
      <c r="I13" s="38"/>
    </row>
    <row r="14" spans="1:9" x14ac:dyDescent="0.25">
      <c r="A14" s="26"/>
      <c r="B14" s="26"/>
      <c r="C14" s="35"/>
      <c r="D14" s="36"/>
      <c r="E14" s="36"/>
      <c r="F14" s="26"/>
      <c r="G14" s="26"/>
      <c r="H14" s="37"/>
      <c r="I14" s="38"/>
    </row>
    <row r="15" spans="1:9" x14ac:dyDescent="0.25">
      <c r="A15" s="26"/>
      <c r="B15" s="26"/>
      <c r="C15" s="35"/>
      <c r="D15" s="36"/>
      <c r="E15" s="36"/>
      <c r="F15" s="26"/>
      <c r="G15" s="26"/>
      <c r="H15" s="37"/>
      <c r="I15" s="38"/>
    </row>
    <row r="16" spans="1:9" x14ac:dyDescent="0.25">
      <c r="A16" s="26"/>
      <c r="B16" s="26"/>
      <c r="C16" s="35"/>
      <c r="D16" s="36"/>
      <c r="E16" s="36"/>
      <c r="F16" s="26"/>
      <c r="G16" s="26"/>
      <c r="H16" s="37"/>
      <c r="I16" s="38"/>
    </row>
    <row r="17" spans="1:9" x14ac:dyDescent="0.25">
      <c r="A17" s="26"/>
      <c r="B17" s="26"/>
      <c r="C17" s="35"/>
      <c r="D17" s="36"/>
      <c r="E17" s="36"/>
      <c r="F17" s="26"/>
      <c r="G17" s="26"/>
      <c r="H17" s="37"/>
      <c r="I17" s="38"/>
    </row>
    <row r="18" spans="1:9" x14ac:dyDescent="0.25">
      <c r="A18" s="26"/>
      <c r="B18" s="26"/>
      <c r="C18" s="35"/>
      <c r="D18" s="36"/>
      <c r="E18" s="36"/>
      <c r="F18" s="26"/>
      <c r="G18" s="26"/>
      <c r="H18" s="37"/>
      <c r="I18" s="38"/>
    </row>
    <row r="19" spans="1:9" x14ac:dyDescent="0.25">
      <c r="A19" s="26"/>
      <c r="B19" s="26"/>
      <c r="C19" s="35"/>
      <c r="D19" s="36"/>
      <c r="E19" s="36"/>
      <c r="F19" s="26"/>
      <c r="G19" s="26"/>
      <c r="H19" s="37"/>
      <c r="I19" s="38"/>
    </row>
    <row r="20" spans="1:9" x14ac:dyDescent="0.25">
      <c r="A20" s="26"/>
      <c r="B20" s="26"/>
      <c r="C20" s="35"/>
      <c r="D20" s="36"/>
      <c r="E20" s="36"/>
      <c r="F20" s="26"/>
      <c r="G20" s="26"/>
      <c r="H20" s="37"/>
      <c r="I20" s="38"/>
    </row>
    <row r="21" spans="1:9" x14ac:dyDescent="0.25">
      <c r="A21" s="26"/>
      <c r="B21" s="26"/>
      <c r="C21" s="35"/>
      <c r="D21" s="36"/>
      <c r="E21" s="36"/>
      <c r="F21" s="26"/>
      <c r="G21" s="26"/>
      <c r="H21" s="37"/>
      <c r="I21" s="38"/>
    </row>
    <row r="22" spans="1:9" x14ac:dyDescent="0.25">
      <c r="A22" s="26"/>
      <c r="B22" s="26"/>
      <c r="C22" s="35"/>
      <c r="D22" s="36"/>
      <c r="E22" s="36"/>
      <c r="F22" s="26"/>
      <c r="G22" s="26"/>
      <c r="H22" s="37"/>
      <c r="I22" s="38"/>
    </row>
    <row r="23" spans="1:9" x14ac:dyDescent="0.25">
      <c r="A23" s="26"/>
      <c r="B23" s="26"/>
      <c r="C23" s="35"/>
      <c r="D23" s="36"/>
      <c r="E23" s="36"/>
      <c r="F23" s="26"/>
      <c r="G23" s="26"/>
      <c r="H23" s="37"/>
      <c r="I23" s="38"/>
    </row>
    <row r="24" spans="1:9" x14ac:dyDescent="0.25">
      <c r="A24" s="26"/>
      <c r="B24" s="26"/>
      <c r="C24" s="35"/>
      <c r="D24" s="36"/>
      <c r="E24" s="36"/>
      <c r="F24" s="26"/>
      <c r="G24" s="26"/>
      <c r="H24" s="37"/>
      <c r="I24" s="38"/>
    </row>
    <row r="25" spans="1:9" x14ac:dyDescent="0.25">
      <c r="A25" s="26"/>
      <c r="B25" s="26"/>
      <c r="C25" s="35"/>
      <c r="D25" s="26"/>
      <c r="E25" s="26"/>
      <c r="F25" s="26"/>
      <c r="G25" s="26"/>
      <c r="H25" s="37"/>
      <c r="I25" s="38"/>
    </row>
  </sheetData>
  <mergeCells count="19">
    <mergeCell ref="G8:G9"/>
    <mergeCell ref="H8:H9"/>
    <mergeCell ref="I8:I9"/>
    <mergeCell ref="F6:F7"/>
    <mergeCell ref="G6:G7"/>
    <mergeCell ref="H6:H7"/>
    <mergeCell ref="I6:I7"/>
    <mergeCell ref="F8:F9"/>
    <mergeCell ref="A8:A9"/>
    <mergeCell ref="B8:B9"/>
    <mergeCell ref="C8:C9"/>
    <mergeCell ref="D8:D9"/>
    <mergeCell ref="E8:E9"/>
    <mergeCell ref="D2:E2"/>
    <mergeCell ref="A6:A7"/>
    <mergeCell ref="B6:B7"/>
    <mergeCell ref="C6:C7"/>
    <mergeCell ref="D6:D7"/>
    <mergeCell ref="E6:E7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3B2D8-5231-47B7-B07A-8FC0EA8B8685}">
  <sheetPr>
    <tabColor rgb="FF92D050"/>
  </sheetPr>
  <dimension ref="A2:I27"/>
  <sheetViews>
    <sheetView workbookViewId="0">
      <selection activeCell="C6" sqref="C6:C10"/>
    </sheetView>
  </sheetViews>
  <sheetFormatPr defaultRowHeight="15" x14ac:dyDescent="0.25"/>
  <cols>
    <col min="1" max="1" width="11.42578125" customWidth="1"/>
    <col min="2" max="2" width="33.140625" customWidth="1"/>
    <col min="3" max="3" width="13.5703125" customWidth="1"/>
    <col min="4" max="4" width="14" customWidth="1"/>
    <col min="5" max="5" width="31.28515625" customWidth="1"/>
    <col min="6" max="6" width="14.140625" bestFit="1" customWidth="1"/>
    <col min="7" max="7" width="16.140625" customWidth="1"/>
    <col min="9" max="9" width="52.5703125" customWidth="1"/>
  </cols>
  <sheetData>
    <row r="2" spans="1:9" x14ac:dyDescent="0.25">
      <c r="C2" s="31" t="s">
        <v>36</v>
      </c>
      <c r="D2" s="100" t="s">
        <v>117</v>
      </c>
      <c r="E2" s="100"/>
    </row>
    <row r="3" spans="1:9" x14ac:dyDescent="0.25">
      <c r="A3" s="3"/>
      <c r="C3" s="32"/>
    </row>
    <row r="4" spans="1:9" x14ac:dyDescent="0.25">
      <c r="A4" s="5" t="s">
        <v>37</v>
      </c>
    </row>
    <row r="5" spans="1:9" ht="45" x14ac:dyDescent="0.25">
      <c r="A5" s="33" t="s">
        <v>38</v>
      </c>
      <c r="B5" s="33" t="s">
        <v>39</v>
      </c>
      <c r="C5" s="34" t="s">
        <v>84</v>
      </c>
      <c r="D5" s="34" t="s">
        <v>101</v>
      </c>
      <c r="E5" s="34" t="s">
        <v>42</v>
      </c>
      <c r="F5" s="34" t="s">
        <v>43</v>
      </c>
      <c r="G5" s="34" t="s">
        <v>44</v>
      </c>
      <c r="H5" s="39" t="s">
        <v>33</v>
      </c>
      <c r="I5" s="34" t="s">
        <v>40</v>
      </c>
    </row>
    <row r="6" spans="1:9" x14ac:dyDescent="0.25">
      <c r="A6" s="57" t="s">
        <v>107</v>
      </c>
      <c r="B6" s="58" t="s">
        <v>108</v>
      </c>
      <c r="C6" s="59">
        <v>80</v>
      </c>
      <c r="D6" s="59">
        <v>147</v>
      </c>
      <c r="E6" s="59">
        <f>C6-D6</f>
        <v>-67</v>
      </c>
      <c r="F6" s="59"/>
      <c r="G6" s="58"/>
      <c r="H6" s="60">
        <f>E6-(F6-G6)</f>
        <v>-67</v>
      </c>
      <c r="I6" s="61"/>
    </row>
    <row r="7" spans="1:9" x14ac:dyDescent="0.25">
      <c r="A7" s="57" t="s">
        <v>109</v>
      </c>
      <c r="B7" s="58" t="s">
        <v>110</v>
      </c>
      <c r="C7" s="59">
        <v>90</v>
      </c>
      <c r="D7" s="59">
        <v>115</v>
      </c>
      <c r="E7" s="59">
        <f>C7-D7</f>
        <v>-25</v>
      </c>
      <c r="F7" s="59"/>
      <c r="G7" s="58"/>
      <c r="H7" s="60">
        <f>E7-(F7-G7)</f>
        <v>-25</v>
      </c>
      <c r="I7" s="61"/>
    </row>
    <row r="8" spans="1:9" x14ac:dyDescent="0.25">
      <c r="A8" s="57" t="s">
        <v>111</v>
      </c>
      <c r="B8" s="58" t="s">
        <v>112</v>
      </c>
      <c r="C8" s="59">
        <v>4300</v>
      </c>
      <c r="D8" s="59">
        <v>1300</v>
      </c>
      <c r="E8" s="59">
        <f>C8-D8</f>
        <v>3000</v>
      </c>
      <c r="F8" s="59"/>
      <c r="G8" s="58"/>
      <c r="H8" s="60">
        <f>E8-(F8-G8)</f>
        <v>3000</v>
      </c>
      <c r="I8" s="61"/>
    </row>
    <row r="9" spans="1:9" x14ac:dyDescent="0.25">
      <c r="A9" s="57" t="s">
        <v>113</v>
      </c>
      <c r="B9" s="58" t="s">
        <v>114</v>
      </c>
      <c r="C9" s="59">
        <v>2950</v>
      </c>
      <c r="D9" s="59">
        <v>2000</v>
      </c>
      <c r="E9" s="59">
        <f>C9-D9</f>
        <v>950</v>
      </c>
      <c r="F9" s="59"/>
      <c r="G9" s="58"/>
      <c r="H9" s="60">
        <f>E9-(F9-G9)</f>
        <v>950</v>
      </c>
      <c r="I9" s="61"/>
    </row>
    <row r="10" spans="1:9" ht="30" x14ac:dyDescent="0.25">
      <c r="A10" s="63" t="s">
        <v>115</v>
      </c>
      <c r="B10" s="64" t="s">
        <v>116</v>
      </c>
      <c r="C10" s="65">
        <v>3800</v>
      </c>
      <c r="D10" s="65">
        <v>2200</v>
      </c>
      <c r="E10" s="65">
        <f>C10-D10</f>
        <v>1600</v>
      </c>
      <c r="F10" s="65"/>
      <c r="G10" s="64"/>
      <c r="H10" s="62">
        <f>E10-(F10-G10)</f>
        <v>1600</v>
      </c>
      <c r="I10" s="61"/>
    </row>
    <row r="11" spans="1:9" x14ac:dyDescent="0.25">
      <c r="A11" s="26"/>
      <c r="B11" s="26"/>
      <c r="C11" s="35"/>
      <c r="D11" s="36"/>
      <c r="E11" s="36"/>
      <c r="F11" s="26"/>
      <c r="G11" s="26"/>
      <c r="H11" s="37"/>
      <c r="I11" s="38"/>
    </row>
    <row r="12" spans="1:9" x14ac:dyDescent="0.25">
      <c r="A12" s="26"/>
      <c r="B12" s="26"/>
      <c r="C12" s="35"/>
      <c r="D12" s="36"/>
      <c r="E12" s="36"/>
      <c r="F12" s="26"/>
      <c r="G12" s="26"/>
      <c r="H12" s="37"/>
      <c r="I12" s="38"/>
    </row>
    <row r="13" spans="1:9" x14ac:dyDescent="0.25">
      <c r="A13" s="26"/>
      <c r="B13" s="26"/>
      <c r="C13" s="35"/>
      <c r="D13" s="36"/>
      <c r="E13" s="36"/>
      <c r="F13" s="26"/>
      <c r="G13" s="26"/>
      <c r="H13" s="37"/>
      <c r="I13" s="38"/>
    </row>
    <row r="14" spans="1:9" x14ac:dyDescent="0.25">
      <c r="A14" s="26"/>
      <c r="B14" s="26"/>
      <c r="C14" s="35"/>
      <c r="D14" s="36"/>
      <c r="E14" s="36"/>
      <c r="F14" s="26"/>
      <c r="G14" s="26"/>
      <c r="H14" s="37"/>
      <c r="I14" s="38"/>
    </row>
    <row r="15" spans="1:9" x14ac:dyDescent="0.25">
      <c r="A15" s="26"/>
      <c r="B15" s="26"/>
      <c r="C15" s="35"/>
      <c r="D15" s="36"/>
      <c r="E15" s="36"/>
      <c r="F15" s="26"/>
      <c r="G15" s="26"/>
      <c r="H15" s="37"/>
      <c r="I15" s="38"/>
    </row>
    <row r="16" spans="1:9" x14ac:dyDescent="0.25">
      <c r="A16" s="26"/>
      <c r="B16" s="26"/>
      <c r="C16" s="35"/>
      <c r="D16" s="36"/>
      <c r="E16" s="36"/>
      <c r="F16" s="26"/>
      <c r="G16" s="26"/>
      <c r="H16" s="37"/>
      <c r="I16" s="38"/>
    </row>
    <row r="17" spans="1:9" x14ac:dyDescent="0.25">
      <c r="A17" s="26"/>
      <c r="B17" s="26"/>
      <c r="C17" s="35"/>
      <c r="D17" s="36"/>
      <c r="E17" s="36"/>
      <c r="F17" s="26"/>
      <c r="G17" s="26"/>
      <c r="H17" s="37"/>
      <c r="I17" s="38"/>
    </row>
    <row r="18" spans="1:9" x14ac:dyDescent="0.25">
      <c r="A18" s="26"/>
      <c r="B18" s="26"/>
      <c r="C18" s="35"/>
      <c r="D18" s="36"/>
      <c r="E18" s="36"/>
      <c r="F18" s="26"/>
      <c r="G18" s="26"/>
      <c r="H18" s="37"/>
      <c r="I18" s="38"/>
    </row>
    <row r="19" spans="1:9" x14ac:dyDescent="0.25">
      <c r="A19" s="26"/>
      <c r="B19" s="26"/>
      <c r="C19" s="35"/>
      <c r="D19" s="36"/>
      <c r="E19" s="36"/>
      <c r="F19" s="26"/>
      <c r="G19" s="26"/>
      <c r="H19" s="37"/>
      <c r="I19" s="38"/>
    </row>
    <row r="20" spans="1:9" x14ac:dyDescent="0.25">
      <c r="A20" s="26"/>
      <c r="B20" s="26"/>
      <c r="C20" s="35"/>
      <c r="D20" s="36"/>
      <c r="E20" s="36"/>
      <c r="F20" s="26"/>
      <c r="G20" s="26"/>
      <c r="H20" s="37"/>
      <c r="I20" s="38"/>
    </row>
    <row r="21" spans="1:9" x14ac:dyDescent="0.25">
      <c r="A21" s="26"/>
      <c r="B21" s="26"/>
      <c r="C21" s="35"/>
      <c r="D21" s="36"/>
      <c r="E21" s="36"/>
      <c r="F21" s="26"/>
      <c r="G21" s="26"/>
      <c r="H21" s="37"/>
      <c r="I21" s="38"/>
    </row>
    <row r="22" spans="1:9" x14ac:dyDescent="0.25">
      <c r="A22" s="26"/>
      <c r="B22" s="26"/>
      <c r="C22" s="35"/>
      <c r="D22" s="36"/>
      <c r="E22" s="36"/>
      <c r="F22" s="26"/>
      <c r="G22" s="26"/>
      <c r="H22" s="37"/>
      <c r="I22" s="38"/>
    </row>
    <row r="23" spans="1:9" x14ac:dyDescent="0.25">
      <c r="A23" s="26"/>
      <c r="B23" s="26"/>
      <c r="C23" s="35"/>
      <c r="D23" s="36"/>
      <c r="E23" s="36"/>
      <c r="F23" s="26"/>
      <c r="G23" s="26"/>
      <c r="H23" s="37"/>
      <c r="I23" s="38"/>
    </row>
    <row r="24" spans="1:9" x14ac:dyDescent="0.25">
      <c r="A24" s="26"/>
      <c r="B24" s="26"/>
      <c r="C24" s="35"/>
      <c r="D24" s="36"/>
      <c r="E24" s="36"/>
      <c r="F24" s="26"/>
      <c r="G24" s="26"/>
      <c r="H24" s="37"/>
      <c r="I24" s="38"/>
    </row>
    <row r="25" spans="1:9" x14ac:dyDescent="0.25">
      <c r="A25" s="26"/>
      <c r="B25" s="26"/>
      <c r="C25" s="35"/>
      <c r="D25" s="36"/>
      <c r="E25" s="36"/>
      <c r="F25" s="26"/>
      <c r="G25" s="26"/>
      <c r="H25" s="37"/>
      <c r="I25" s="38"/>
    </row>
    <row r="26" spans="1:9" x14ac:dyDescent="0.25">
      <c r="A26" s="26"/>
      <c r="B26" s="26"/>
      <c r="C26" s="35"/>
      <c r="D26" s="36"/>
      <c r="E26" s="36"/>
      <c r="F26" s="26"/>
      <c r="G26" s="26"/>
      <c r="H26" s="37"/>
      <c r="I26" s="38"/>
    </row>
    <row r="27" spans="1:9" x14ac:dyDescent="0.25">
      <c r="A27" s="26"/>
      <c r="B27" s="26"/>
      <c r="C27" s="35"/>
      <c r="D27" s="26"/>
      <c r="E27" s="26"/>
      <c r="F27" s="26"/>
      <c r="G27" s="26"/>
      <c r="H27" s="37"/>
      <c r="I27" s="38"/>
    </row>
  </sheetData>
  <mergeCells count="1">
    <mergeCell ref="D2:E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C3EA-496C-46E0-945A-8657680A9650}">
  <sheetPr>
    <tabColor rgb="FF92D050"/>
  </sheetPr>
  <dimension ref="A2:I29"/>
  <sheetViews>
    <sheetView workbookViewId="0">
      <selection activeCell="C6" sqref="C6:C8"/>
    </sheetView>
  </sheetViews>
  <sheetFormatPr defaultRowHeight="15" x14ac:dyDescent="0.25"/>
  <cols>
    <col min="1" max="1" width="11.42578125" customWidth="1"/>
    <col min="2" max="2" width="33.140625" customWidth="1"/>
    <col min="3" max="3" width="13.5703125" customWidth="1"/>
    <col min="4" max="4" width="14" customWidth="1"/>
    <col min="5" max="5" width="31.28515625" customWidth="1"/>
    <col min="6" max="6" width="14.140625" bestFit="1" customWidth="1"/>
    <col min="7" max="7" width="17.42578125" customWidth="1"/>
    <col min="9" max="9" width="52.5703125" customWidth="1"/>
  </cols>
  <sheetData>
    <row r="2" spans="1:9" x14ac:dyDescent="0.25">
      <c r="C2" s="31" t="s">
        <v>36</v>
      </c>
      <c r="D2" s="100" t="s">
        <v>118</v>
      </c>
      <c r="E2" s="100"/>
    </row>
    <row r="3" spans="1:9" x14ac:dyDescent="0.25">
      <c r="A3" s="3"/>
      <c r="C3" s="32"/>
    </row>
    <row r="4" spans="1:9" x14ac:dyDescent="0.25">
      <c r="A4" s="5" t="s">
        <v>37</v>
      </c>
    </row>
    <row r="5" spans="1:9" ht="45" x14ac:dyDescent="0.25">
      <c r="A5" s="33" t="s">
        <v>38</v>
      </c>
      <c r="B5" s="33" t="s">
        <v>39</v>
      </c>
      <c r="C5" s="34" t="s">
        <v>84</v>
      </c>
      <c r="D5" s="34" t="s">
        <v>101</v>
      </c>
      <c r="E5" s="34" t="s">
        <v>42</v>
      </c>
      <c r="F5" s="34" t="s">
        <v>43</v>
      </c>
      <c r="G5" s="34" t="s">
        <v>44</v>
      </c>
      <c r="H5" s="39" t="s">
        <v>33</v>
      </c>
      <c r="I5" s="34" t="s">
        <v>40</v>
      </c>
    </row>
    <row r="6" spans="1:9" x14ac:dyDescent="0.25">
      <c r="A6" s="57" t="s">
        <v>119</v>
      </c>
      <c r="B6" s="58" t="s">
        <v>120</v>
      </c>
      <c r="C6" s="59">
        <v>34675</v>
      </c>
      <c r="D6" s="59">
        <v>21600</v>
      </c>
      <c r="E6" s="59">
        <f>C6-D6</f>
        <v>13075</v>
      </c>
      <c r="F6" s="59"/>
      <c r="G6" s="58"/>
      <c r="H6" s="60">
        <f>E6-(F6-G6)</f>
        <v>13075</v>
      </c>
      <c r="I6" s="61"/>
    </row>
    <row r="7" spans="1:9" x14ac:dyDescent="0.25">
      <c r="A7" s="57" t="s">
        <v>121</v>
      </c>
      <c r="B7" s="58" t="s">
        <v>122</v>
      </c>
      <c r="C7" s="59">
        <v>58500</v>
      </c>
      <c r="D7" s="59">
        <v>97900</v>
      </c>
      <c r="E7" s="59">
        <f>C7-D7</f>
        <v>-39400</v>
      </c>
      <c r="F7" s="59"/>
      <c r="G7" s="59"/>
      <c r="H7" s="60">
        <f>E7-(F7-G7)</f>
        <v>-39400</v>
      </c>
      <c r="I7" s="61"/>
    </row>
    <row r="8" spans="1:9" x14ac:dyDescent="0.25">
      <c r="A8" s="63" t="s">
        <v>123</v>
      </c>
      <c r="B8" s="64" t="s">
        <v>124</v>
      </c>
      <c r="C8" s="65">
        <v>24990</v>
      </c>
      <c r="D8" s="65">
        <v>27090</v>
      </c>
      <c r="E8" s="65">
        <f>C8-D8</f>
        <v>-2100</v>
      </c>
      <c r="F8" s="65"/>
      <c r="G8" s="64"/>
      <c r="H8" s="62">
        <f>E8-(F8-G8)</f>
        <v>-2100</v>
      </c>
      <c r="I8" s="61"/>
    </row>
    <row r="9" spans="1:9" x14ac:dyDescent="0.25">
      <c r="A9" s="26"/>
      <c r="B9" s="26"/>
      <c r="C9" s="35"/>
      <c r="D9" s="36"/>
      <c r="E9" s="36"/>
      <c r="F9" s="26"/>
      <c r="G9" s="26"/>
      <c r="H9" s="37"/>
      <c r="I9" s="38"/>
    </row>
    <row r="10" spans="1:9" x14ac:dyDescent="0.25">
      <c r="A10" s="26"/>
      <c r="B10" s="26"/>
      <c r="C10" s="35"/>
      <c r="D10" s="36"/>
      <c r="E10" s="36"/>
      <c r="F10" s="26"/>
      <c r="G10" s="26"/>
      <c r="H10" s="37"/>
      <c r="I10" s="38"/>
    </row>
    <row r="11" spans="1:9" x14ac:dyDescent="0.25">
      <c r="A11" s="26"/>
      <c r="B11" s="26"/>
      <c r="C11" s="35"/>
      <c r="D11" s="36"/>
      <c r="E11" s="36"/>
      <c r="F11" s="26"/>
      <c r="G11" s="26"/>
      <c r="H11" s="37"/>
      <c r="I11" s="38"/>
    </row>
    <row r="12" spans="1:9" x14ac:dyDescent="0.25">
      <c r="A12" s="26"/>
      <c r="B12" s="26"/>
      <c r="C12" s="35"/>
      <c r="D12" s="36"/>
      <c r="E12" s="36"/>
      <c r="F12" s="26"/>
      <c r="G12" s="26"/>
      <c r="H12" s="37"/>
      <c r="I12" s="38"/>
    </row>
    <row r="13" spans="1:9" x14ac:dyDescent="0.25">
      <c r="A13" s="26"/>
      <c r="B13" s="26"/>
      <c r="C13" s="35"/>
      <c r="D13" s="36"/>
      <c r="E13" s="36"/>
      <c r="F13" s="26"/>
      <c r="G13" s="26"/>
      <c r="H13" s="37"/>
      <c r="I13" s="38"/>
    </row>
    <row r="14" spans="1:9" x14ac:dyDescent="0.25">
      <c r="A14" s="26"/>
      <c r="B14" s="26"/>
      <c r="C14" s="35"/>
      <c r="D14" s="36"/>
      <c r="E14" s="36"/>
      <c r="F14" s="26"/>
      <c r="G14" s="26"/>
      <c r="H14" s="37"/>
      <c r="I14" s="38"/>
    </row>
    <row r="15" spans="1:9" x14ac:dyDescent="0.25">
      <c r="A15" s="26"/>
      <c r="B15" s="26"/>
      <c r="C15" s="35"/>
      <c r="D15" s="36"/>
      <c r="E15" s="36"/>
      <c r="F15" s="26"/>
      <c r="G15" s="26"/>
      <c r="H15" s="37"/>
      <c r="I15" s="38"/>
    </row>
    <row r="16" spans="1:9" x14ac:dyDescent="0.25">
      <c r="A16" s="26"/>
      <c r="B16" s="26"/>
      <c r="C16" s="35"/>
      <c r="D16" s="36"/>
      <c r="E16" s="36"/>
      <c r="F16" s="26"/>
      <c r="G16" s="26"/>
      <c r="H16" s="37"/>
      <c r="I16" s="38"/>
    </row>
    <row r="17" spans="1:9" x14ac:dyDescent="0.25">
      <c r="A17" s="26"/>
      <c r="B17" s="26"/>
      <c r="C17" s="35"/>
      <c r="D17" s="36"/>
      <c r="E17" s="36"/>
      <c r="F17" s="26"/>
      <c r="G17" s="26"/>
      <c r="H17" s="37"/>
      <c r="I17" s="38"/>
    </row>
    <row r="18" spans="1:9" x14ac:dyDescent="0.25">
      <c r="A18" s="26"/>
      <c r="B18" s="26"/>
      <c r="C18" s="35"/>
      <c r="D18" s="36"/>
      <c r="E18" s="36"/>
      <c r="F18" s="26"/>
      <c r="G18" s="26"/>
      <c r="H18" s="37"/>
      <c r="I18" s="38"/>
    </row>
    <row r="19" spans="1:9" x14ac:dyDescent="0.25">
      <c r="A19" s="26"/>
      <c r="B19" s="26"/>
      <c r="C19" s="35"/>
      <c r="D19" s="36"/>
      <c r="E19" s="36"/>
      <c r="F19" s="26"/>
      <c r="G19" s="26"/>
      <c r="H19" s="37"/>
      <c r="I19" s="38"/>
    </row>
    <row r="20" spans="1:9" x14ac:dyDescent="0.25">
      <c r="A20" s="26"/>
      <c r="B20" s="26"/>
      <c r="C20" s="35"/>
      <c r="D20" s="36"/>
      <c r="E20" s="36"/>
      <c r="F20" s="26"/>
      <c r="G20" s="26"/>
      <c r="H20" s="37"/>
      <c r="I20" s="38"/>
    </row>
    <row r="21" spans="1:9" x14ac:dyDescent="0.25">
      <c r="A21" s="26"/>
      <c r="B21" s="26"/>
      <c r="C21" s="35"/>
      <c r="D21" s="36"/>
      <c r="E21" s="36"/>
      <c r="F21" s="26"/>
      <c r="G21" s="26"/>
      <c r="H21" s="37"/>
      <c r="I21" s="38"/>
    </row>
    <row r="22" spans="1:9" x14ac:dyDescent="0.25">
      <c r="A22" s="26"/>
      <c r="B22" s="26"/>
      <c r="C22" s="35"/>
      <c r="D22" s="36"/>
      <c r="E22" s="36"/>
      <c r="F22" s="26"/>
      <c r="G22" s="26"/>
      <c r="H22" s="37"/>
      <c r="I22" s="38"/>
    </row>
    <row r="23" spans="1:9" x14ac:dyDescent="0.25">
      <c r="A23" s="26"/>
      <c r="B23" s="26"/>
      <c r="C23" s="35"/>
      <c r="D23" s="36"/>
      <c r="E23" s="36"/>
      <c r="F23" s="26"/>
      <c r="G23" s="26"/>
      <c r="H23" s="37"/>
      <c r="I23" s="38"/>
    </row>
    <row r="24" spans="1:9" x14ac:dyDescent="0.25">
      <c r="A24" s="26"/>
      <c r="B24" s="26"/>
      <c r="C24" s="35"/>
      <c r="D24" s="36"/>
      <c r="E24" s="36"/>
      <c r="F24" s="26"/>
      <c r="G24" s="26"/>
      <c r="H24" s="37"/>
      <c r="I24" s="38"/>
    </row>
    <row r="25" spans="1:9" x14ac:dyDescent="0.25">
      <c r="A25" s="26"/>
      <c r="B25" s="26"/>
      <c r="C25" s="35"/>
      <c r="D25" s="36"/>
      <c r="E25" s="36"/>
      <c r="F25" s="26"/>
      <c r="G25" s="26"/>
      <c r="H25" s="37"/>
      <c r="I25" s="38"/>
    </row>
    <row r="26" spans="1:9" x14ac:dyDescent="0.25">
      <c r="A26" s="26"/>
      <c r="B26" s="26"/>
      <c r="C26" s="35"/>
      <c r="D26" s="36"/>
      <c r="E26" s="36"/>
      <c r="F26" s="26"/>
      <c r="G26" s="26"/>
      <c r="H26" s="37"/>
      <c r="I26" s="38"/>
    </row>
    <row r="27" spans="1:9" x14ac:dyDescent="0.25">
      <c r="A27" s="26"/>
      <c r="B27" s="26"/>
      <c r="C27" s="35"/>
      <c r="D27" s="36"/>
      <c r="E27" s="36"/>
      <c r="F27" s="26"/>
      <c r="G27" s="26"/>
      <c r="H27" s="37"/>
      <c r="I27" s="38"/>
    </row>
    <row r="28" spans="1:9" x14ac:dyDescent="0.25">
      <c r="A28" s="26"/>
      <c r="B28" s="26"/>
      <c r="C28" s="35"/>
      <c r="D28" s="36"/>
      <c r="E28" s="36"/>
      <c r="F28" s="26"/>
      <c r="G28" s="26"/>
      <c r="H28" s="37"/>
      <c r="I28" s="38"/>
    </row>
    <row r="29" spans="1:9" x14ac:dyDescent="0.25">
      <c r="A29" s="26"/>
      <c r="B29" s="26"/>
      <c r="C29" s="35"/>
      <c r="D29" s="26"/>
      <c r="E29" s="26"/>
      <c r="F29" s="26"/>
      <c r="G29" s="26"/>
      <c r="H29" s="37"/>
      <c r="I29" s="38"/>
    </row>
  </sheetData>
  <mergeCells count="1">
    <mergeCell ref="D2:E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9798-85B2-4DBB-BFBB-F512C04E5AB1}">
  <sheetPr>
    <tabColor rgb="FF92D050"/>
  </sheetPr>
  <dimension ref="A2:I28"/>
  <sheetViews>
    <sheetView workbookViewId="0">
      <selection activeCell="A6" sqref="A6:C7"/>
    </sheetView>
  </sheetViews>
  <sheetFormatPr defaultRowHeight="15" x14ac:dyDescent="0.25"/>
  <cols>
    <col min="1" max="1" width="11.42578125" customWidth="1"/>
    <col min="2" max="2" width="33.140625" customWidth="1"/>
    <col min="3" max="3" width="13.5703125" customWidth="1"/>
    <col min="4" max="4" width="14" customWidth="1"/>
    <col min="5" max="5" width="31.28515625" customWidth="1"/>
    <col min="6" max="6" width="14.140625" bestFit="1" customWidth="1"/>
    <col min="7" max="7" width="17.42578125" customWidth="1"/>
    <col min="9" max="9" width="52.5703125" customWidth="1"/>
  </cols>
  <sheetData>
    <row r="2" spans="1:9" x14ac:dyDescent="0.25">
      <c r="C2" s="31" t="s">
        <v>36</v>
      </c>
      <c r="D2" s="100" t="s">
        <v>125</v>
      </c>
      <c r="E2" s="100"/>
    </row>
    <row r="3" spans="1:9" x14ac:dyDescent="0.25">
      <c r="A3" s="3"/>
      <c r="C3" s="32"/>
    </row>
    <row r="4" spans="1:9" x14ac:dyDescent="0.25">
      <c r="A4" s="5" t="s">
        <v>37</v>
      </c>
    </row>
    <row r="5" spans="1:9" ht="45" x14ac:dyDescent="0.25">
      <c r="A5" s="33" t="s">
        <v>38</v>
      </c>
      <c r="B5" s="33" t="s">
        <v>39</v>
      </c>
      <c r="C5" s="34" t="s">
        <v>84</v>
      </c>
      <c r="D5" s="34" t="s">
        <v>101</v>
      </c>
      <c r="E5" s="34" t="s">
        <v>42</v>
      </c>
      <c r="F5" s="34" t="s">
        <v>43</v>
      </c>
      <c r="G5" s="34" t="s">
        <v>44</v>
      </c>
      <c r="H5" s="39" t="s">
        <v>33</v>
      </c>
      <c r="I5" s="34" t="s">
        <v>40</v>
      </c>
    </row>
    <row r="6" spans="1:9" x14ac:dyDescent="0.25">
      <c r="A6" s="57" t="s">
        <v>126</v>
      </c>
      <c r="B6" s="58" t="s">
        <v>127</v>
      </c>
      <c r="C6" s="59">
        <v>15600</v>
      </c>
      <c r="D6" s="59">
        <v>18000</v>
      </c>
      <c r="E6" s="59">
        <f>C6-D6</f>
        <v>-2400</v>
      </c>
      <c r="F6" s="59">
        <v>0</v>
      </c>
      <c r="G6" s="58">
        <v>0</v>
      </c>
      <c r="H6" s="60">
        <f>E6-(F6-G6)</f>
        <v>-2400</v>
      </c>
      <c r="I6" s="61"/>
    </row>
    <row r="7" spans="1:9" x14ac:dyDescent="0.25">
      <c r="A7" s="63" t="s">
        <v>128</v>
      </c>
      <c r="B7" s="64" t="s">
        <v>129</v>
      </c>
      <c r="C7" s="65">
        <v>368</v>
      </c>
      <c r="D7" s="65">
        <v>368</v>
      </c>
      <c r="E7" s="65">
        <f>C7-D7</f>
        <v>0</v>
      </c>
      <c r="F7" s="65">
        <v>0</v>
      </c>
      <c r="G7" s="64">
        <v>0</v>
      </c>
      <c r="H7" s="62">
        <f>E7-(F7-G7)</f>
        <v>0</v>
      </c>
      <c r="I7" s="61"/>
    </row>
    <row r="8" spans="1:9" x14ac:dyDescent="0.25">
      <c r="A8" s="26"/>
      <c r="B8" s="26"/>
      <c r="C8" s="35"/>
      <c r="D8" s="36"/>
      <c r="E8" s="36"/>
      <c r="F8" s="26"/>
      <c r="G8" s="26"/>
      <c r="H8" s="37"/>
      <c r="I8" s="38"/>
    </row>
    <row r="9" spans="1:9" x14ac:dyDescent="0.25">
      <c r="A9" s="26"/>
      <c r="B9" s="26"/>
      <c r="C9" s="35"/>
      <c r="D9" s="36"/>
      <c r="E9" s="36"/>
      <c r="F9" s="26"/>
      <c r="G9" s="26"/>
      <c r="H9" s="37"/>
      <c r="I9" s="38"/>
    </row>
    <row r="10" spans="1:9" x14ac:dyDescent="0.25">
      <c r="A10" s="26"/>
      <c r="B10" s="26"/>
      <c r="C10" s="35"/>
      <c r="D10" s="36"/>
      <c r="E10" s="36"/>
      <c r="F10" s="26"/>
      <c r="G10" s="26"/>
      <c r="H10" s="37"/>
      <c r="I10" s="38"/>
    </row>
    <row r="11" spans="1:9" x14ac:dyDescent="0.25">
      <c r="A11" s="26"/>
      <c r="B11" s="26"/>
      <c r="C11" s="35"/>
      <c r="D11" s="36"/>
      <c r="E11" s="36"/>
      <c r="F11" s="26"/>
      <c r="G11" s="26"/>
      <c r="H11" s="37"/>
      <c r="I11" s="38"/>
    </row>
    <row r="12" spans="1:9" x14ac:dyDescent="0.25">
      <c r="A12" s="26"/>
      <c r="B12" s="26"/>
      <c r="C12" s="35"/>
      <c r="D12" s="36"/>
      <c r="E12" s="36"/>
      <c r="F12" s="26"/>
      <c r="G12" s="26"/>
      <c r="H12" s="37"/>
      <c r="I12" s="38"/>
    </row>
    <row r="13" spans="1:9" x14ac:dyDescent="0.25">
      <c r="A13" s="26"/>
      <c r="B13" s="26"/>
      <c r="C13" s="35"/>
      <c r="D13" s="36"/>
      <c r="E13" s="36"/>
      <c r="F13" s="26"/>
      <c r="G13" s="26"/>
      <c r="H13" s="37"/>
      <c r="I13" s="38"/>
    </row>
    <row r="14" spans="1:9" x14ac:dyDescent="0.25">
      <c r="A14" s="26"/>
      <c r="B14" s="26"/>
      <c r="C14" s="35"/>
      <c r="D14" s="36"/>
      <c r="E14" s="36"/>
      <c r="F14" s="26"/>
      <c r="G14" s="26"/>
      <c r="H14" s="37"/>
      <c r="I14" s="38"/>
    </row>
    <row r="15" spans="1:9" x14ac:dyDescent="0.25">
      <c r="A15" s="26"/>
      <c r="B15" s="26"/>
      <c r="C15" s="35"/>
      <c r="D15" s="36"/>
      <c r="E15" s="36"/>
      <c r="F15" s="26"/>
      <c r="G15" s="26"/>
      <c r="H15" s="37"/>
      <c r="I15" s="38"/>
    </row>
    <row r="16" spans="1:9" x14ac:dyDescent="0.25">
      <c r="A16" s="26"/>
      <c r="B16" s="26"/>
      <c r="C16" s="35"/>
      <c r="D16" s="36"/>
      <c r="E16" s="36"/>
      <c r="F16" s="26"/>
      <c r="G16" s="26"/>
      <c r="H16" s="37"/>
      <c r="I16" s="38"/>
    </row>
    <row r="17" spans="1:9" x14ac:dyDescent="0.25">
      <c r="A17" s="26"/>
      <c r="B17" s="26"/>
      <c r="C17" s="35"/>
      <c r="D17" s="36"/>
      <c r="E17" s="36"/>
      <c r="F17" s="26"/>
      <c r="G17" s="26"/>
      <c r="H17" s="37"/>
      <c r="I17" s="38"/>
    </row>
    <row r="18" spans="1:9" x14ac:dyDescent="0.25">
      <c r="A18" s="26"/>
      <c r="B18" s="26"/>
      <c r="C18" s="35"/>
      <c r="D18" s="36"/>
      <c r="E18" s="36"/>
      <c r="F18" s="26"/>
      <c r="G18" s="26"/>
      <c r="H18" s="37"/>
      <c r="I18" s="38"/>
    </row>
    <row r="19" spans="1:9" x14ac:dyDescent="0.25">
      <c r="A19" s="26"/>
      <c r="B19" s="26"/>
      <c r="C19" s="35"/>
      <c r="D19" s="36"/>
      <c r="E19" s="36"/>
      <c r="F19" s="26"/>
      <c r="G19" s="26"/>
      <c r="H19" s="37"/>
      <c r="I19" s="38"/>
    </row>
    <row r="20" spans="1:9" x14ac:dyDescent="0.25">
      <c r="A20" s="26"/>
      <c r="B20" s="26"/>
      <c r="C20" s="35"/>
      <c r="D20" s="36"/>
      <c r="E20" s="36"/>
      <c r="F20" s="26"/>
      <c r="G20" s="26"/>
      <c r="H20" s="37"/>
      <c r="I20" s="38"/>
    </row>
    <row r="21" spans="1:9" x14ac:dyDescent="0.25">
      <c r="A21" s="26"/>
      <c r="B21" s="26"/>
      <c r="C21" s="35"/>
      <c r="D21" s="36"/>
      <c r="E21" s="36"/>
      <c r="F21" s="26"/>
      <c r="G21" s="26"/>
      <c r="H21" s="37"/>
      <c r="I21" s="38"/>
    </row>
    <row r="22" spans="1:9" x14ac:dyDescent="0.25">
      <c r="A22" s="26"/>
      <c r="B22" s="26"/>
      <c r="C22" s="35"/>
      <c r="D22" s="36"/>
      <c r="E22" s="36"/>
      <c r="F22" s="26"/>
      <c r="G22" s="26"/>
      <c r="H22" s="37"/>
      <c r="I22" s="38"/>
    </row>
    <row r="23" spans="1:9" x14ac:dyDescent="0.25">
      <c r="A23" s="26"/>
      <c r="B23" s="26"/>
      <c r="C23" s="35"/>
      <c r="D23" s="36"/>
      <c r="E23" s="36"/>
      <c r="F23" s="26"/>
      <c r="G23" s="26"/>
      <c r="H23" s="37"/>
      <c r="I23" s="38"/>
    </row>
    <row r="24" spans="1:9" x14ac:dyDescent="0.25">
      <c r="A24" s="26"/>
      <c r="B24" s="26"/>
      <c r="C24" s="35"/>
      <c r="D24" s="36"/>
      <c r="E24" s="36"/>
      <c r="F24" s="26"/>
      <c r="G24" s="26"/>
      <c r="H24" s="37"/>
      <c r="I24" s="38"/>
    </row>
    <row r="25" spans="1:9" x14ac:dyDescent="0.25">
      <c r="A25" s="26"/>
      <c r="B25" s="26"/>
      <c r="C25" s="35"/>
      <c r="D25" s="36"/>
      <c r="E25" s="36"/>
      <c r="F25" s="26"/>
      <c r="G25" s="26"/>
      <c r="H25" s="37"/>
      <c r="I25" s="38"/>
    </row>
    <row r="26" spans="1:9" x14ac:dyDescent="0.25">
      <c r="A26" s="26"/>
      <c r="B26" s="26"/>
      <c r="C26" s="35"/>
      <c r="D26" s="36"/>
      <c r="E26" s="36"/>
      <c r="F26" s="26"/>
      <c r="G26" s="26"/>
      <c r="H26" s="37"/>
      <c r="I26" s="38"/>
    </row>
    <row r="27" spans="1:9" x14ac:dyDescent="0.25">
      <c r="A27" s="26"/>
      <c r="B27" s="26"/>
      <c r="C27" s="35"/>
      <c r="D27" s="36"/>
      <c r="E27" s="36"/>
      <c r="F27" s="26"/>
      <c r="G27" s="26"/>
      <c r="H27" s="37"/>
      <c r="I27" s="38"/>
    </row>
    <row r="28" spans="1:9" x14ac:dyDescent="0.25">
      <c r="A28" s="26"/>
      <c r="B28" s="26"/>
      <c r="C28" s="35"/>
      <c r="D28" s="26"/>
      <c r="E28" s="26"/>
      <c r="F28" s="26"/>
      <c r="G28" s="26"/>
      <c r="H28" s="37"/>
      <c r="I28" s="38"/>
    </row>
  </sheetData>
  <mergeCells count="1">
    <mergeCell ref="D2:E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8EB22-A538-4578-ACD4-909AD549B880}">
  <sheetPr>
    <tabColor rgb="FF92D050"/>
  </sheetPr>
  <dimension ref="A2:I29"/>
  <sheetViews>
    <sheetView workbookViewId="0">
      <selection activeCell="B6" sqref="B6:C8"/>
    </sheetView>
  </sheetViews>
  <sheetFormatPr defaultRowHeight="15" x14ac:dyDescent="0.25"/>
  <cols>
    <col min="1" max="1" width="11.42578125" customWidth="1"/>
    <col min="2" max="2" width="33.140625" customWidth="1"/>
    <col min="3" max="3" width="13.5703125" customWidth="1"/>
    <col min="4" max="4" width="14" customWidth="1"/>
    <col min="5" max="5" width="31.28515625" customWidth="1"/>
    <col min="6" max="6" width="14.140625" bestFit="1" customWidth="1"/>
    <col min="7" max="7" width="17.42578125" customWidth="1"/>
    <col min="9" max="9" width="52.5703125" customWidth="1"/>
  </cols>
  <sheetData>
    <row r="2" spans="1:9" x14ac:dyDescent="0.25">
      <c r="C2" s="31" t="s">
        <v>36</v>
      </c>
      <c r="D2" s="100" t="s">
        <v>133</v>
      </c>
      <c r="E2" s="100"/>
    </row>
    <row r="3" spans="1:9" x14ac:dyDescent="0.25">
      <c r="A3" s="3"/>
      <c r="C3" s="32"/>
    </row>
    <row r="4" spans="1:9" x14ac:dyDescent="0.25">
      <c r="A4" s="5" t="s">
        <v>37</v>
      </c>
    </row>
    <row r="5" spans="1:9" ht="45" x14ac:dyDescent="0.25">
      <c r="A5" s="33" t="s">
        <v>38</v>
      </c>
      <c r="B5" s="33" t="s">
        <v>39</v>
      </c>
      <c r="C5" s="34" t="s">
        <v>84</v>
      </c>
      <c r="D5" s="34" t="s">
        <v>101</v>
      </c>
      <c r="E5" s="34" t="s">
        <v>42</v>
      </c>
      <c r="F5" s="34" t="s">
        <v>43</v>
      </c>
      <c r="G5" s="34" t="s">
        <v>44</v>
      </c>
      <c r="H5" s="39" t="s">
        <v>33</v>
      </c>
      <c r="I5" s="34" t="s">
        <v>40</v>
      </c>
    </row>
    <row r="6" spans="1:9" x14ac:dyDescent="0.25">
      <c r="A6" s="57"/>
      <c r="B6" s="58" t="s">
        <v>130</v>
      </c>
      <c r="C6" s="59">
        <v>1028</v>
      </c>
      <c r="D6" s="59">
        <v>4108</v>
      </c>
      <c r="E6" s="59">
        <f>C6-D6</f>
        <v>-3080</v>
      </c>
      <c r="F6" s="59"/>
      <c r="G6" s="59"/>
      <c r="H6" s="71">
        <f>E6-(F6-G6)</f>
        <v>-3080</v>
      </c>
      <c r="I6" s="61"/>
    </row>
    <row r="7" spans="1:9" x14ac:dyDescent="0.25">
      <c r="A7" s="57"/>
      <c r="B7" s="58" t="s">
        <v>131</v>
      </c>
      <c r="C7" s="59">
        <v>3429</v>
      </c>
      <c r="D7" s="59">
        <v>5278</v>
      </c>
      <c r="E7" s="59">
        <f>C7-D7</f>
        <v>-1849</v>
      </c>
      <c r="F7" s="59"/>
      <c r="G7" s="59"/>
      <c r="H7" s="60">
        <f>E7-(F7-G7)</f>
        <v>-1849</v>
      </c>
      <c r="I7" s="61"/>
    </row>
    <row r="8" spans="1:9" x14ac:dyDescent="0.25">
      <c r="A8" s="63"/>
      <c r="B8" s="64" t="s">
        <v>132</v>
      </c>
      <c r="C8" s="65">
        <v>28</v>
      </c>
      <c r="D8" s="65">
        <v>34</v>
      </c>
      <c r="E8" s="65">
        <f>C8-D8</f>
        <v>-6</v>
      </c>
      <c r="F8" s="65"/>
      <c r="G8" s="65"/>
      <c r="H8" s="62">
        <f>E8-(F8-G8)</f>
        <v>-6</v>
      </c>
      <c r="I8" s="61"/>
    </row>
    <row r="9" spans="1:9" x14ac:dyDescent="0.25">
      <c r="A9" s="26"/>
      <c r="B9" s="26"/>
      <c r="C9" s="35"/>
      <c r="D9" s="36"/>
      <c r="E9" s="36"/>
      <c r="F9" s="26"/>
      <c r="G9" s="26"/>
      <c r="H9" s="37"/>
      <c r="I9" s="38"/>
    </row>
    <row r="10" spans="1:9" x14ac:dyDescent="0.25">
      <c r="A10" s="26"/>
      <c r="B10" s="26"/>
      <c r="C10" s="35"/>
      <c r="D10" s="36"/>
      <c r="E10" s="36"/>
      <c r="F10" s="26"/>
      <c r="G10" s="26"/>
      <c r="H10" s="37"/>
      <c r="I10" s="38"/>
    </row>
    <row r="11" spans="1:9" x14ac:dyDescent="0.25">
      <c r="A11" s="26"/>
      <c r="B11" s="26"/>
      <c r="C11" s="35"/>
      <c r="D11" s="36"/>
      <c r="E11" s="36"/>
      <c r="F11" s="26"/>
      <c r="G11" s="26"/>
      <c r="H11" s="37"/>
      <c r="I11" s="38"/>
    </row>
    <row r="12" spans="1:9" x14ac:dyDescent="0.25">
      <c r="A12" s="26"/>
      <c r="B12" s="26"/>
      <c r="C12" s="35"/>
      <c r="D12" s="36"/>
      <c r="E12" s="36"/>
      <c r="F12" s="26"/>
      <c r="G12" s="26"/>
      <c r="H12" s="37"/>
      <c r="I12" s="38"/>
    </row>
    <row r="13" spans="1:9" x14ac:dyDescent="0.25">
      <c r="A13" s="26"/>
      <c r="B13" s="26"/>
      <c r="C13" s="35"/>
      <c r="D13" s="36"/>
      <c r="E13" s="36"/>
      <c r="F13" s="26"/>
      <c r="G13" s="26"/>
      <c r="H13" s="37"/>
      <c r="I13" s="38"/>
    </row>
    <row r="14" spans="1:9" x14ac:dyDescent="0.25">
      <c r="A14" s="26"/>
      <c r="B14" s="26"/>
      <c r="C14" s="35"/>
      <c r="D14" s="36"/>
      <c r="E14" s="36"/>
      <c r="F14" s="26"/>
      <c r="G14" s="26"/>
      <c r="H14" s="37"/>
      <c r="I14" s="38"/>
    </row>
    <row r="15" spans="1:9" x14ac:dyDescent="0.25">
      <c r="A15" s="26"/>
      <c r="B15" s="26"/>
      <c r="C15" s="35"/>
      <c r="D15" s="36"/>
      <c r="E15" s="36"/>
      <c r="F15" s="26"/>
      <c r="G15" s="26"/>
      <c r="H15" s="37"/>
      <c r="I15" s="38"/>
    </row>
    <row r="16" spans="1:9" x14ac:dyDescent="0.25">
      <c r="A16" s="26"/>
      <c r="B16" s="26"/>
      <c r="C16" s="35"/>
      <c r="D16" s="36"/>
      <c r="E16" s="36"/>
      <c r="F16" s="26"/>
      <c r="G16" s="26"/>
      <c r="H16" s="37"/>
      <c r="I16" s="38"/>
    </row>
    <row r="17" spans="1:9" x14ac:dyDescent="0.25">
      <c r="A17" s="26"/>
      <c r="B17" s="26"/>
      <c r="C17" s="35"/>
      <c r="D17" s="36"/>
      <c r="E17" s="36"/>
      <c r="F17" s="26"/>
      <c r="G17" s="26"/>
      <c r="H17" s="37"/>
      <c r="I17" s="38"/>
    </row>
    <row r="18" spans="1:9" x14ac:dyDescent="0.25">
      <c r="A18" s="26"/>
      <c r="B18" s="26"/>
      <c r="C18" s="35"/>
      <c r="D18" s="36"/>
      <c r="E18" s="36"/>
      <c r="F18" s="26"/>
      <c r="G18" s="26"/>
      <c r="H18" s="37"/>
      <c r="I18" s="38"/>
    </row>
    <row r="19" spans="1:9" x14ac:dyDescent="0.25">
      <c r="A19" s="26"/>
      <c r="B19" s="26"/>
      <c r="C19" s="35"/>
      <c r="D19" s="36"/>
      <c r="E19" s="36"/>
      <c r="F19" s="26"/>
      <c r="G19" s="26"/>
      <c r="H19" s="37"/>
      <c r="I19" s="38"/>
    </row>
    <row r="20" spans="1:9" x14ac:dyDescent="0.25">
      <c r="A20" s="26"/>
      <c r="B20" s="26"/>
      <c r="C20" s="35"/>
      <c r="D20" s="36"/>
      <c r="E20" s="36"/>
      <c r="F20" s="26"/>
      <c r="G20" s="26"/>
      <c r="H20" s="37"/>
      <c r="I20" s="38"/>
    </row>
    <row r="21" spans="1:9" x14ac:dyDescent="0.25">
      <c r="A21" s="26"/>
      <c r="B21" s="26"/>
      <c r="C21" s="35"/>
      <c r="D21" s="36"/>
      <c r="E21" s="36"/>
      <c r="F21" s="26"/>
      <c r="G21" s="26"/>
      <c r="H21" s="37"/>
      <c r="I21" s="38"/>
    </row>
    <row r="22" spans="1:9" x14ac:dyDescent="0.25">
      <c r="A22" s="26"/>
      <c r="B22" s="26"/>
      <c r="C22" s="35"/>
      <c r="D22" s="36"/>
      <c r="E22" s="36"/>
      <c r="F22" s="26"/>
      <c r="G22" s="26"/>
      <c r="H22" s="37"/>
      <c r="I22" s="38"/>
    </row>
    <row r="23" spans="1:9" x14ac:dyDescent="0.25">
      <c r="A23" s="26"/>
      <c r="B23" s="26"/>
      <c r="C23" s="35"/>
      <c r="D23" s="36"/>
      <c r="E23" s="36"/>
      <c r="F23" s="26"/>
      <c r="G23" s="26"/>
      <c r="H23" s="37"/>
      <c r="I23" s="38"/>
    </row>
    <row r="24" spans="1:9" x14ac:dyDescent="0.25">
      <c r="A24" s="26"/>
      <c r="B24" s="26"/>
      <c r="C24" s="35"/>
      <c r="D24" s="36"/>
      <c r="E24" s="36"/>
      <c r="F24" s="26"/>
      <c r="G24" s="26"/>
      <c r="H24" s="37"/>
      <c r="I24" s="38"/>
    </row>
    <row r="25" spans="1:9" x14ac:dyDescent="0.25">
      <c r="A25" s="26"/>
      <c r="B25" s="26"/>
      <c r="C25" s="35"/>
      <c r="D25" s="36"/>
      <c r="E25" s="36"/>
      <c r="F25" s="26"/>
      <c r="G25" s="26"/>
      <c r="H25" s="37"/>
      <c r="I25" s="38"/>
    </row>
    <row r="26" spans="1:9" x14ac:dyDescent="0.25">
      <c r="A26" s="26"/>
      <c r="B26" s="26"/>
      <c r="C26" s="35"/>
      <c r="D26" s="36"/>
      <c r="E26" s="36"/>
      <c r="F26" s="26"/>
      <c r="G26" s="26"/>
      <c r="H26" s="37"/>
      <c r="I26" s="38"/>
    </row>
    <row r="27" spans="1:9" x14ac:dyDescent="0.25">
      <c r="A27" s="26"/>
      <c r="B27" s="26"/>
      <c r="C27" s="35"/>
      <c r="D27" s="36"/>
      <c r="E27" s="36"/>
      <c r="F27" s="26"/>
      <c r="G27" s="26"/>
      <c r="H27" s="37"/>
      <c r="I27" s="38"/>
    </row>
    <row r="28" spans="1:9" x14ac:dyDescent="0.25">
      <c r="A28" s="26"/>
      <c r="B28" s="26"/>
      <c r="C28" s="35"/>
      <c r="D28" s="36"/>
      <c r="E28" s="36"/>
      <c r="F28" s="26"/>
      <c r="G28" s="26"/>
      <c r="H28" s="37"/>
      <c r="I28" s="38"/>
    </row>
    <row r="29" spans="1:9" x14ac:dyDescent="0.25">
      <c r="A29" s="26"/>
      <c r="B29" s="26"/>
      <c r="C29" s="35"/>
      <c r="D29" s="26"/>
      <c r="E29" s="26"/>
      <c r="F29" s="26"/>
      <c r="G29" s="26"/>
      <c r="H29" s="37"/>
      <c r="I29" s="38"/>
    </row>
  </sheetData>
  <mergeCells count="1">
    <mergeCell ref="D2:E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45175-37C8-4504-BB5D-BBE360697DDB}">
  <dimension ref="A1:K34"/>
  <sheetViews>
    <sheetView zoomScaleNormal="100" workbookViewId="0">
      <selection activeCell="E33" sqref="E33"/>
    </sheetView>
  </sheetViews>
  <sheetFormatPr defaultRowHeight="15" x14ac:dyDescent="0.25"/>
  <cols>
    <col min="1" max="1" width="18.42578125" customWidth="1"/>
    <col min="2" max="2" width="17.42578125" customWidth="1"/>
    <col min="4" max="4" width="9.85546875" bestFit="1" customWidth="1"/>
    <col min="10" max="10" width="15.42578125" customWidth="1"/>
    <col min="12" max="12" width="12.5703125" customWidth="1"/>
  </cols>
  <sheetData>
    <row r="1" spans="1:11" ht="18.75" x14ac:dyDescent="0.3">
      <c r="E1" s="21" t="s">
        <v>0</v>
      </c>
      <c r="F1" s="22"/>
    </row>
    <row r="2" spans="1:11" ht="18.75" x14ac:dyDescent="0.3">
      <c r="D2" s="21"/>
      <c r="E2" s="21" t="s">
        <v>20</v>
      </c>
      <c r="F2" s="22"/>
    </row>
    <row r="4" spans="1:11" x14ac:dyDescent="0.25">
      <c r="A4" s="2" t="s">
        <v>11</v>
      </c>
      <c r="B4" s="6" t="str">
        <f>'1 Uvod'!B6</f>
        <v>FNOL</v>
      </c>
      <c r="I4" s="2" t="s">
        <v>14</v>
      </c>
      <c r="J4" s="9">
        <f>'1 Uvod'!J6</f>
        <v>96735</v>
      </c>
      <c r="K4" t="s">
        <v>41</v>
      </c>
    </row>
    <row r="5" spans="1:11" x14ac:dyDescent="0.25">
      <c r="A5" s="2" t="s">
        <v>7</v>
      </c>
      <c r="B5" s="6" t="str">
        <f>'1 Uvod'!B7</f>
        <v>Audit 2024</v>
      </c>
      <c r="I5" s="2" t="s">
        <v>15</v>
      </c>
      <c r="J5" s="9">
        <f>0.05*J4</f>
        <v>4836.75</v>
      </c>
      <c r="K5" t="s">
        <v>41</v>
      </c>
    </row>
    <row r="6" spans="1:11" x14ac:dyDescent="0.25">
      <c r="A6" s="2" t="s">
        <v>8</v>
      </c>
      <c r="B6" s="6" t="str">
        <f>'1 Uvod'!B8</f>
        <v>E24059</v>
      </c>
    </row>
    <row r="8" spans="1:11" x14ac:dyDescent="0.25">
      <c r="A8" s="7" t="s">
        <v>16</v>
      </c>
      <c r="B8" s="5" t="s">
        <v>17</v>
      </c>
    </row>
    <row r="12" spans="1:11" x14ac:dyDescent="0.25">
      <c r="A12" s="2" t="s">
        <v>32</v>
      </c>
      <c r="B12" s="10"/>
    </row>
    <row r="13" spans="1:11" x14ac:dyDescent="0.25">
      <c r="A13" s="3"/>
    </row>
    <row r="14" spans="1:11" ht="15" customHeight="1" x14ac:dyDescent="0.25">
      <c r="A14" s="3" t="s">
        <v>22</v>
      </c>
      <c r="G14" s="12"/>
    </row>
    <row r="15" spans="1:11" x14ac:dyDescent="0.25">
      <c r="B15" s="5" t="s">
        <v>24</v>
      </c>
    </row>
    <row r="17" spans="1:10" x14ac:dyDescent="0.25">
      <c r="A17" s="3" t="s">
        <v>23</v>
      </c>
      <c r="G17" s="8" t="s">
        <v>31</v>
      </c>
    </row>
    <row r="18" spans="1:10" x14ac:dyDescent="0.25">
      <c r="B18" s="5" t="s">
        <v>25</v>
      </c>
    </row>
    <row r="19" spans="1:10" ht="15" customHeight="1" x14ac:dyDescent="0.25"/>
    <row r="20" spans="1:10" ht="15" customHeight="1" x14ac:dyDescent="0.25"/>
    <row r="21" spans="1:10" ht="15" customHeight="1" x14ac:dyDescent="0.25">
      <c r="A21" s="3" t="s">
        <v>21</v>
      </c>
    </row>
    <row r="22" spans="1:10" ht="15" customHeight="1" x14ac:dyDescent="0.25">
      <c r="B22" s="111" t="s">
        <v>76</v>
      </c>
      <c r="C22" s="111"/>
      <c r="D22" s="111"/>
      <c r="E22" s="111"/>
      <c r="F22" s="111"/>
      <c r="G22" s="111"/>
      <c r="H22" s="111"/>
      <c r="I22" s="111"/>
      <c r="J22" s="111"/>
    </row>
    <row r="23" spans="1:10" x14ac:dyDescent="0.25"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0" x14ac:dyDescent="0.25">
      <c r="B24" s="111"/>
      <c r="C24" s="111"/>
      <c r="D24" s="111"/>
      <c r="E24" s="111"/>
      <c r="F24" s="111"/>
      <c r="G24" s="111"/>
      <c r="H24" s="111"/>
      <c r="I24" s="111"/>
      <c r="J24" s="111"/>
    </row>
    <row r="25" spans="1:10" x14ac:dyDescent="0.25"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5">
      <c r="B26" s="11"/>
      <c r="C26" s="11"/>
      <c r="D26" s="11"/>
      <c r="E26" s="11"/>
      <c r="F26" s="11"/>
      <c r="G26" s="11"/>
      <c r="H26" s="11"/>
      <c r="I26" s="11"/>
      <c r="J26" s="11"/>
    </row>
    <row r="27" spans="1:10" x14ac:dyDescent="0.25"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25"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5"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5">
      <c r="B30" s="11"/>
      <c r="C30" s="11"/>
      <c r="D30" s="11"/>
      <c r="E30" s="11"/>
      <c r="F30" s="11"/>
      <c r="G30" s="11"/>
      <c r="H30" s="11"/>
      <c r="I30" s="11"/>
      <c r="J30" s="11"/>
    </row>
    <row r="32" spans="1:10" x14ac:dyDescent="0.25">
      <c r="A32" s="2" t="s">
        <v>18</v>
      </c>
      <c r="B32" s="13"/>
      <c r="D32" s="1"/>
    </row>
    <row r="33" spans="1:2" x14ac:dyDescent="0.25">
      <c r="A33" s="2" t="s">
        <v>1</v>
      </c>
      <c r="B33" s="4"/>
    </row>
    <row r="34" spans="1:2" x14ac:dyDescent="0.25">
      <c r="A34" s="2" t="s">
        <v>2</v>
      </c>
      <c r="B34" s="4"/>
    </row>
  </sheetData>
  <dataConsolidate/>
  <mergeCells count="1">
    <mergeCell ref="B22:J2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45B262E-D379-42F7-9915-6CC6789DCF0F}">
            <xm:f>NOT(ISERROR(SEARCH(List2!$A$9,G17)))</xm:f>
            <xm:f>List2!$A$9</xm:f>
            <x14:dxf>
              <font>
                <strike val="0"/>
                <color theme="1"/>
              </font>
              <fill>
                <patternFill>
                  <bgColor theme="0"/>
                </patternFill>
              </fill>
            </x14:dxf>
          </x14:cfRule>
          <x14:cfRule type="containsText" priority="2" operator="containsText" id="{7586EE8A-204F-46E3-8A15-A2DAFF377492}">
            <xm:f>NOT(ISERROR(SEARCH(List2!$A$8,G17)))</xm:f>
            <xm:f>List2!$A$8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" operator="containsText" id="{8867E0BB-9F9F-4EEC-91F9-712BFF5C7413}">
            <xm:f>NOT(ISERROR(SEARCH(List2!$A$7,G17)))</xm:f>
            <xm:f>List2!$A$7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AC4625-27F5-4040-A826-BFF5145B061C}">
          <x14:formula1>
            <xm:f>List2!$A$2:$A$3</xm:f>
          </x14:formula1>
          <xm:sqref>D34 B34</xm:sqref>
        </x14:dataValidation>
        <x14:dataValidation type="list" allowBlank="1" showInputMessage="1" showErrorMessage="1" xr:uid="{DBF0D27A-77C6-4559-86DA-E57299A9C2A3}">
          <x14:formula1>
            <xm:f>List2!$A$2:$A$5</xm:f>
          </x14:formula1>
          <xm:sqref>D33 B33</xm:sqref>
        </x14:dataValidation>
        <x14:dataValidation type="list" allowBlank="1" showInputMessage="1" showErrorMessage="1" xr:uid="{42CAC1C8-BE53-4A01-B5A6-23CBBED215CE}">
          <x14:formula1>
            <xm:f>List2!$A$7:$A$9</xm:f>
          </x14:formula1>
          <xm:sqref>G17 G14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E0D3A-6EAD-418E-BCF2-EB73F1FC643F}">
  <dimension ref="A2:A9"/>
  <sheetViews>
    <sheetView workbookViewId="0">
      <selection activeCell="F22" sqref="F22"/>
    </sheetView>
  </sheetViews>
  <sheetFormatPr defaultRowHeight="15" x14ac:dyDescent="0.25"/>
  <sheetData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7" spans="1:1" x14ac:dyDescent="0.25">
      <c r="A7" s="23" t="s">
        <v>29</v>
      </c>
    </row>
    <row r="8" spans="1:1" x14ac:dyDescent="0.25">
      <c r="A8" s="23" t="s">
        <v>30</v>
      </c>
    </row>
    <row r="9" spans="1:1" x14ac:dyDescent="0.25">
      <c r="A9" t="s">
        <v>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1 Uvod</vt:lpstr>
      <vt:lpstr>2 Popis testu a vyberu vzorku</vt:lpstr>
      <vt:lpstr>3 1000</vt:lpstr>
      <vt:lpstr>3 2100</vt:lpstr>
      <vt:lpstr>3 4.1.8. IT</vt:lpstr>
      <vt:lpstr>3 4.1.9. textil</vt:lpstr>
      <vt:lpstr>3 4.1.11 SZM1</vt:lpstr>
      <vt:lpstr>3 4.1.12 SZM2</vt:lpstr>
      <vt:lpstr>3 4.1.18 krev</vt:lpstr>
      <vt:lpstr>4 Zaver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Podhorská</dc:creator>
  <cp:lastModifiedBy>Buzková Eva</cp:lastModifiedBy>
  <dcterms:created xsi:type="dcterms:W3CDTF">2023-09-07T06:52:58Z</dcterms:created>
  <dcterms:modified xsi:type="dcterms:W3CDTF">2025-04-03T11:16:33Z</dcterms:modified>
</cp:coreProperties>
</file>