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Ruční opr.OUC" sheetId="2" r:id="rId1"/>
    <sheet name="Propočet" sheetId="3" r:id="rId2"/>
    <sheet name="QI-chybné" sheetId="1" r:id="rId3"/>
  </sheets>
  <definedNames>
    <definedName name="_xlnm._FilterDatabase" localSheetId="0" hidden="1">'Ruční opr.OUC'!$A$59:$D$59</definedName>
    <definedName name="_xlnm.Print_Area" localSheetId="1">Propočet!$A$1:$F$72</definedName>
  </definedNames>
  <calcPr calcId="125725"/>
</workbook>
</file>

<file path=xl/calcChain.xml><?xml version="1.0" encoding="utf-8"?>
<calcChain xmlns="http://schemas.openxmlformats.org/spreadsheetml/2006/main">
  <c r="E72" i="3"/>
  <c r="D72"/>
  <c r="F69"/>
  <c r="F68"/>
  <c r="E70"/>
  <c r="D70"/>
  <c r="E67"/>
  <c r="D67"/>
  <c r="E65"/>
  <c r="D65"/>
  <c r="F60"/>
  <c r="F59"/>
  <c r="D61" l="1"/>
  <c r="F57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24"/>
  <c r="E58"/>
  <c r="D58"/>
  <c r="F9"/>
  <c r="F10"/>
  <c r="F11"/>
  <c r="F12"/>
  <c r="F13"/>
  <c r="F14"/>
  <c r="F15"/>
  <c r="F16"/>
  <c r="F17"/>
  <c r="F18"/>
  <c r="F19"/>
  <c r="F20"/>
  <c r="F21"/>
  <c r="F22"/>
  <c r="F8"/>
  <c r="E23" l="1"/>
  <c r="D23"/>
  <c r="F72"/>
  <c r="C72"/>
  <c r="F70"/>
  <c r="C70"/>
  <c r="F67"/>
  <c r="C67"/>
  <c r="F65"/>
  <c r="C65"/>
  <c r="F61"/>
  <c r="C61"/>
  <c r="F58"/>
  <c r="C58"/>
  <c r="F23"/>
  <c r="C23"/>
  <c r="F7"/>
  <c r="C7"/>
  <c r="F5"/>
  <c r="C5"/>
  <c r="D7" i="2"/>
  <c r="C7"/>
  <c r="D72"/>
  <c r="C72"/>
  <c r="D70"/>
  <c r="C70"/>
  <c r="D67"/>
  <c r="C67"/>
  <c r="D65"/>
  <c r="C65"/>
  <c r="D61"/>
  <c r="C61"/>
  <c r="D58"/>
  <c r="C58"/>
  <c r="C23"/>
  <c r="D23"/>
  <c r="C5"/>
  <c r="D5"/>
</calcChain>
</file>

<file path=xl/sharedStrings.xml><?xml version="1.0" encoding="utf-8"?>
<sst xmlns="http://schemas.openxmlformats.org/spreadsheetml/2006/main" count="357" uniqueCount="67">
  <si>
    <t>Partner podrozvahového účtu</t>
  </si>
  <si>
    <t>KS</t>
  </si>
  <si>
    <t>Č. podrozvahového účtu</t>
  </si>
  <si>
    <t>PS</t>
  </si>
  <si>
    <t>00000111</t>
  </si>
  <si>
    <t>905</t>
  </si>
  <si>
    <t>111</t>
  </si>
  <si>
    <t>24148725</t>
  </si>
  <si>
    <t>933</t>
  </si>
  <si>
    <t>24768651</t>
  </si>
  <si>
    <t>26763036</t>
  </si>
  <si>
    <t>27160360</t>
  </si>
  <si>
    <t>28178777</t>
  </si>
  <si>
    <t>44848200</t>
  </si>
  <si>
    <t>48114057</t>
  </si>
  <si>
    <t>49617052</t>
  </si>
  <si>
    <t>63671077</t>
  </si>
  <si>
    <t>DE</t>
  </si>
  <si>
    <t>BG</t>
  </si>
  <si>
    <t>IE</t>
  </si>
  <si>
    <t>US</t>
  </si>
  <si>
    <t>934</t>
  </si>
  <si>
    <t>NL</t>
  </si>
  <si>
    <t>CA</t>
  </si>
  <si>
    <t>FR</t>
  </si>
  <si>
    <t>GB</t>
  </si>
  <si>
    <t>63984482</t>
  </si>
  <si>
    <t>64575977</t>
  </si>
  <si>
    <t>AT</t>
  </si>
  <si>
    <t>27117804</t>
  </si>
  <si>
    <t>27146928</t>
  </si>
  <si>
    <t>28196775</t>
  </si>
  <si>
    <t>28462564</t>
  </si>
  <si>
    <t>43004351</t>
  </si>
  <si>
    <t>27636852</t>
  </si>
  <si>
    <t>27876756</t>
  </si>
  <si>
    <t>26432765</t>
  </si>
  <si>
    <t>26186152</t>
  </si>
  <si>
    <t>24662623</t>
  </si>
  <si>
    <t>00565474</t>
  </si>
  <si>
    <t>26284146</t>
  </si>
  <si>
    <t>971</t>
  </si>
  <si>
    <t>26051737</t>
  </si>
  <si>
    <t>26920522</t>
  </si>
  <si>
    <t>972</t>
  </si>
  <si>
    <t>03543749</t>
  </si>
  <si>
    <t>46342796</t>
  </si>
  <si>
    <t>973</t>
  </si>
  <si>
    <t>25502859</t>
  </si>
  <si>
    <t>974</t>
  </si>
  <si>
    <t>45797803</t>
  </si>
  <si>
    <t>986</t>
  </si>
  <si>
    <t>1. Výstup z prog QI - chybný</t>
  </si>
  <si>
    <t>k 31.12.2016</t>
  </si>
  <si>
    <t>Chyby:</t>
  </si>
  <si>
    <t>chybně IČO 111 nebo 00000111, správně má být 444</t>
  </si>
  <si>
    <t>chybí navést počáteční stav (proto má konečný stav mínusové položky)</t>
  </si>
  <si>
    <t>Tab.16 k PAP</t>
  </si>
  <si>
    <t>ruční oprava OUC (Buzková)</t>
  </si>
  <si>
    <t>PL</t>
  </si>
  <si>
    <t>CH</t>
  </si>
  <si>
    <t>IT</t>
  </si>
  <si>
    <t>MD</t>
  </si>
  <si>
    <t>DAL</t>
  </si>
  <si>
    <t>V Olomouci dne 23.1.2017</t>
  </si>
  <si>
    <t>Vypracovala: Eva Buzková - vedoucí OUC</t>
  </si>
  <si>
    <t>Příloha č.2</t>
  </si>
</sst>
</file>

<file path=xl/styles.xml><?xml version="1.0" encoding="utf-8"?>
<styleSheet xmlns="http://schemas.openxmlformats.org/spreadsheetml/2006/main">
  <numFmts count="1">
    <numFmt numFmtId="164" formatCode="0.00;\-0.00"/>
  </numFmts>
  <fonts count="8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164" fontId="1" fillId="0" borderId="6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2" fillId="0" borderId="13" xfId="0" applyNumberFormat="1" applyFont="1" applyFill="1" applyBorder="1" applyAlignment="1">
      <alignment horizontal="center" vertical="top"/>
    </xf>
    <xf numFmtId="4" fontId="1" fillId="0" borderId="10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4" fontId="1" fillId="0" borderId="7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vertical="top"/>
    </xf>
    <xf numFmtId="0" fontId="7" fillId="0" borderId="0" xfId="0" applyFont="1"/>
    <xf numFmtId="0" fontId="1" fillId="0" borderId="15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17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3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3" fillId="0" borderId="21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vertical="top"/>
    </xf>
    <xf numFmtId="4" fontId="2" fillId="0" borderId="23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right" vertical="top"/>
    </xf>
    <xf numFmtId="4" fontId="2" fillId="2" borderId="23" xfId="0" applyNumberFormat="1" applyFont="1" applyFill="1" applyBorder="1" applyAlignment="1">
      <alignment horizontal="right" vertical="top"/>
    </xf>
    <xf numFmtId="4" fontId="1" fillId="0" borderId="24" xfId="0" applyNumberFormat="1" applyFont="1" applyFill="1" applyBorder="1" applyAlignment="1">
      <alignment horizontal="right" vertical="top"/>
    </xf>
    <xf numFmtId="4" fontId="1" fillId="0" borderId="25" xfId="0" applyNumberFormat="1" applyFont="1" applyFill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4" fontId="2" fillId="0" borderId="23" xfId="0" applyNumberFormat="1" applyFont="1" applyFill="1" applyBorder="1" applyAlignment="1">
      <alignment horizontal="right" vertical="top"/>
    </xf>
    <xf numFmtId="4" fontId="2" fillId="2" borderId="23" xfId="0" applyNumberFormat="1" applyFont="1" applyFill="1" applyBorder="1" applyAlignment="1">
      <alignment vertical="top"/>
    </xf>
    <xf numFmtId="4" fontId="2" fillId="0" borderId="2" xfId="0" applyNumberFormat="1" applyFont="1" applyFill="1" applyBorder="1" applyAlignment="1">
      <alignment horizontal="center" vertical="top"/>
    </xf>
    <xf numFmtId="4" fontId="1" fillId="0" borderId="19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horizontal="right" vertical="top"/>
    </xf>
    <xf numFmtId="4" fontId="1" fillId="0" borderId="20" xfId="0" applyNumberFormat="1" applyFont="1" applyFill="1" applyBorder="1" applyAlignment="1">
      <alignment horizontal="right" vertical="top"/>
    </xf>
    <xf numFmtId="4" fontId="1" fillId="0" borderId="21" xfId="0" applyNumberFormat="1" applyFont="1" applyFill="1" applyBorder="1" applyAlignment="1">
      <alignment horizontal="right" vertical="top"/>
    </xf>
    <xf numFmtId="4" fontId="1" fillId="0" borderId="22" xfId="0" applyNumberFormat="1" applyFont="1" applyFill="1" applyBorder="1" applyAlignment="1">
      <alignment horizontal="right" vertical="top"/>
    </xf>
    <xf numFmtId="4" fontId="2" fillId="0" borderId="2" xfId="0" applyNumberFormat="1" applyFont="1" applyFill="1" applyBorder="1" applyAlignment="1">
      <alignment horizontal="right" vertical="top"/>
    </xf>
    <xf numFmtId="4" fontId="2" fillId="2" borderId="2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horizontal="left" vertical="top"/>
    </xf>
    <xf numFmtId="4" fontId="2" fillId="0" borderId="27" xfId="0" applyNumberFormat="1" applyFont="1" applyFill="1" applyBorder="1" applyAlignment="1">
      <alignment horizontal="center" vertical="top"/>
    </xf>
    <xf numFmtId="4" fontId="1" fillId="0" borderId="28" xfId="0" applyNumberFormat="1" applyFont="1" applyFill="1" applyBorder="1" applyAlignment="1">
      <alignment horizontal="right" vertical="top"/>
    </xf>
    <xf numFmtId="4" fontId="2" fillId="2" borderId="27" xfId="0" applyNumberFormat="1" applyFont="1" applyFill="1" applyBorder="1" applyAlignment="1">
      <alignment horizontal="right" vertical="top"/>
    </xf>
    <xf numFmtId="4" fontId="1" fillId="0" borderId="29" xfId="0" applyNumberFormat="1" applyFont="1" applyFill="1" applyBorder="1" applyAlignment="1">
      <alignment horizontal="right" vertical="top"/>
    </xf>
    <xf numFmtId="4" fontId="2" fillId="0" borderId="27" xfId="0" applyNumberFormat="1" applyFont="1" applyFill="1" applyBorder="1" applyAlignment="1">
      <alignment horizontal="right" vertical="top"/>
    </xf>
    <xf numFmtId="4" fontId="1" fillId="0" borderId="30" xfId="0" applyNumberFormat="1" applyFont="1" applyFill="1" applyBorder="1" applyAlignment="1">
      <alignment horizontal="right" vertical="top"/>
    </xf>
    <xf numFmtId="4" fontId="1" fillId="0" borderId="31" xfId="0" applyNumberFormat="1" applyFont="1" applyFill="1" applyBorder="1" applyAlignment="1">
      <alignment horizontal="right" vertical="top"/>
    </xf>
    <xf numFmtId="4" fontId="2" fillId="2" borderId="27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top"/>
    </xf>
    <xf numFmtId="4" fontId="7" fillId="0" borderId="0" xfId="0" applyNumberFormat="1" applyFont="1"/>
    <xf numFmtId="4" fontId="0" fillId="0" borderId="0" xfId="0" applyNumberFormat="1"/>
    <xf numFmtId="4" fontId="1" fillId="0" borderId="34" xfId="0" applyNumberFormat="1" applyFont="1" applyFill="1" applyBorder="1" applyAlignment="1">
      <alignment vertical="top"/>
    </xf>
    <xf numFmtId="4" fontId="1" fillId="0" borderId="21" xfId="0" applyNumberFormat="1" applyFont="1" applyFill="1" applyBorder="1" applyAlignment="1">
      <alignment vertical="top"/>
    </xf>
    <xf numFmtId="4" fontId="1" fillId="0" borderId="35" xfId="0" applyNumberFormat="1" applyFont="1" applyFill="1" applyBorder="1" applyAlignment="1">
      <alignment vertical="top"/>
    </xf>
    <xf numFmtId="4" fontId="2" fillId="2" borderId="32" xfId="0" applyNumberFormat="1" applyFont="1" applyFill="1" applyBorder="1" applyAlignment="1">
      <alignment horizontal="right" vertical="top"/>
    </xf>
    <xf numFmtId="4" fontId="2" fillId="2" borderId="33" xfId="0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0" borderId="21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0" borderId="21" xfId="0" applyFont="1" applyFill="1" applyBorder="1" applyAlignment="1">
      <alignment horizontal="left" vertical="top"/>
    </xf>
    <xf numFmtId="0" fontId="6" fillId="0" borderId="19" xfId="0" applyFont="1" applyFill="1" applyBorder="1" applyAlignment="1">
      <alignment vertical="top"/>
    </xf>
    <xf numFmtId="4" fontId="5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zoomScaleNormal="100" workbookViewId="0">
      <selection activeCell="F10" sqref="F10"/>
    </sheetView>
  </sheetViews>
  <sheetFormatPr defaultColWidth="8.88671875" defaultRowHeight="12.75" customHeight="1"/>
  <cols>
    <col min="1" max="1" width="13.77734375" style="1" customWidth="1"/>
    <col min="2" max="2" width="24.77734375" style="1" bestFit="1" customWidth="1"/>
    <col min="3" max="3" width="17.44140625" style="14" customWidth="1"/>
    <col min="4" max="4" width="18.44140625" style="14" customWidth="1"/>
    <col min="7" max="16384" width="8.88671875" style="1"/>
  </cols>
  <sheetData>
    <row r="1" spans="1:6" s="20" customFormat="1" ht="12.75" customHeight="1">
      <c r="A1" s="19" t="s">
        <v>57</v>
      </c>
      <c r="B1" s="13" t="s">
        <v>58</v>
      </c>
      <c r="C1" s="21"/>
      <c r="D1" s="83" t="s">
        <v>66</v>
      </c>
      <c r="E1" s="22"/>
      <c r="F1" s="22"/>
    </row>
    <row r="2" spans="1:6" s="20" customFormat="1" ht="12.75" customHeight="1" thickBot="1">
      <c r="A2" s="19" t="s">
        <v>53</v>
      </c>
      <c r="C2" s="21"/>
      <c r="D2" s="21"/>
      <c r="E2" s="22"/>
      <c r="F2" s="22"/>
    </row>
    <row r="3" spans="1:6" ht="12.75" customHeight="1" thickBot="1">
      <c r="A3" s="59" t="s">
        <v>2</v>
      </c>
      <c r="B3" s="32" t="s">
        <v>0</v>
      </c>
      <c r="C3" s="43" t="s">
        <v>3</v>
      </c>
      <c r="D3" s="51" t="s">
        <v>1</v>
      </c>
      <c r="E3" s="1"/>
      <c r="F3" s="1"/>
    </row>
    <row r="4" spans="1:6" ht="12.75" customHeight="1" thickBot="1">
      <c r="A4" s="23" t="s">
        <v>5</v>
      </c>
      <c r="B4" s="76">
        <v>444</v>
      </c>
      <c r="C4" s="44">
        <v>48462539.439999998</v>
      </c>
      <c r="D4" s="52">
        <v>50131333.640000001</v>
      </c>
      <c r="E4" s="1"/>
      <c r="F4" s="1"/>
    </row>
    <row r="5" spans="1:6" ht="12.75" customHeight="1" thickBot="1">
      <c r="A5" s="24"/>
      <c r="B5" s="77"/>
      <c r="C5" s="45">
        <f>SUM(C4)</f>
        <v>48462539.439999998</v>
      </c>
      <c r="D5" s="53">
        <f>SUM(D4:D4)</f>
        <v>50131333.640000001</v>
      </c>
      <c r="E5" s="1"/>
      <c r="F5" s="1"/>
    </row>
    <row r="6" spans="1:6" ht="12.75" customHeight="1" thickBot="1">
      <c r="A6" s="25">
        <v>906</v>
      </c>
      <c r="B6" s="76">
        <v>444</v>
      </c>
      <c r="C6" s="44">
        <v>7371.48</v>
      </c>
      <c r="D6" s="52">
        <v>7371.48</v>
      </c>
      <c r="E6" s="1"/>
      <c r="F6" s="1"/>
    </row>
    <row r="7" spans="1:6" ht="12.75" customHeight="1" thickBot="1">
      <c r="A7" s="24"/>
      <c r="B7" s="77"/>
      <c r="C7" s="45">
        <f>SUM(C6)</f>
        <v>7371.48</v>
      </c>
      <c r="D7" s="53">
        <f>SUM(D6:D6)</f>
        <v>7371.48</v>
      </c>
      <c r="E7" s="1"/>
      <c r="F7" s="1"/>
    </row>
    <row r="8" spans="1:6" ht="12.75" customHeight="1">
      <c r="A8" s="26" t="s">
        <v>8</v>
      </c>
      <c r="B8" s="78" t="s">
        <v>7</v>
      </c>
      <c r="C8" s="46">
        <v>6297157.7800000003</v>
      </c>
      <c r="D8" s="54">
        <v>5310993</v>
      </c>
      <c r="E8" s="1"/>
      <c r="F8" s="1"/>
    </row>
    <row r="9" spans="1:6" ht="12.75" customHeight="1">
      <c r="A9" s="27" t="s">
        <v>8</v>
      </c>
      <c r="B9" s="79" t="s">
        <v>9</v>
      </c>
      <c r="C9" s="47">
        <v>3422040.86</v>
      </c>
      <c r="D9" s="55">
        <v>2852365.46</v>
      </c>
      <c r="E9" s="1"/>
      <c r="F9" s="1"/>
    </row>
    <row r="10" spans="1:6" ht="12.75" customHeight="1">
      <c r="A10" s="27" t="s">
        <v>8</v>
      </c>
      <c r="B10" s="79" t="s">
        <v>10</v>
      </c>
      <c r="C10" s="47">
        <v>669332.81999999995</v>
      </c>
      <c r="D10" s="55">
        <v>630810.17000000004</v>
      </c>
      <c r="E10" s="1"/>
      <c r="F10" s="1"/>
    </row>
    <row r="11" spans="1:6" ht="12.75" customHeight="1">
      <c r="A11" s="27" t="s">
        <v>8</v>
      </c>
      <c r="B11" s="79" t="s">
        <v>11</v>
      </c>
      <c r="C11" s="47">
        <v>49995.28</v>
      </c>
      <c r="D11" s="55">
        <v>0</v>
      </c>
      <c r="E11" s="1"/>
      <c r="F11" s="1"/>
    </row>
    <row r="12" spans="1:6" ht="12.75" customHeight="1">
      <c r="A12" s="27" t="s">
        <v>8</v>
      </c>
      <c r="B12" s="79" t="s">
        <v>12</v>
      </c>
      <c r="C12" s="47">
        <v>1003790.21</v>
      </c>
      <c r="D12" s="55">
        <v>967741.61</v>
      </c>
      <c r="E12" s="1"/>
      <c r="F12" s="1"/>
    </row>
    <row r="13" spans="1:6" ht="12.75" customHeight="1">
      <c r="A13" s="27" t="s">
        <v>8</v>
      </c>
      <c r="B13" s="79" t="s">
        <v>13</v>
      </c>
      <c r="C13" s="47">
        <v>3184253</v>
      </c>
      <c r="D13" s="55">
        <v>1084253</v>
      </c>
      <c r="E13" s="1"/>
      <c r="F13" s="1"/>
    </row>
    <row r="14" spans="1:6" ht="12.75" customHeight="1">
      <c r="A14" s="27" t="s">
        <v>8</v>
      </c>
      <c r="B14" s="79" t="s">
        <v>14</v>
      </c>
      <c r="C14" s="47">
        <v>3216473.94</v>
      </c>
      <c r="D14" s="55">
        <v>1856289.73</v>
      </c>
      <c r="E14" s="1"/>
      <c r="F14" s="1"/>
    </row>
    <row r="15" spans="1:6" ht="12.75" customHeight="1">
      <c r="A15" s="27" t="s">
        <v>8</v>
      </c>
      <c r="B15" s="79" t="s">
        <v>15</v>
      </c>
      <c r="C15" s="47">
        <v>995834</v>
      </c>
      <c r="D15" s="55">
        <v>0</v>
      </c>
      <c r="E15" s="1"/>
      <c r="F15" s="1"/>
    </row>
    <row r="16" spans="1:6" ht="12.75" customHeight="1">
      <c r="A16" s="27" t="s">
        <v>8</v>
      </c>
      <c r="B16" s="79" t="s">
        <v>16</v>
      </c>
      <c r="C16" s="47">
        <v>1929086.58</v>
      </c>
      <c r="D16" s="55">
        <v>1603972.98</v>
      </c>
      <c r="E16" s="1"/>
      <c r="F16" s="1"/>
    </row>
    <row r="17" spans="1:6" ht="12.75" customHeight="1">
      <c r="A17" s="28">
        <v>933</v>
      </c>
      <c r="B17" s="79" t="s">
        <v>28</v>
      </c>
      <c r="C17" s="47">
        <v>1977706.2</v>
      </c>
      <c r="D17" s="55">
        <v>1977706.2</v>
      </c>
      <c r="E17" s="1"/>
      <c r="F17" s="1"/>
    </row>
    <row r="18" spans="1:6" ht="12.75" customHeight="1">
      <c r="A18" s="28">
        <v>933</v>
      </c>
      <c r="B18" s="79" t="s">
        <v>18</v>
      </c>
      <c r="C18" s="47">
        <v>125094</v>
      </c>
      <c r="D18" s="55">
        <v>679896.2</v>
      </c>
      <c r="E18" s="1"/>
      <c r="F18" s="1"/>
    </row>
    <row r="19" spans="1:6" ht="12.75" customHeight="1">
      <c r="A19" s="27" t="s">
        <v>8</v>
      </c>
      <c r="B19" s="79" t="s">
        <v>17</v>
      </c>
      <c r="C19" s="47">
        <v>1131278.53</v>
      </c>
      <c r="D19" s="55">
        <v>1650152.64</v>
      </c>
      <c r="E19" s="1"/>
      <c r="F19" s="1"/>
    </row>
    <row r="20" spans="1:6" ht="12.75" customHeight="1">
      <c r="A20" s="27" t="s">
        <v>8</v>
      </c>
      <c r="B20" s="79" t="s">
        <v>19</v>
      </c>
      <c r="C20" s="47">
        <v>3261996.64</v>
      </c>
      <c r="D20" s="55">
        <v>2967882.27</v>
      </c>
      <c r="E20" s="1"/>
      <c r="F20" s="1"/>
    </row>
    <row r="21" spans="1:6" ht="12.75" customHeight="1">
      <c r="A21" s="29">
        <v>933</v>
      </c>
      <c r="B21" s="80" t="s">
        <v>59</v>
      </c>
      <c r="C21" s="48">
        <v>666010.52</v>
      </c>
      <c r="D21" s="56">
        <v>666010.52</v>
      </c>
      <c r="E21" s="1"/>
      <c r="F21" s="1"/>
    </row>
    <row r="22" spans="1:6" ht="12.75" customHeight="1" thickBot="1">
      <c r="A22" s="30" t="s">
        <v>8</v>
      </c>
      <c r="B22" s="80" t="s">
        <v>20</v>
      </c>
      <c r="C22" s="48">
        <v>1815851.51</v>
      </c>
      <c r="D22" s="56">
        <v>1649364.37</v>
      </c>
      <c r="E22" s="1"/>
      <c r="F22" s="1"/>
    </row>
    <row r="23" spans="1:6" ht="12.75" customHeight="1" thickBot="1">
      <c r="A23" s="24"/>
      <c r="B23" s="77"/>
      <c r="C23" s="45">
        <f>SUM(C8:C22)</f>
        <v>29745901.870000001</v>
      </c>
      <c r="D23" s="74">
        <f>SUM(D8:D22)</f>
        <v>23897438.150000002</v>
      </c>
      <c r="E23" s="1"/>
      <c r="F23" s="1"/>
    </row>
    <row r="24" spans="1:6" ht="12.75" customHeight="1">
      <c r="A24" s="27" t="s">
        <v>21</v>
      </c>
      <c r="B24" s="79" t="s">
        <v>39</v>
      </c>
      <c r="C24" s="47">
        <v>0</v>
      </c>
      <c r="D24" s="71">
        <v>1968677.05</v>
      </c>
      <c r="E24" s="1"/>
      <c r="F24" s="1"/>
    </row>
    <row r="25" spans="1:6" ht="12.75" customHeight="1">
      <c r="A25" s="27" t="s">
        <v>21</v>
      </c>
      <c r="B25" s="79" t="s">
        <v>7</v>
      </c>
      <c r="C25" s="47">
        <v>1497539.52</v>
      </c>
      <c r="D25" s="72">
        <v>1338050.78</v>
      </c>
      <c r="E25" s="1"/>
      <c r="F25" s="1"/>
    </row>
    <row r="26" spans="1:6" ht="12.75" customHeight="1">
      <c r="A26" s="27" t="s">
        <v>21</v>
      </c>
      <c r="B26" s="79" t="s">
        <v>38</v>
      </c>
      <c r="C26" s="47">
        <v>6501801.96</v>
      </c>
      <c r="D26" s="72">
        <v>5613746.1500000004</v>
      </c>
      <c r="E26" s="1"/>
      <c r="F26" s="1"/>
    </row>
    <row r="27" spans="1:6" ht="12.75" customHeight="1">
      <c r="A27" s="27" t="s">
        <v>21</v>
      </c>
      <c r="B27" s="79" t="s">
        <v>9</v>
      </c>
      <c r="C27" s="47">
        <v>30771012.079999998</v>
      </c>
      <c r="D27" s="72">
        <v>24264699.5</v>
      </c>
      <c r="E27" s="1"/>
      <c r="F27" s="1"/>
    </row>
    <row r="28" spans="1:6" ht="12.75" customHeight="1">
      <c r="A28" s="27" t="s">
        <v>21</v>
      </c>
      <c r="B28" s="79" t="s">
        <v>37</v>
      </c>
      <c r="C28" s="47">
        <v>651481.68000000005</v>
      </c>
      <c r="D28" s="72">
        <v>193042.58000000007</v>
      </c>
      <c r="E28" s="1"/>
      <c r="F28" s="1"/>
    </row>
    <row r="29" spans="1:6" ht="12.75" customHeight="1">
      <c r="A29" s="27" t="s">
        <v>21</v>
      </c>
      <c r="B29" s="79" t="s">
        <v>36</v>
      </c>
      <c r="C29" s="47">
        <v>1991683.35</v>
      </c>
      <c r="D29" s="72">
        <v>1113251.9900000002</v>
      </c>
      <c r="E29" s="1"/>
      <c r="F29" s="1"/>
    </row>
    <row r="30" spans="1:6" ht="12.75" customHeight="1">
      <c r="A30" s="27" t="s">
        <v>21</v>
      </c>
      <c r="B30" s="79" t="s">
        <v>10</v>
      </c>
      <c r="C30" s="47">
        <v>558429</v>
      </c>
      <c r="D30" s="72">
        <v>506301.96</v>
      </c>
      <c r="E30" s="1"/>
      <c r="F30" s="1"/>
    </row>
    <row r="31" spans="1:6" ht="12.75" customHeight="1">
      <c r="A31" s="28">
        <v>934</v>
      </c>
      <c r="B31" s="81">
        <v>27104494</v>
      </c>
      <c r="C31" s="47">
        <v>4491703.5</v>
      </c>
      <c r="D31" s="72">
        <v>4491703.5</v>
      </c>
      <c r="E31" s="1"/>
      <c r="F31" s="1"/>
    </row>
    <row r="32" spans="1:6" ht="12.75" customHeight="1">
      <c r="A32" s="27" t="s">
        <v>21</v>
      </c>
      <c r="B32" s="79" t="s">
        <v>29</v>
      </c>
      <c r="C32" s="47">
        <v>3203774</v>
      </c>
      <c r="D32" s="72">
        <v>901442.20000000019</v>
      </c>
      <c r="E32" s="1"/>
      <c r="F32" s="1"/>
    </row>
    <row r="33" spans="1:6" ht="12.75" customHeight="1">
      <c r="A33" s="27" t="s">
        <v>21</v>
      </c>
      <c r="B33" s="79" t="s">
        <v>30</v>
      </c>
      <c r="C33" s="47">
        <v>1587346.77</v>
      </c>
      <c r="D33" s="72">
        <v>2281323.65</v>
      </c>
      <c r="E33" s="1"/>
      <c r="F33" s="1"/>
    </row>
    <row r="34" spans="1:6" ht="12.75" customHeight="1">
      <c r="A34" s="27" t="s">
        <v>21</v>
      </c>
      <c r="B34" s="79" t="s">
        <v>11</v>
      </c>
      <c r="C34" s="47">
        <v>12492752.800000001</v>
      </c>
      <c r="D34" s="72">
        <v>13540922.34</v>
      </c>
      <c r="E34" s="1"/>
      <c r="F34" s="1"/>
    </row>
    <row r="35" spans="1:6" ht="12.75" customHeight="1">
      <c r="A35" s="27" t="s">
        <v>21</v>
      </c>
      <c r="B35" s="79" t="s">
        <v>34</v>
      </c>
      <c r="C35" s="47">
        <v>9832580.0899999999</v>
      </c>
      <c r="D35" s="72">
        <v>9969281.9000000004</v>
      </c>
      <c r="E35" s="1"/>
      <c r="F35" s="1"/>
    </row>
    <row r="36" spans="1:6" ht="12.75" customHeight="1">
      <c r="A36" s="27" t="s">
        <v>21</v>
      </c>
      <c r="B36" s="79" t="s">
        <v>35</v>
      </c>
      <c r="C36" s="47">
        <v>0</v>
      </c>
      <c r="D36" s="72">
        <v>7838612.8099999996</v>
      </c>
      <c r="E36" s="1"/>
      <c r="F36" s="1"/>
    </row>
    <row r="37" spans="1:6" ht="12.75" customHeight="1">
      <c r="A37" s="28">
        <v>934</v>
      </c>
      <c r="B37" s="81">
        <v>28171586</v>
      </c>
      <c r="C37" s="47">
        <v>1011942.1</v>
      </c>
      <c r="D37" s="72">
        <v>1011942.1</v>
      </c>
      <c r="E37" s="1"/>
      <c r="F37" s="1"/>
    </row>
    <row r="38" spans="1:6" ht="12.75" customHeight="1">
      <c r="A38" s="27" t="s">
        <v>21</v>
      </c>
      <c r="B38" s="79" t="s">
        <v>12</v>
      </c>
      <c r="C38" s="47">
        <v>2546853.5499999998</v>
      </c>
      <c r="D38" s="72">
        <v>2414428.48</v>
      </c>
      <c r="E38" s="1"/>
      <c r="F38" s="1"/>
    </row>
    <row r="39" spans="1:6" ht="12.75" customHeight="1">
      <c r="A39" s="27" t="s">
        <v>21</v>
      </c>
      <c r="B39" s="79" t="s">
        <v>31</v>
      </c>
      <c r="C39" s="47">
        <v>3951345.15</v>
      </c>
      <c r="D39" s="72">
        <v>3703139.53</v>
      </c>
      <c r="E39" s="1"/>
      <c r="F39" s="1"/>
    </row>
    <row r="40" spans="1:6" ht="12.75" customHeight="1">
      <c r="A40" s="27" t="s">
        <v>21</v>
      </c>
      <c r="B40" s="79" t="s">
        <v>32</v>
      </c>
      <c r="C40" s="47">
        <v>5410436.71</v>
      </c>
      <c r="D40" s="72">
        <v>4454290.62</v>
      </c>
      <c r="E40" s="1"/>
      <c r="F40" s="1"/>
    </row>
    <row r="41" spans="1:6" ht="12.75" customHeight="1">
      <c r="A41" s="27" t="s">
        <v>21</v>
      </c>
      <c r="B41" s="79" t="s">
        <v>33</v>
      </c>
      <c r="C41" s="47">
        <v>4389187.46</v>
      </c>
      <c r="D41" s="72">
        <v>8323218.0300000003</v>
      </c>
      <c r="E41" s="1"/>
      <c r="F41" s="1"/>
    </row>
    <row r="42" spans="1:6" ht="12.75" customHeight="1">
      <c r="A42" s="27" t="s">
        <v>21</v>
      </c>
      <c r="B42" s="79" t="s">
        <v>13</v>
      </c>
      <c r="C42" s="47">
        <v>639987.75</v>
      </c>
      <c r="D42" s="72">
        <v>191996.33000000002</v>
      </c>
      <c r="E42" s="1"/>
      <c r="F42" s="1"/>
    </row>
    <row r="43" spans="1:6" ht="12.75" customHeight="1">
      <c r="A43" s="27" t="s">
        <v>21</v>
      </c>
      <c r="B43" s="79" t="s">
        <v>14</v>
      </c>
      <c r="C43" s="47">
        <v>4396912.79</v>
      </c>
      <c r="D43" s="72">
        <v>4075235.5</v>
      </c>
      <c r="E43" s="1"/>
      <c r="F43" s="1"/>
    </row>
    <row r="44" spans="1:6" ht="12.75" customHeight="1">
      <c r="A44" s="27" t="s">
        <v>21</v>
      </c>
      <c r="B44" s="79" t="s">
        <v>15</v>
      </c>
      <c r="C44" s="47">
        <v>332890</v>
      </c>
      <c r="D44" s="72">
        <v>0</v>
      </c>
      <c r="E44" s="1"/>
      <c r="F44" s="1"/>
    </row>
    <row r="45" spans="1:6" ht="12.75" customHeight="1">
      <c r="A45" s="27" t="s">
        <v>21</v>
      </c>
      <c r="B45" s="79" t="s">
        <v>16</v>
      </c>
      <c r="C45" s="47">
        <v>2982086.55</v>
      </c>
      <c r="D45" s="72">
        <v>2945786.55</v>
      </c>
      <c r="E45" s="1"/>
      <c r="F45" s="1"/>
    </row>
    <row r="46" spans="1:6" ht="12.75" customHeight="1">
      <c r="A46" s="27" t="s">
        <v>21</v>
      </c>
      <c r="B46" s="79" t="s">
        <v>26</v>
      </c>
      <c r="C46" s="47">
        <v>2194421.65</v>
      </c>
      <c r="D46" s="72">
        <v>1922285.5099999998</v>
      </c>
      <c r="E46" s="1"/>
      <c r="F46" s="1"/>
    </row>
    <row r="47" spans="1:6" ht="12.75" customHeight="1">
      <c r="A47" s="27" t="s">
        <v>21</v>
      </c>
      <c r="B47" s="79" t="s">
        <v>27</v>
      </c>
      <c r="C47" s="47">
        <v>7343296.6900000004</v>
      </c>
      <c r="D47" s="72">
        <v>3906034.7700000005</v>
      </c>
      <c r="E47" s="1"/>
      <c r="F47" s="1"/>
    </row>
    <row r="48" spans="1:6" ht="12.75" customHeight="1">
      <c r="A48" s="27" t="s">
        <v>21</v>
      </c>
      <c r="B48" s="79" t="s">
        <v>28</v>
      </c>
      <c r="C48" s="47">
        <v>8038409.6500000004</v>
      </c>
      <c r="D48" s="72">
        <v>7980487.7400000002</v>
      </c>
      <c r="E48" s="1"/>
      <c r="F48" s="1"/>
    </row>
    <row r="49" spans="1:6" ht="12.75" customHeight="1">
      <c r="A49" s="27" t="s">
        <v>21</v>
      </c>
      <c r="B49" s="79" t="s">
        <v>23</v>
      </c>
      <c r="C49" s="47">
        <v>2323139.41</v>
      </c>
      <c r="D49" s="72">
        <v>1934985.2500000002</v>
      </c>
      <c r="E49" s="1"/>
      <c r="F49" s="1"/>
    </row>
    <row r="50" spans="1:6" ht="12.75" customHeight="1">
      <c r="A50" s="27" t="s">
        <v>21</v>
      </c>
      <c r="B50" s="79" t="s">
        <v>17</v>
      </c>
      <c r="C50" s="47">
        <v>3339251.4</v>
      </c>
      <c r="D50" s="72">
        <v>6102264.8600000003</v>
      </c>
      <c r="E50" s="1"/>
      <c r="F50" s="1"/>
    </row>
    <row r="51" spans="1:6" ht="12.75" customHeight="1">
      <c r="A51" s="27" t="s">
        <v>21</v>
      </c>
      <c r="B51" s="79" t="s">
        <v>24</v>
      </c>
      <c r="C51" s="47">
        <v>3215930.45</v>
      </c>
      <c r="D51" s="72">
        <v>2660213.12</v>
      </c>
      <c r="E51" s="1"/>
      <c r="F51" s="1"/>
    </row>
    <row r="52" spans="1:6" ht="12.75" customHeight="1">
      <c r="A52" s="27" t="s">
        <v>21</v>
      </c>
      <c r="B52" s="79" t="s">
        <v>25</v>
      </c>
      <c r="C52" s="47">
        <v>9920410.8300000001</v>
      </c>
      <c r="D52" s="72">
        <v>10958751.629999999</v>
      </c>
      <c r="E52" s="1"/>
      <c r="F52" s="1"/>
    </row>
    <row r="53" spans="1:6" ht="12.75" customHeight="1">
      <c r="A53" s="28">
        <v>934</v>
      </c>
      <c r="B53" s="79" t="s">
        <v>60</v>
      </c>
      <c r="C53" s="47">
        <v>1370929</v>
      </c>
      <c r="D53" s="72">
        <v>1370929</v>
      </c>
      <c r="E53" s="1"/>
      <c r="F53" s="1"/>
    </row>
    <row r="54" spans="1:6" ht="12.75" customHeight="1">
      <c r="A54" s="28" t="s">
        <v>21</v>
      </c>
      <c r="B54" s="79" t="s">
        <v>19</v>
      </c>
      <c r="C54" s="47">
        <v>1367155.08</v>
      </c>
      <c r="D54" s="72">
        <v>9469723.0399999991</v>
      </c>
      <c r="E54" s="1"/>
      <c r="F54" s="1"/>
    </row>
    <row r="55" spans="1:6" ht="12.75" customHeight="1">
      <c r="A55" s="28">
        <v>934</v>
      </c>
      <c r="B55" s="79" t="s">
        <v>61</v>
      </c>
      <c r="C55" s="47">
        <v>1624917.8</v>
      </c>
      <c r="D55" s="72">
        <v>1624917.8</v>
      </c>
      <c r="E55" s="1"/>
      <c r="F55" s="1"/>
    </row>
    <row r="56" spans="1:6" ht="12.75" customHeight="1">
      <c r="A56" s="27" t="s">
        <v>21</v>
      </c>
      <c r="B56" s="79" t="s">
        <v>22</v>
      </c>
      <c r="C56" s="47">
        <v>3424204.57</v>
      </c>
      <c r="D56" s="72">
        <v>0</v>
      </c>
      <c r="E56" s="1"/>
      <c r="F56" s="1"/>
    </row>
    <row r="57" spans="1:6" ht="12.75" customHeight="1" thickBot="1">
      <c r="A57" s="23" t="s">
        <v>21</v>
      </c>
      <c r="B57" s="82" t="s">
        <v>20</v>
      </c>
      <c r="C57" s="44">
        <v>10606557.91</v>
      </c>
      <c r="D57" s="73">
        <v>13718178.030000001</v>
      </c>
      <c r="E57" s="1"/>
      <c r="F57" s="1"/>
    </row>
    <row r="58" spans="1:6" ht="12.75" customHeight="1" thickBot="1">
      <c r="A58" s="24"/>
      <c r="B58" s="77"/>
      <c r="C58" s="45">
        <f>SUM(C24:C57)</f>
        <v>154010371.25000003</v>
      </c>
      <c r="D58" s="75">
        <f>SUM(D24:D57)</f>
        <v>162789864.30000001</v>
      </c>
      <c r="E58" s="1"/>
      <c r="F58" s="1"/>
    </row>
    <row r="59" spans="1:6" ht="12.75" customHeight="1">
      <c r="A59" s="27" t="s">
        <v>41</v>
      </c>
      <c r="B59" s="79" t="s">
        <v>42</v>
      </c>
      <c r="C59" s="47">
        <v>7787100</v>
      </c>
      <c r="D59" s="55">
        <v>5972100</v>
      </c>
      <c r="E59" s="1"/>
      <c r="F59" s="1"/>
    </row>
    <row r="60" spans="1:6" ht="12.75" customHeight="1" thickBot="1">
      <c r="A60" s="23" t="s">
        <v>41</v>
      </c>
      <c r="B60" s="82" t="s">
        <v>40</v>
      </c>
      <c r="C60" s="44">
        <v>660000</v>
      </c>
      <c r="D60" s="52">
        <v>203406</v>
      </c>
      <c r="E60" s="1"/>
      <c r="F60" s="1"/>
    </row>
    <row r="61" spans="1:6" ht="12.75" customHeight="1" thickBot="1">
      <c r="A61" s="24"/>
      <c r="B61" s="77"/>
      <c r="C61" s="45">
        <f>SUM(C59:C60)</f>
        <v>8447100</v>
      </c>
      <c r="D61" s="53">
        <f>SUM(D59:D60)</f>
        <v>6175506</v>
      </c>
      <c r="E61" s="1"/>
      <c r="F61" s="1"/>
    </row>
    <row r="62" spans="1:6" ht="12.75" customHeight="1">
      <c r="A62" s="27" t="s">
        <v>44</v>
      </c>
      <c r="B62" s="79" t="s">
        <v>45</v>
      </c>
      <c r="C62" s="47">
        <v>72163557.739999995</v>
      </c>
      <c r="D62" s="55">
        <v>0</v>
      </c>
      <c r="E62" s="1"/>
      <c r="F62" s="1"/>
    </row>
    <row r="63" spans="1:6" ht="12.75" customHeight="1">
      <c r="A63" s="26" t="s">
        <v>44</v>
      </c>
      <c r="B63" s="78" t="s">
        <v>43</v>
      </c>
      <c r="C63" s="46">
        <v>0</v>
      </c>
      <c r="D63" s="54">
        <v>0</v>
      </c>
      <c r="E63" s="1"/>
      <c r="F63" s="1"/>
    </row>
    <row r="64" spans="1:6" ht="12.75" customHeight="1" thickBot="1">
      <c r="A64" s="30" t="s">
        <v>44</v>
      </c>
      <c r="B64" s="80" t="s">
        <v>46</v>
      </c>
      <c r="C64" s="48">
        <v>0</v>
      </c>
      <c r="D64" s="56">
        <v>0</v>
      </c>
      <c r="E64" s="1"/>
      <c r="F64" s="1"/>
    </row>
    <row r="65" spans="1:6" ht="12.75" customHeight="1" thickBot="1">
      <c r="A65" s="24"/>
      <c r="B65" s="77"/>
      <c r="C65" s="45">
        <f>SUM(C62:C64)</f>
        <v>72163557.739999995</v>
      </c>
      <c r="D65" s="53">
        <f>SUM(D62:D64)</f>
        <v>0</v>
      </c>
      <c r="E65" s="1"/>
      <c r="F65" s="1"/>
    </row>
    <row r="66" spans="1:6" ht="12.75" customHeight="1" thickBot="1">
      <c r="A66" s="23" t="s">
        <v>47</v>
      </c>
      <c r="B66" s="76">
        <v>444</v>
      </c>
      <c r="C66" s="44">
        <v>448</v>
      </c>
      <c r="D66" s="52">
        <v>349</v>
      </c>
      <c r="E66" s="1"/>
      <c r="F66" s="1"/>
    </row>
    <row r="67" spans="1:6" ht="12.75" customHeight="1" thickBot="1">
      <c r="A67" s="24"/>
      <c r="B67" s="77"/>
      <c r="C67" s="45">
        <f>SUM(C66)</f>
        <v>448</v>
      </c>
      <c r="D67" s="53">
        <f>SUM(D66)</f>
        <v>349</v>
      </c>
      <c r="E67" s="1"/>
      <c r="F67" s="1"/>
    </row>
    <row r="68" spans="1:6" ht="12.75" customHeight="1">
      <c r="A68" s="26" t="s">
        <v>49</v>
      </c>
      <c r="B68" s="78" t="s">
        <v>48</v>
      </c>
      <c r="C68" s="46">
        <v>9534610.6600000001</v>
      </c>
      <c r="D68" s="54">
        <v>10620460.859999999</v>
      </c>
      <c r="E68" s="1"/>
      <c r="F68" s="1"/>
    </row>
    <row r="69" spans="1:6" ht="12.75" customHeight="1" thickBot="1">
      <c r="A69" s="30" t="s">
        <v>49</v>
      </c>
      <c r="B69" s="80" t="s">
        <v>50</v>
      </c>
      <c r="C69" s="48">
        <v>673127.6</v>
      </c>
      <c r="D69" s="56">
        <v>637737.19999999995</v>
      </c>
      <c r="E69" s="1"/>
      <c r="F69" s="1"/>
    </row>
    <row r="70" spans="1:6" ht="12.75" customHeight="1" thickBot="1">
      <c r="A70" s="24"/>
      <c r="B70" s="77"/>
      <c r="C70" s="45">
        <f>SUM(C68:C69)</f>
        <v>10207738.26</v>
      </c>
      <c r="D70" s="53">
        <f>SUM(D68:D69)</f>
        <v>11258198.059999999</v>
      </c>
      <c r="E70" s="1"/>
      <c r="F70" s="1"/>
    </row>
    <row r="71" spans="1:6" ht="12.75" customHeight="1" thickBot="1">
      <c r="A71" s="23" t="s">
        <v>51</v>
      </c>
      <c r="B71" s="76">
        <v>444</v>
      </c>
      <c r="C71" s="44">
        <v>21903503</v>
      </c>
      <c r="D71" s="52">
        <v>22728503</v>
      </c>
      <c r="E71" s="1"/>
      <c r="F71" s="1"/>
    </row>
    <row r="72" spans="1:6" ht="12.75" customHeight="1" thickBot="1">
      <c r="A72" s="24"/>
      <c r="B72" s="77"/>
      <c r="C72" s="50">
        <f>SUM(C71)</f>
        <v>21903503</v>
      </c>
      <c r="D72" s="58">
        <f>SUM(D71)</f>
        <v>22728503</v>
      </c>
    </row>
    <row r="74" spans="1:6" ht="12.75" customHeight="1">
      <c r="A74" s="1" t="s">
        <v>64</v>
      </c>
    </row>
    <row r="75" spans="1:6" ht="12.75" customHeight="1">
      <c r="A75" s="1" t="s">
        <v>65</v>
      </c>
    </row>
  </sheetData>
  <sortState ref="A23:D51">
    <sortCondition ref="B23:B51"/>
  </sortState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zoomScaleNormal="100" workbookViewId="0">
      <selection activeCell="I78" sqref="I78"/>
    </sheetView>
  </sheetViews>
  <sheetFormatPr defaultColWidth="8.88671875" defaultRowHeight="12.75" customHeight="1"/>
  <cols>
    <col min="1" max="1" width="8.6640625" style="1" customWidth="1"/>
    <col min="2" max="2" width="9.77734375" style="1" customWidth="1"/>
    <col min="3" max="3" width="12.109375" style="14" bestFit="1" customWidth="1"/>
    <col min="4" max="5" width="11.21875" style="14" bestFit="1" customWidth="1"/>
    <col min="6" max="6" width="12.109375" style="14" bestFit="1" customWidth="1"/>
    <col min="7" max="7" width="12.6640625" style="70" bestFit="1" customWidth="1"/>
    <col min="9" max="16384" width="8.88671875" style="1"/>
  </cols>
  <sheetData>
    <row r="1" spans="1:8" s="20" customFormat="1" ht="13.2">
      <c r="A1" s="19" t="s">
        <v>57</v>
      </c>
      <c r="B1" s="13" t="s">
        <v>58</v>
      </c>
      <c r="C1" s="21"/>
      <c r="D1" s="21"/>
      <c r="E1" s="21"/>
      <c r="F1" s="21"/>
      <c r="G1" s="69"/>
      <c r="H1" s="22"/>
    </row>
    <row r="2" spans="1:8" s="20" customFormat="1" ht="13.8" thickBot="1">
      <c r="A2" s="19" t="s">
        <v>53</v>
      </c>
      <c r="C2" s="21"/>
      <c r="D2" s="21"/>
      <c r="E2" s="21"/>
      <c r="F2" s="21"/>
      <c r="G2" s="69"/>
      <c r="H2" s="22"/>
    </row>
    <row r="3" spans="1:8" ht="12.6" thickBot="1">
      <c r="A3" s="59" t="s">
        <v>2</v>
      </c>
      <c r="B3" s="68" t="s">
        <v>0</v>
      </c>
      <c r="C3" s="51" t="s">
        <v>3</v>
      </c>
      <c r="D3" s="43" t="s">
        <v>62</v>
      </c>
      <c r="E3" s="51" t="s">
        <v>63</v>
      </c>
      <c r="F3" s="60" t="s">
        <v>1</v>
      </c>
      <c r="G3" s="14" t="s">
        <v>1</v>
      </c>
      <c r="H3" s="1"/>
    </row>
    <row r="4" spans="1:8" ht="12" thickBot="1">
      <c r="A4" s="23" t="s">
        <v>5</v>
      </c>
      <c r="B4" s="33">
        <v>444</v>
      </c>
      <c r="C4" s="52">
        <v>48462539.439999998</v>
      </c>
      <c r="D4" s="44"/>
      <c r="E4" s="52"/>
      <c r="F4" s="61">
        <v>50131333.640000001</v>
      </c>
      <c r="G4" s="14">
        <v>50131333.640000001</v>
      </c>
      <c r="H4" s="1"/>
    </row>
    <row r="5" spans="1:8" ht="12.6" thickBot="1">
      <c r="A5" s="24"/>
      <c r="B5" s="34"/>
      <c r="C5" s="53">
        <f>SUM(C4)</f>
        <v>48462539.439999998</v>
      </c>
      <c r="D5" s="45"/>
      <c r="E5" s="53"/>
      <c r="F5" s="62">
        <f>SUM(F4:F4)</f>
        <v>50131333.640000001</v>
      </c>
      <c r="G5" s="14">
        <v>50131333.640000001</v>
      </c>
      <c r="H5" s="1"/>
    </row>
    <row r="6" spans="1:8" ht="12" thickBot="1">
      <c r="A6" s="25">
        <v>906</v>
      </c>
      <c r="B6" s="33">
        <v>444</v>
      </c>
      <c r="C6" s="52">
        <v>7371.48</v>
      </c>
      <c r="D6" s="44"/>
      <c r="E6" s="52"/>
      <c r="F6" s="61">
        <v>7371.48</v>
      </c>
      <c r="G6" s="14">
        <v>7371.48</v>
      </c>
      <c r="H6" s="1"/>
    </row>
    <row r="7" spans="1:8" ht="12.6" thickBot="1">
      <c r="A7" s="24"/>
      <c r="B7" s="34"/>
      <c r="C7" s="53">
        <f>SUM(C6)</f>
        <v>7371.48</v>
      </c>
      <c r="D7" s="45"/>
      <c r="E7" s="53"/>
      <c r="F7" s="62">
        <f>SUM(F6:F6)</f>
        <v>7371.48</v>
      </c>
      <c r="G7" s="14">
        <v>7371.48</v>
      </c>
      <c r="H7" s="1"/>
    </row>
    <row r="8" spans="1:8" ht="11.4">
      <c r="A8" s="26" t="s">
        <v>8</v>
      </c>
      <c r="B8" s="35" t="s">
        <v>7</v>
      </c>
      <c r="C8" s="54">
        <v>6297157.7800000003</v>
      </c>
      <c r="D8" s="46"/>
      <c r="E8" s="54">
        <v>986164.78</v>
      </c>
      <c r="F8" s="63">
        <f>SUM(C8+D8-E8)</f>
        <v>5310993</v>
      </c>
      <c r="G8" s="14">
        <v>5310993</v>
      </c>
      <c r="H8" s="1"/>
    </row>
    <row r="9" spans="1:8" ht="11.4">
      <c r="A9" s="27" t="s">
        <v>8</v>
      </c>
      <c r="B9" s="36" t="s">
        <v>9</v>
      </c>
      <c r="C9" s="55">
        <v>3422040.86</v>
      </c>
      <c r="D9" s="47"/>
      <c r="E9" s="55">
        <v>569675.4</v>
      </c>
      <c r="F9" s="63">
        <f t="shared" ref="F9:F57" si="0">SUM(C9+D9-E9)</f>
        <v>2852365.46</v>
      </c>
      <c r="G9" s="14">
        <v>2852365.46</v>
      </c>
      <c r="H9" s="1"/>
    </row>
    <row r="10" spans="1:8" ht="11.4">
      <c r="A10" s="27" t="s">
        <v>8</v>
      </c>
      <c r="B10" s="36" t="s">
        <v>10</v>
      </c>
      <c r="C10" s="55">
        <v>669332.81999999995</v>
      </c>
      <c r="D10" s="47"/>
      <c r="E10" s="55">
        <v>38522.65</v>
      </c>
      <c r="F10" s="63">
        <f t="shared" si="0"/>
        <v>630810.16999999993</v>
      </c>
      <c r="G10" s="14">
        <v>630810.16999999993</v>
      </c>
      <c r="H10" s="1"/>
    </row>
    <row r="11" spans="1:8" ht="11.4">
      <c r="A11" s="27" t="s">
        <v>8</v>
      </c>
      <c r="B11" s="36" t="s">
        <v>11</v>
      </c>
      <c r="C11" s="55">
        <v>49995.28</v>
      </c>
      <c r="D11" s="47"/>
      <c r="E11" s="55">
        <v>49995.28</v>
      </c>
      <c r="F11" s="63">
        <f t="shared" si="0"/>
        <v>0</v>
      </c>
      <c r="G11" s="14">
        <v>0</v>
      </c>
      <c r="H11" s="1"/>
    </row>
    <row r="12" spans="1:8" ht="11.4">
      <c r="A12" s="27" t="s">
        <v>8</v>
      </c>
      <c r="B12" s="36" t="s">
        <v>12</v>
      </c>
      <c r="C12" s="55">
        <v>1003790.21</v>
      </c>
      <c r="D12" s="47"/>
      <c r="E12" s="55">
        <v>36048.6</v>
      </c>
      <c r="F12" s="63">
        <f t="shared" si="0"/>
        <v>967741.61</v>
      </c>
      <c r="G12" s="14">
        <v>967741.61</v>
      </c>
      <c r="H12" s="1"/>
    </row>
    <row r="13" spans="1:8" ht="11.4">
      <c r="A13" s="27" t="s">
        <v>8</v>
      </c>
      <c r="B13" s="36" t="s">
        <v>13</v>
      </c>
      <c r="C13" s="55">
        <v>3184253</v>
      </c>
      <c r="D13" s="47"/>
      <c r="E13" s="55">
        <v>2100000</v>
      </c>
      <c r="F13" s="63">
        <f t="shared" si="0"/>
        <v>1084253</v>
      </c>
      <c r="G13" s="14">
        <v>1084253</v>
      </c>
      <c r="H13" s="1"/>
    </row>
    <row r="14" spans="1:8" ht="11.4">
      <c r="A14" s="27" t="s">
        <v>8</v>
      </c>
      <c r="B14" s="36" t="s">
        <v>14</v>
      </c>
      <c r="C14" s="55">
        <v>3216473.94</v>
      </c>
      <c r="D14" s="47"/>
      <c r="E14" s="55">
        <v>1360184.21</v>
      </c>
      <c r="F14" s="63">
        <f t="shared" si="0"/>
        <v>1856289.73</v>
      </c>
      <c r="G14" s="14">
        <v>1856289.73</v>
      </c>
      <c r="H14" s="1"/>
    </row>
    <row r="15" spans="1:8" ht="11.4">
      <c r="A15" s="27" t="s">
        <v>8</v>
      </c>
      <c r="B15" s="36" t="s">
        <v>15</v>
      </c>
      <c r="C15" s="55">
        <v>995834</v>
      </c>
      <c r="D15" s="47"/>
      <c r="E15" s="55">
        <v>995834</v>
      </c>
      <c r="F15" s="63">
        <f t="shared" si="0"/>
        <v>0</v>
      </c>
      <c r="G15" s="14">
        <v>0</v>
      </c>
      <c r="H15" s="1"/>
    </row>
    <row r="16" spans="1:8" ht="11.4">
      <c r="A16" s="27" t="s">
        <v>8</v>
      </c>
      <c r="B16" s="36" t="s">
        <v>16</v>
      </c>
      <c r="C16" s="55">
        <v>1929086.58</v>
      </c>
      <c r="D16" s="47"/>
      <c r="E16" s="55">
        <v>325113.59999999998</v>
      </c>
      <c r="F16" s="63">
        <f t="shared" si="0"/>
        <v>1603972.98</v>
      </c>
      <c r="G16" s="14">
        <v>1603972.98</v>
      </c>
      <c r="H16" s="1"/>
    </row>
    <row r="17" spans="1:8" ht="11.4">
      <c r="A17" s="28">
        <v>933</v>
      </c>
      <c r="B17" s="37" t="s">
        <v>28</v>
      </c>
      <c r="C17" s="55">
        <v>1977706.2</v>
      </c>
      <c r="D17" s="47"/>
      <c r="E17" s="55">
        <v>0</v>
      </c>
      <c r="F17" s="63">
        <f t="shared" si="0"/>
        <v>1977706.2</v>
      </c>
      <c r="G17" s="14">
        <v>1977706.2</v>
      </c>
      <c r="H17" s="1"/>
    </row>
    <row r="18" spans="1:8" ht="11.4">
      <c r="A18" s="28">
        <v>933</v>
      </c>
      <c r="B18" s="36" t="s">
        <v>18</v>
      </c>
      <c r="C18" s="55">
        <v>125094</v>
      </c>
      <c r="D18" s="47">
        <v>584802.19999999995</v>
      </c>
      <c r="E18" s="55">
        <v>30000</v>
      </c>
      <c r="F18" s="63">
        <f t="shared" si="0"/>
        <v>679896.2</v>
      </c>
      <c r="G18" s="14">
        <v>679896.2</v>
      </c>
      <c r="H18" s="1"/>
    </row>
    <row r="19" spans="1:8" ht="11.4">
      <c r="A19" s="27" t="s">
        <v>8</v>
      </c>
      <c r="B19" s="36" t="s">
        <v>17</v>
      </c>
      <c r="C19" s="55">
        <v>1131278.53</v>
      </c>
      <c r="D19" s="47">
        <v>523651.25</v>
      </c>
      <c r="E19" s="55">
        <v>4777.1400000000003</v>
      </c>
      <c r="F19" s="63">
        <f t="shared" si="0"/>
        <v>1650152.6400000001</v>
      </c>
      <c r="G19" s="14">
        <v>1650152.6400000001</v>
      </c>
      <c r="H19" s="1"/>
    </row>
    <row r="20" spans="1:8" ht="11.4">
      <c r="A20" s="27" t="s">
        <v>8</v>
      </c>
      <c r="B20" s="36" t="s">
        <v>19</v>
      </c>
      <c r="C20" s="55">
        <v>3261996.64</v>
      </c>
      <c r="D20" s="47"/>
      <c r="E20" s="55">
        <v>294114.37</v>
      </c>
      <c r="F20" s="63">
        <f t="shared" si="0"/>
        <v>2967882.27</v>
      </c>
      <c r="G20" s="14">
        <v>2967882.27</v>
      </c>
      <c r="H20" s="1"/>
    </row>
    <row r="21" spans="1:8" ht="11.4">
      <c r="A21" s="29">
        <v>933</v>
      </c>
      <c r="B21" s="38" t="s">
        <v>59</v>
      </c>
      <c r="C21" s="56">
        <v>666010.52</v>
      </c>
      <c r="D21" s="48"/>
      <c r="E21" s="56"/>
      <c r="F21" s="63">
        <f t="shared" si="0"/>
        <v>666010.52</v>
      </c>
      <c r="G21" s="14">
        <v>666010.52</v>
      </c>
      <c r="H21" s="1"/>
    </row>
    <row r="22" spans="1:8" ht="12" thickBot="1">
      <c r="A22" s="30" t="s">
        <v>8</v>
      </c>
      <c r="B22" s="39" t="s">
        <v>20</v>
      </c>
      <c r="C22" s="56">
        <v>1815851.51</v>
      </c>
      <c r="D22" s="48"/>
      <c r="E22" s="56">
        <v>166487.14000000001</v>
      </c>
      <c r="F22" s="63">
        <f t="shared" si="0"/>
        <v>1649364.37</v>
      </c>
      <c r="G22" s="14">
        <v>1649364.37</v>
      </c>
      <c r="H22" s="1"/>
    </row>
    <row r="23" spans="1:8" ht="12.6" thickBot="1">
      <c r="A23" s="31"/>
      <c r="B23" s="40"/>
      <c r="C23" s="57">
        <f>SUM(C8:C22)</f>
        <v>29745901.870000001</v>
      </c>
      <c r="D23" s="49">
        <f>SUM(D8:D22)</f>
        <v>1108453.45</v>
      </c>
      <c r="E23" s="57">
        <f>SUM(E8:E22)</f>
        <v>6956917.169999999</v>
      </c>
      <c r="F23" s="64">
        <f>SUM(F8:F22)</f>
        <v>23897438.149999999</v>
      </c>
      <c r="G23" s="14">
        <v>23897438.149999999</v>
      </c>
      <c r="H23" s="1"/>
    </row>
    <row r="24" spans="1:8" ht="11.4">
      <c r="A24" s="27" t="s">
        <v>21</v>
      </c>
      <c r="B24" s="36" t="s">
        <v>39</v>
      </c>
      <c r="C24" s="55">
        <v>0</v>
      </c>
      <c r="D24" s="47">
        <v>2197966</v>
      </c>
      <c r="E24" s="55">
        <v>229288.95</v>
      </c>
      <c r="F24" s="63">
        <f t="shared" si="0"/>
        <v>1968677.05</v>
      </c>
      <c r="G24" s="14">
        <v>1968677.05</v>
      </c>
      <c r="H24" s="1"/>
    </row>
    <row r="25" spans="1:8" ht="11.4">
      <c r="A25" s="27" t="s">
        <v>21</v>
      </c>
      <c r="B25" s="36" t="s">
        <v>7</v>
      </c>
      <c r="C25" s="55">
        <v>1497539.52</v>
      </c>
      <c r="D25" s="47"/>
      <c r="E25" s="55">
        <v>159488.74</v>
      </c>
      <c r="F25" s="63">
        <f t="shared" si="0"/>
        <v>1338050.78</v>
      </c>
      <c r="G25" s="14">
        <v>1338050.78</v>
      </c>
      <c r="H25" s="1"/>
    </row>
    <row r="26" spans="1:8" ht="11.4">
      <c r="A26" s="27" t="s">
        <v>21</v>
      </c>
      <c r="B26" s="36" t="s">
        <v>38</v>
      </c>
      <c r="C26" s="55">
        <v>6501801.96</v>
      </c>
      <c r="D26" s="47"/>
      <c r="E26" s="55">
        <v>888055.81</v>
      </c>
      <c r="F26" s="63">
        <f t="shared" si="0"/>
        <v>5613746.1500000004</v>
      </c>
      <c r="G26" s="14">
        <v>5613746.1500000004</v>
      </c>
      <c r="H26" s="1"/>
    </row>
    <row r="27" spans="1:8" ht="11.4">
      <c r="A27" s="27" t="s">
        <v>21</v>
      </c>
      <c r="B27" s="36" t="s">
        <v>9</v>
      </c>
      <c r="C27" s="55">
        <v>30771012.079999998</v>
      </c>
      <c r="D27" s="47">
        <v>3361108.42</v>
      </c>
      <c r="E27" s="55">
        <v>9867421</v>
      </c>
      <c r="F27" s="63">
        <f t="shared" si="0"/>
        <v>24264699.5</v>
      </c>
      <c r="G27" s="14">
        <v>24264699.5</v>
      </c>
      <c r="H27" s="1"/>
    </row>
    <row r="28" spans="1:8" ht="11.4">
      <c r="A28" s="27" t="s">
        <v>21</v>
      </c>
      <c r="B28" s="36" t="s">
        <v>37</v>
      </c>
      <c r="C28" s="55">
        <v>651481.68000000005</v>
      </c>
      <c r="D28" s="47"/>
      <c r="E28" s="55">
        <v>458439.1</v>
      </c>
      <c r="F28" s="63">
        <f t="shared" si="0"/>
        <v>193042.58000000007</v>
      </c>
      <c r="G28" s="14">
        <v>193042.58000000007</v>
      </c>
      <c r="H28" s="1"/>
    </row>
    <row r="29" spans="1:8" ht="11.4">
      <c r="A29" s="27" t="s">
        <v>21</v>
      </c>
      <c r="B29" s="36" t="s">
        <v>36</v>
      </c>
      <c r="C29" s="55">
        <v>1991683.35</v>
      </c>
      <c r="D29" s="47"/>
      <c r="E29" s="55">
        <v>878431.36</v>
      </c>
      <c r="F29" s="63">
        <f t="shared" si="0"/>
        <v>1113251.9900000002</v>
      </c>
      <c r="G29" s="14">
        <v>1113251.9900000002</v>
      </c>
      <c r="H29" s="1"/>
    </row>
    <row r="30" spans="1:8" ht="11.4">
      <c r="A30" s="27" t="s">
        <v>21</v>
      </c>
      <c r="B30" s="36" t="s">
        <v>10</v>
      </c>
      <c r="C30" s="55">
        <v>558429</v>
      </c>
      <c r="D30" s="47"/>
      <c r="E30" s="55">
        <v>52127.040000000001</v>
      </c>
      <c r="F30" s="63">
        <f t="shared" si="0"/>
        <v>506301.96</v>
      </c>
      <c r="G30" s="14">
        <v>506301.96</v>
      </c>
      <c r="H30" s="1"/>
    </row>
    <row r="31" spans="1:8" ht="11.4">
      <c r="A31" s="28">
        <v>934</v>
      </c>
      <c r="B31" s="41">
        <v>27104494</v>
      </c>
      <c r="C31" s="55">
        <v>4491703.5</v>
      </c>
      <c r="D31" s="47"/>
      <c r="E31" s="55"/>
      <c r="F31" s="63">
        <f t="shared" si="0"/>
        <v>4491703.5</v>
      </c>
      <c r="G31" s="14">
        <v>4491703.5</v>
      </c>
      <c r="H31" s="1"/>
    </row>
    <row r="32" spans="1:8" ht="11.4">
      <c r="A32" s="27" t="s">
        <v>21</v>
      </c>
      <c r="B32" s="36" t="s">
        <v>29</v>
      </c>
      <c r="C32" s="55">
        <v>3203774</v>
      </c>
      <c r="D32" s="47"/>
      <c r="E32" s="55">
        <v>2302331.7999999998</v>
      </c>
      <c r="F32" s="63">
        <f t="shared" si="0"/>
        <v>901442.20000000019</v>
      </c>
      <c r="G32" s="14">
        <v>901442.20000000019</v>
      </c>
      <c r="H32" s="1"/>
    </row>
    <row r="33" spans="1:8" ht="11.4">
      <c r="A33" s="27" t="s">
        <v>21</v>
      </c>
      <c r="B33" s="36" t="s">
        <v>30</v>
      </c>
      <c r="C33" s="55">
        <v>1587346.77</v>
      </c>
      <c r="D33" s="47">
        <v>767830.2</v>
      </c>
      <c r="E33" s="55">
        <v>73853.320000000007</v>
      </c>
      <c r="F33" s="63">
        <f t="shared" si="0"/>
        <v>2281323.65</v>
      </c>
      <c r="G33" s="14">
        <v>2281323.65</v>
      </c>
      <c r="H33" s="1"/>
    </row>
    <row r="34" spans="1:8" ht="11.4">
      <c r="A34" s="27" t="s">
        <v>21</v>
      </c>
      <c r="B34" s="36" t="s">
        <v>11</v>
      </c>
      <c r="C34" s="55">
        <v>12492752.800000001</v>
      </c>
      <c r="D34" s="47">
        <v>1930107.53</v>
      </c>
      <c r="E34" s="55">
        <v>881937.99</v>
      </c>
      <c r="F34" s="63">
        <f t="shared" si="0"/>
        <v>13540922.34</v>
      </c>
      <c r="G34" s="14">
        <v>13540922.34</v>
      </c>
      <c r="H34" s="1"/>
    </row>
    <row r="35" spans="1:8" ht="11.4">
      <c r="A35" s="27" t="s">
        <v>21</v>
      </c>
      <c r="B35" s="36" t="s">
        <v>34</v>
      </c>
      <c r="C35" s="55">
        <v>9832580.0899999999</v>
      </c>
      <c r="D35" s="47">
        <v>2094036.3</v>
      </c>
      <c r="E35" s="55">
        <v>1957334.49</v>
      </c>
      <c r="F35" s="63">
        <f t="shared" si="0"/>
        <v>9969281.9000000004</v>
      </c>
      <c r="G35" s="14">
        <v>9969281.9000000004</v>
      </c>
      <c r="H35" s="1"/>
    </row>
    <row r="36" spans="1:8" ht="11.4">
      <c r="A36" s="27" t="s">
        <v>21</v>
      </c>
      <c r="B36" s="36" t="s">
        <v>35</v>
      </c>
      <c r="C36" s="55">
        <v>0</v>
      </c>
      <c r="D36" s="47">
        <v>7961287.4299999997</v>
      </c>
      <c r="E36" s="55">
        <v>122674.62</v>
      </c>
      <c r="F36" s="63">
        <f t="shared" si="0"/>
        <v>7838612.8099999996</v>
      </c>
      <c r="G36" s="14">
        <v>7838612.8099999996</v>
      </c>
      <c r="H36" s="1"/>
    </row>
    <row r="37" spans="1:8" ht="11.4">
      <c r="A37" s="28">
        <v>934</v>
      </c>
      <c r="B37" s="41">
        <v>28171586</v>
      </c>
      <c r="C37" s="55">
        <v>1011942.1</v>
      </c>
      <c r="D37" s="47"/>
      <c r="E37" s="55"/>
      <c r="F37" s="63">
        <f t="shared" si="0"/>
        <v>1011942.1</v>
      </c>
      <c r="G37" s="14">
        <v>1011942.1</v>
      </c>
      <c r="H37" s="1"/>
    </row>
    <row r="38" spans="1:8" ht="11.4">
      <c r="A38" s="27" t="s">
        <v>21</v>
      </c>
      <c r="B38" s="36" t="s">
        <v>12</v>
      </c>
      <c r="C38" s="55">
        <v>2546853.5499999998</v>
      </c>
      <c r="D38" s="47"/>
      <c r="E38" s="55">
        <v>132425.07</v>
      </c>
      <c r="F38" s="63">
        <f t="shared" si="0"/>
        <v>2414428.48</v>
      </c>
      <c r="G38" s="14">
        <v>2414428.48</v>
      </c>
      <c r="H38" s="1"/>
    </row>
    <row r="39" spans="1:8" ht="11.4">
      <c r="A39" s="27" t="s">
        <v>21</v>
      </c>
      <c r="B39" s="36" t="s">
        <v>31</v>
      </c>
      <c r="C39" s="55">
        <v>3951345.15</v>
      </c>
      <c r="D39" s="47"/>
      <c r="E39" s="55">
        <v>248205.62</v>
      </c>
      <c r="F39" s="63">
        <f t="shared" si="0"/>
        <v>3703139.53</v>
      </c>
      <c r="G39" s="14">
        <v>3703139.53</v>
      </c>
      <c r="H39" s="1"/>
    </row>
    <row r="40" spans="1:8" ht="11.4">
      <c r="A40" s="27" t="s">
        <v>21</v>
      </c>
      <c r="B40" s="36" t="s">
        <v>32</v>
      </c>
      <c r="C40" s="55">
        <v>5410436.71</v>
      </c>
      <c r="D40" s="47">
        <v>2650188.2000000002</v>
      </c>
      <c r="E40" s="55">
        <v>3606334.29</v>
      </c>
      <c r="F40" s="63">
        <f t="shared" si="0"/>
        <v>4454290.62</v>
      </c>
      <c r="G40" s="14">
        <v>4454290.62</v>
      </c>
      <c r="H40" s="1"/>
    </row>
    <row r="41" spans="1:8" ht="11.4">
      <c r="A41" s="27" t="s">
        <v>21</v>
      </c>
      <c r="B41" s="36" t="s">
        <v>33</v>
      </c>
      <c r="C41" s="55">
        <v>4389187.46</v>
      </c>
      <c r="D41" s="47">
        <v>4701463.12</v>
      </c>
      <c r="E41" s="55">
        <v>767432.55</v>
      </c>
      <c r="F41" s="63">
        <f t="shared" si="0"/>
        <v>8323218.0300000003</v>
      </c>
      <c r="G41" s="14">
        <v>8323218.0300000003</v>
      </c>
      <c r="H41" s="1"/>
    </row>
    <row r="42" spans="1:8" ht="11.4">
      <c r="A42" s="27" t="s">
        <v>21</v>
      </c>
      <c r="B42" s="36" t="s">
        <v>13</v>
      </c>
      <c r="C42" s="55">
        <v>639987.75</v>
      </c>
      <c r="D42" s="47"/>
      <c r="E42" s="55">
        <v>447991.42</v>
      </c>
      <c r="F42" s="63">
        <f t="shared" si="0"/>
        <v>191996.33000000002</v>
      </c>
      <c r="G42" s="14">
        <v>191996.33000000002</v>
      </c>
      <c r="H42" s="1"/>
    </row>
    <row r="43" spans="1:8" ht="11.4">
      <c r="A43" s="27" t="s">
        <v>21</v>
      </c>
      <c r="B43" s="36" t="s">
        <v>14</v>
      </c>
      <c r="C43" s="55">
        <v>4396912.79</v>
      </c>
      <c r="D43" s="47"/>
      <c r="E43" s="55">
        <v>321677.28999999998</v>
      </c>
      <c r="F43" s="63">
        <f t="shared" si="0"/>
        <v>4075235.5</v>
      </c>
      <c r="G43" s="14">
        <v>4075235.5</v>
      </c>
      <c r="H43" s="1"/>
    </row>
    <row r="44" spans="1:8" ht="11.4">
      <c r="A44" s="27" t="s">
        <v>21</v>
      </c>
      <c r="B44" s="36" t="s">
        <v>15</v>
      </c>
      <c r="C44" s="55">
        <v>332890</v>
      </c>
      <c r="D44" s="47"/>
      <c r="E44" s="55">
        <v>332890</v>
      </c>
      <c r="F44" s="63">
        <f t="shared" si="0"/>
        <v>0</v>
      </c>
      <c r="G44" s="14">
        <v>0</v>
      </c>
      <c r="H44" s="1"/>
    </row>
    <row r="45" spans="1:8" ht="11.4">
      <c r="A45" s="27" t="s">
        <v>21</v>
      </c>
      <c r="B45" s="36" t="s">
        <v>16</v>
      </c>
      <c r="C45" s="55">
        <v>2982086.55</v>
      </c>
      <c r="D45" s="47"/>
      <c r="E45" s="55">
        <v>36300</v>
      </c>
      <c r="F45" s="63">
        <f t="shared" si="0"/>
        <v>2945786.55</v>
      </c>
      <c r="G45" s="14">
        <v>2945786.55</v>
      </c>
      <c r="H45" s="1"/>
    </row>
    <row r="46" spans="1:8" ht="11.4">
      <c r="A46" s="27" t="s">
        <v>21</v>
      </c>
      <c r="B46" s="36" t="s">
        <v>26</v>
      </c>
      <c r="C46" s="55">
        <v>2194421.65</v>
      </c>
      <c r="D46" s="47"/>
      <c r="E46" s="55">
        <v>272136.14</v>
      </c>
      <c r="F46" s="63">
        <f t="shared" si="0"/>
        <v>1922285.5099999998</v>
      </c>
      <c r="G46" s="14">
        <v>1922285.5099999998</v>
      </c>
      <c r="H46" s="1"/>
    </row>
    <row r="47" spans="1:8" ht="11.4">
      <c r="A47" s="27" t="s">
        <v>21</v>
      </c>
      <c r="B47" s="36" t="s">
        <v>27</v>
      </c>
      <c r="C47" s="55">
        <v>7343296.6900000004</v>
      </c>
      <c r="D47" s="47">
        <v>568582</v>
      </c>
      <c r="E47" s="55">
        <v>4005843.92</v>
      </c>
      <c r="F47" s="63">
        <f t="shared" si="0"/>
        <v>3906034.7700000005</v>
      </c>
      <c r="G47" s="14">
        <v>3906034.7700000005</v>
      </c>
      <c r="H47" s="1"/>
    </row>
    <row r="48" spans="1:8" ht="11.4">
      <c r="A48" s="27" t="s">
        <v>21</v>
      </c>
      <c r="B48" s="36" t="s">
        <v>28</v>
      </c>
      <c r="C48" s="55">
        <v>8038409.6500000004</v>
      </c>
      <c r="D48" s="47">
        <v>3030384.81</v>
      </c>
      <c r="E48" s="55">
        <v>3088306.72</v>
      </c>
      <c r="F48" s="63">
        <f t="shared" si="0"/>
        <v>7980487.7400000002</v>
      </c>
      <c r="G48" s="14">
        <v>7980487.7400000002</v>
      </c>
      <c r="H48" s="1"/>
    </row>
    <row r="49" spans="1:8" ht="11.4">
      <c r="A49" s="27" t="s">
        <v>21</v>
      </c>
      <c r="B49" s="36" t="s">
        <v>23</v>
      </c>
      <c r="C49" s="55">
        <v>2323139.41</v>
      </c>
      <c r="D49" s="47"/>
      <c r="E49" s="55">
        <v>388154.16</v>
      </c>
      <c r="F49" s="63">
        <f t="shared" si="0"/>
        <v>1934985.2500000002</v>
      </c>
      <c r="G49" s="14">
        <v>1934985.2500000002</v>
      </c>
      <c r="H49" s="1"/>
    </row>
    <row r="50" spans="1:8" ht="11.4">
      <c r="A50" s="27" t="s">
        <v>21</v>
      </c>
      <c r="B50" s="36" t="s">
        <v>17</v>
      </c>
      <c r="C50" s="55">
        <v>3339251.4</v>
      </c>
      <c r="D50" s="47">
        <v>3099790.75</v>
      </c>
      <c r="E50" s="55">
        <v>336777.29</v>
      </c>
      <c r="F50" s="63">
        <f t="shared" si="0"/>
        <v>6102264.8600000003</v>
      </c>
      <c r="G50" s="14">
        <v>6102264.8600000003</v>
      </c>
      <c r="H50" s="1"/>
    </row>
    <row r="51" spans="1:8" ht="11.4">
      <c r="A51" s="27" t="s">
        <v>21</v>
      </c>
      <c r="B51" s="36" t="s">
        <v>24</v>
      </c>
      <c r="C51" s="55">
        <v>3215930.45</v>
      </c>
      <c r="D51" s="47"/>
      <c r="E51" s="55">
        <v>555717.32999999996</v>
      </c>
      <c r="F51" s="63">
        <f t="shared" si="0"/>
        <v>2660213.12</v>
      </c>
      <c r="G51" s="14">
        <v>2660213.12</v>
      </c>
      <c r="H51" s="1"/>
    </row>
    <row r="52" spans="1:8" ht="11.4">
      <c r="A52" s="27" t="s">
        <v>21</v>
      </c>
      <c r="B52" s="36" t="s">
        <v>25</v>
      </c>
      <c r="C52" s="55">
        <v>9920410.8300000001</v>
      </c>
      <c r="D52" s="47">
        <v>6365811.6200000001</v>
      </c>
      <c r="E52" s="55">
        <v>5327470.82</v>
      </c>
      <c r="F52" s="63">
        <f t="shared" si="0"/>
        <v>10958751.629999999</v>
      </c>
      <c r="G52" s="14">
        <v>10958751.629999999</v>
      </c>
      <c r="H52" s="1"/>
    </row>
    <row r="53" spans="1:8" ht="11.4">
      <c r="A53" s="28">
        <v>934</v>
      </c>
      <c r="B53" s="37" t="s">
        <v>60</v>
      </c>
      <c r="C53" s="55">
        <v>1370929</v>
      </c>
      <c r="D53" s="47"/>
      <c r="E53" s="55"/>
      <c r="F53" s="63">
        <f t="shared" si="0"/>
        <v>1370929</v>
      </c>
      <c r="G53" s="14">
        <v>1370929</v>
      </c>
      <c r="H53" s="1"/>
    </row>
    <row r="54" spans="1:8" ht="11.4">
      <c r="A54" s="28" t="s">
        <v>21</v>
      </c>
      <c r="B54" s="36" t="s">
        <v>19</v>
      </c>
      <c r="C54" s="55">
        <v>1367155.08</v>
      </c>
      <c r="D54" s="47">
        <v>8162567.96</v>
      </c>
      <c r="E54" s="55">
        <v>60000</v>
      </c>
      <c r="F54" s="63">
        <f t="shared" si="0"/>
        <v>9469723.0399999991</v>
      </c>
      <c r="G54" s="14">
        <v>9469723.0399999991</v>
      </c>
      <c r="H54" s="1"/>
    </row>
    <row r="55" spans="1:8" ht="11.4">
      <c r="A55" s="28">
        <v>934</v>
      </c>
      <c r="B55" s="37" t="s">
        <v>61</v>
      </c>
      <c r="C55" s="55">
        <v>1624917.8</v>
      </c>
      <c r="D55" s="47"/>
      <c r="E55" s="55"/>
      <c r="F55" s="63">
        <f t="shared" si="0"/>
        <v>1624917.8</v>
      </c>
      <c r="G55" s="14">
        <v>1624917.8</v>
      </c>
      <c r="H55" s="1"/>
    </row>
    <row r="56" spans="1:8" ht="11.4">
      <c r="A56" s="27" t="s">
        <v>21</v>
      </c>
      <c r="B56" s="36" t="s">
        <v>22</v>
      </c>
      <c r="C56" s="55">
        <v>3424204.57</v>
      </c>
      <c r="D56" s="47"/>
      <c r="E56" s="55">
        <v>3424204.57</v>
      </c>
      <c r="F56" s="63">
        <f t="shared" si="0"/>
        <v>0</v>
      </c>
      <c r="G56" s="14">
        <v>0</v>
      </c>
      <c r="H56" s="1"/>
    </row>
    <row r="57" spans="1:8" ht="12" thickBot="1">
      <c r="A57" s="23" t="s">
        <v>21</v>
      </c>
      <c r="B57" s="42" t="s">
        <v>20</v>
      </c>
      <c r="C57" s="52">
        <v>10606557.91</v>
      </c>
      <c r="D57" s="44">
        <v>5420818.8700000001</v>
      </c>
      <c r="E57" s="52">
        <v>2309198.75</v>
      </c>
      <c r="F57" s="63">
        <f t="shared" si="0"/>
        <v>13718178.030000001</v>
      </c>
      <c r="G57" s="14">
        <v>13718178.030000001</v>
      </c>
      <c r="H57" s="1"/>
    </row>
    <row r="58" spans="1:8" ht="12.6" thickBot="1">
      <c r="A58" s="31"/>
      <c r="B58" s="40"/>
      <c r="C58" s="57">
        <f>SUM(C24:C57)</f>
        <v>154010371.25000003</v>
      </c>
      <c r="D58" s="49">
        <f>SUM(D24:D57)</f>
        <v>52311943.210000001</v>
      </c>
      <c r="E58" s="57">
        <f>SUM(E24:E57)</f>
        <v>43532450.160000004</v>
      </c>
      <c r="F58" s="64">
        <f>SUM(F24:F57)</f>
        <v>162789864.30000001</v>
      </c>
      <c r="G58" s="14">
        <v>162789864.30000001</v>
      </c>
      <c r="H58" s="1"/>
    </row>
    <row r="59" spans="1:8" ht="11.4">
      <c r="A59" s="27" t="s">
        <v>41</v>
      </c>
      <c r="B59" s="36" t="s">
        <v>42</v>
      </c>
      <c r="C59" s="55">
        <v>7787100</v>
      </c>
      <c r="D59" s="47">
        <v>1815000</v>
      </c>
      <c r="E59" s="55"/>
      <c r="F59" s="65">
        <f t="shared" ref="F59:F60" si="1">SUM(C59-D59+E59)</f>
        <v>5972100</v>
      </c>
      <c r="G59" s="14">
        <v>5972100</v>
      </c>
      <c r="H59" s="1"/>
    </row>
    <row r="60" spans="1:8" ht="12" thickBot="1">
      <c r="A60" s="23" t="s">
        <v>41</v>
      </c>
      <c r="B60" s="42" t="s">
        <v>40</v>
      </c>
      <c r="C60" s="52">
        <v>660000</v>
      </c>
      <c r="D60" s="44">
        <v>456594</v>
      </c>
      <c r="E60" s="52"/>
      <c r="F60" s="65">
        <f t="shared" si="1"/>
        <v>203406</v>
      </c>
      <c r="G60" s="14">
        <v>203406</v>
      </c>
      <c r="H60" s="1"/>
    </row>
    <row r="61" spans="1:8" ht="12.6" thickBot="1">
      <c r="A61" s="31"/>
      <c r="B61" s="40"/>
      <c r="C61" s="57">
        <f>SUM(C59:C60)</f>
        <v>8447100</v>
      </c>
      <c r="D61" s="49">
        <f>SUM(D59:D60)</f>
        <v>2271594</v>
      </c>
      <c r="E61" s="57">
        <v>0</v>
      </c>
      <c r="F61" s="64">
        <f>SUM(F59:F60)</f>
        <v>6175506</v>
      </c>
      <c r="G61" s="14">
        <v>6175506</v>
      </c>
      <c r="H61" s="1"/>
    </row>
    <row r="62" spans="1:8" ht="11.4">
      <c r="A62" s="27" t="s">
        <v>44</v>
      </c>
      <c r="B62" s="36" t="s">
        <v>45</v>
      </c>
      <c r="C62" s="55">
        <v>72163557.739999995</v>
      </c>
      <c r="D62" s="47">
        <v>72163557.739999995</v>
      </c>
      <c r="E62" s="55">
        <v>0</v>
      </c>
      <c r="F62" s="65">
        <v>0</v>
      </c>
      <c r="G62" s="14">
        <v>0</v>
      </c>
      <c r="H62" s="1"/>
    </row>
    <row r="63" spans="1:8" ht="11.4">
      <c r="A63" s="26" t="s">
        <v>44</v>
      </c>
      <c r="B63" s="35" t="s">
        <v>43</v>
      </c>
      <c r="C63" s="54">
        <v>0</v>
      </c>
      <c r="D63" s="46">
        <v>5950000</v>
      </c>
      <c r="E63" s="54">
        <v>5950000</v>
      </c>
      <c r="F63" s="63">
        <v>0</v>
      </c>
      <c r="G63" s="14">
        <v>0</v>
      </c>
      <c r="H63" s="1"/>
    </row>
    <row r="64" spans="1:8" ht="12" thickBot="1">
      <c r="A64" s="30" t="s">
        <v>44</v>
      </c>
      <c r="B64" s="39" t="s">
        <v>46</v>
      </c>
      <c r="C64" s="56">
        <v>0</v>
      </c>
      <c r="D64" s="48">
        <v>18861585</v>
      </c>
      <c r="E64" s="56">
        <v>18861585</v>
      </c>
      <c r="F64" s="66">
        <v>0</v>
      </c>
      <c r="G64" s="14">
        <v>0</v>
      </c>
      <c r="H64" s="1"/>
    </row>
    <row r="65" spans="1:8" ht="12.6" thickBot="1">
      <c r="A65" s="24"/>
      <c r="B65" s="34"/>
      <c r="C65" s="53">
        <f>SUM(C62:C64)</f>
        <v>72163557.739999995</v>
      </c>
      <c r="D65" s="45">
        <f>SUM(D62:D64)</f>
        <v>96975142.739999995</v>
      </c>
      <c r="E65" s="53">
        <f>SUM(E62:E64)</f>
        <v>24811585</v>
      </c>
      <c r="F65" s="62">
        <f>SUM(F62:F64)</f>
        <v>0</v>
      </c>
      <c r="G65" s="14">
        <v>0</v>
      </c>
      <c r="H65" s="1"/>
    </row>
    <row r="66" spans="1:8" ht="12" thickBot="1">
      <c r="A66" s="23" t="s">
        <v>47</v>
      </c>
      <c r="B66" s="33">
        <v>444</v>
      </c>
      <c r="C66" s="52">
        <v>448</v>
      </c>
      <c r="D66" s="44">
        <v>12710.97</v>
      </c>
      <c r="E66" s="52">
        <v>12611.97</v>
      </c>
      <c r="F66" s="61">
        <v>349</v>
      </c>
      <c r="G66" s="14">
        <v>349</v>
      </c>
      <c r="H66" s="1"/>
    </row>
    <row r="67" spans="1:8" ht="12.6" thickBot="1">
      <c r="A67" s="24"/>
      <c r="B67" s="34"/>
      <c r="C67" s="53">
        <f>SUM(C66)</f>
        <v>448</v>
      </c>
      <c r="D67" s="45">
        <f>SUM(D66)</f>
        <v>12710.97</v>
      </c>
      <c r="E67" s="53">
        <f>SUM(E66)</f>
        <v>12611.97</v>
      </c>
      <c r="F67" s="62">
        <f>SUM(F66)</f>
        <v>349</v>
      </c>
      <c r="G67" s="14">
        <v>349</v>
      </c>
      <c r="H67" s="1"/>
    </row>
    <row r="68" spans="1:8" ht="11.4">
      <c r="A68" s="26" t="s">
        <v>49</v>
      </c>
      <c r="B68" s="35" t="s">
        <v>48</v>
      </c>
      <c r="C68" s="54">
        <v>9534610.6600000001</v>
      </c>
      <c r="D68" s="46">
        <v>361950</v>
      </c>
      <c r="E68" s="54">
        <v>1447800</v>
      </c>
      <c r="F68" s="65">
        <f t="shared" ref="F68:F69" si="2">SUM(C68-D68+E68)</f>
        <v>10620460.66</v>
      </c>
      <c r="G68" s="14">
        <v>10620460.66</v>
      </c>
      <c r="H68" s="1"/>
    </row>
    <row r="69" spans="1:8" ht="12" thickBot="1">
      <c r="A69" s="30" t="s">
        <v>49</v>
      </c>
      <c r="B69" s="39" t="s">
        <v>50</v>
      </c>
      <c r="C69" s="56">
        <v>673127.6</v>
      </c>
      <c r="D69" s="48">
        <v>35390.400000000001</v>
      </c>
      <c r="E69" s="56">
        <v>0</v>
      </c>
      <c r="F69" s="65">
        <f t="shared" si="2"/>
        <v>637737.19999999995</v>
      </c>
      <c r="G69" s="14">
        <v>637737.19999999995</v>
      </c>
      <c r="H69" s="1"/>
    </row>
    <row r="70" spans="1:8" ht="12.6" thickBot="1">
      <c r="A70" s="31"/>
      <c r="B70" s="40"/>
      <c r="C70" s="57">
        <f>SUM(C68:C69)</f>
        <v>10207738.26</v>
      </c>
      <c r="D70" s="49">
        <f>SUM(D68:D69)</f>
        <v>397340.4</v>
      </c>
      <c r="E70" s="57">
        <f>SUM(E68:E69)</f>
        <v>1447800</v>
      </c>
      <c r="F70" s="64">
        <f>SUM(F68:F69)</f>
        <v>11258197.859999999</v>
      </c>
      <c r="G70" s="14">
        <v>11258197.859999999</v>
      </c>
      <c r="H70" s="1"/>
    </row>
    <row r="71" spans="1:8" ht="12" thickBot="1">
      <c r="A71" s="23" t="s">
        <v>51</v>
      </c>
      <c r="B71" s="33">
        <v>444</v>
      </c>
      <c r="C71" s="52">
        <v>21903503</v>
      </c>
      <c r="D71" s="44">
        <v>3155000</v>
      </c>
      <c r="E71" s="52">
        <v>3980000</v>
      </c>
      <c r="F71" s="61">
        <v>22728503</v>
      </c>
      <c r="G71" s="14">
        <v>22728503</v>
      </c>
      <c r="H71" s="1"/>
    </row>
    <row r="72" spans="1:8" ht="13.8" thickBot="1">
      <c r="A72" s="24"/>
      <c r="B72" s="34"/>
      <c r="C72" s="58">
        <f>SUM(C71)</f>
        <v>21903503</v>
      </c>
      <c r="D72" s="50">
        <f>SUM(D71)</f>
        <v>3155000</v>
      </c>
      <c r="E72" s="58">
        <f>SUM(E71)</f>
        <v>3980000</v>
      </c>
      <c r="F72" s="67">
        <f>SUM(F71)</f>
        <v>22728503</v>
      </c>
      <c r="G72" s="70">
        <v>22728503</v>
      </c>
    </row>
    <row r="74" spans="1:8" ht="12.75" customHeight="1">
      <c r="A74" s="1" t="s">
        <v>64</v>
      </c>
    </row>
    <row r="75" spans="1:8" ht="12.75" customHeight="1">
      <c r="A75" s="1" t="s">
        <v>65</v>
      </c>
    </row>
  </sheetData>
  <pageMargins left="0.7" right="0.7" top="0.78740157499999996" bottom="0.78740157499999996" header="0.3" footer="0.3"/>
  <pageSetup paperSize="9" scale="99" orientation="portrait" verticalDpi="0" r:id="rId1"/>
  <rowBreaks count="1" manualBreakCount="1">
    <brk id="6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66"/>
  <sheetViews>
    <sheetView workbookViewId="0">
      <selection activeCell="G43" sqref="G43"/>
    </sheetView>
  </sheetViews>
  <sheetFormatPr defaultColWidth="8.88671875" defaultRowHeight="12.75" customHeight="1"/>
  <cols>
    <col min="1" max="1" width="20.44140625" style="1" bestFit="1" customWidth="1"/>
    <col min="2" max="2" width="24.77734375" style="1" bestFit="1" customWidth="1"/>
    <col min="3" max="3" width="3.88671875" style="1" bestFit="1" customWidth="1"/>
    <col min="4" max="4" width="11" style="14" bestFit="1" customWidth="1"/>
    <col min="7" max="16384" width="8.88671875" style="1"/>
  </cols>
  <sheetData>
    <row r="1" spans="1:6" ht="12.75" customHeight="1">
      <c r="A1" s="13" t="s">
        <v>52</v>
      </c>
    </row>
    <row r="2" spans="1:6" ht="12.75" customHeight="1" thickBot="1">
      <c r="A2" s="13" t="s">
        <v>53</v>
      </c>
    </row>
    <row r="3" spans="1:6" ht="12.75" customHeight="1" thickBot="1">
      <c r="A3" s="11" t="s">
        <v>2</v>
      </c>
      <c r="B3" s="12" t="s">
        <v>0</v>
      </c>
      <c r="C3" s="12" t="s">
        <v>3</v>
      </c>
      <c r="D3" s="15" t="s">
        <v>1</v>
      </c>
      <c r="E3" s="1"/>
      <c r="F3" s="1"/>
    </row>
    <row r="4" spans="1:6" ht="12.75" customHeight="1">
      <c r="A4" s="8" t="s">
        <v>5</v>
      </c>
      <c r="B4" s="9" t="s">
        <v>4</v>
      </c>
      <c r="C4" s="10">
        <v>0</v>
      </c>
      <c r="D4" s="16">
        <v>37681</v>
      </c>
      <c r="E4" s="1"/>
      <c r="F4" s="1"/>
    </row>
    <row r="5" spans="1:6" ht="12.75" customHeight="1">
      <c r="A5" s="4" t="s">
        <v>5</v>
      </c>
      <c r="B5" s="2" t="s">
        <v>6</v>
      </c>
      <c r="C5" s="3">
        <v>0</v>
      </c>
      <c r="D5" s="17">
        <v>1631113.2</v>
      </c>
      <c r="E5" s="1"/>
      <c r="F5" s="1"/>
    </row>
    <row r="6" spans="1:6" ht="12.75" customHeight="1">
      <c r="A6" s="4" t="s">
        <v>8</v>
      </c>
      <c r="B6" s="2" t="s">
        <v>7</v>
      </c>
      <c r="C6" s="3">
        <v>0</v>
      </c>
      <c r="D6" s="17">
        <v>-986164.78</v>
      </c>
      <c r="E6" s="1"/>
      <c r="F6" s="1"/>
    </row>
    <row r="7" spans="1:6" ht="12.75" customHeight="1">
      <c r="A7" s="4" t="s">
        <v>8</v>
      </c>
      <c r="B7" s="2" t="s">
        <v>9</v>
      </c>
      <c r="C7" s="3">
        <v>0</v>
      </c>
      <c r="D7" s="17">
        <v>-569675.4</v>
      </c>
      <c r="E7" s="1"/>
      <c r="F7" s="1"/>
    </row>
    <row r="8" spans="1:6" ht="12.75" customHeight="1">
      <c r="A8" s="4" t="s">
        <v>8</v>
      </c>
      <c r="B8" s="2" t="s">
        <v>10</v>
      </c>
      <c r="C8" s="3">
        <v>0</v>
      </c>
      <c r="D8" s="17">
        <v>-38522.65</v>
      </c>
      <c r="E8" s="1"/>
      <c r="F8" s="1"/>
    </row>
    <row r="9" spans="1:6" ht="12.75" customHeight="1">
      <c r="A9" s="4" t="s">
        <v>8</v>
      </c>
      <c r="B9" s="2" t="s">
        <v>11</v>
      </c>
      <c r="C9" s="3">
        <v>0</v>
      </c>
      <c r="D9" s="17">
        <v>-49995.28</v>
      </c>
      <c r="E9" s="1"/>
      <c r="F9" s="1"/>
    </row>
    <row r="10" spans="1:6" ht="12.75" customHeight="1">
      <c r="A10" s="4" t="s">
        <v>8</v>
      </c>
      <c r="B10" s="2" t="s">
        <v>12</v>
      </c>
      <c r="C10" s="3">
        <v>0</v>
      </c>
      <c r="D10" s="17">
        <v>-36048.6</v>
      </c>
      <c r="E10" s="1"/>
      <c r="F10" s="1"/>
    </row>
    <row r="11" spans="1:6" ht="12.75" customHeight="1">
      <c r="A11" s="4" t="s">
        <v>8</v>
      </c>
      <c r="B11" s="2" t="s">
        <v>13</v>
      </c>
      <c r="C11" s="3">
        <v>0</v>
      </c>
      <c r="D11" s="17">
        <v>-2100000</v>
      </c>
      <c r="E11" s="1"/>
      <c r="F11" s="1"/>
    </row>
    <row r="12" spans="1:6" ht="12.75" customHeight="1">
      <c r="A12" s="4" t="s">
        <v>8</v>
      </c>
      <c r="B12" s="2" t="s">
        <v>14</v>
      </c>
      <c r="C12" s="3">
        <v>0</v>
      </c>
      <c r="D12" s="17">
        <v>-1360184.21</v>
      </c>
      <c r="E12" s="1"/>
      <c r="F12" s="1"/>
    </row>
    <row r="13" spans="1:6" ht="12.75" customHeight="1">
      <c r="A13" s="4" t="s">
        <v>8</v>
      </c>
      <c r="B13" s="2" t="s">
        <v>15</v>
      </c>
      <c r="C13" s="3">
        <v>0</v>
      </c>
      <c r="D13" s="17">
        <v>-995834</v>
      </c>
      <c r="E13" s="1"/>
      <c r="F13" s="1"/>
    </row>
    <row r="14" spans="1:6" ht="12.75" customHeight="1">
      <c r="A14" s="4" t="s">
        <v>8</v>
      </c>
      <c r="B14" s="2" t="s">
        <v>16</v>
      </c>
      <c r="C14" s="3">
        <v>0</v>
      </c>
      <c r="D14" s="17">
        <v>-325113.59999999998</v>
      </c>
      <c r="E14" s="1"/>
      <c r="F14" s="1"/>
    </row>
    <row r="15" spans="1:6" ht="12.75" customHeight="1">
      <c r="A15" s="4" t="s">
        <v>8</v>
      </c>
      <c r="B15" s="2" t="s">
        <v>17</v>
      </c>
      <c r="C15" s="3">
        <v>0</v>
      </c>
      <c r="D15" s="17">
        <v>518874.11</v>
      </c>
      <c r="E15" s="1"/>
      <c r="F15" s="1"/>
    </row>
    <row r="16" spans="1:6" ht="12.75" customHeight="1">
      <c r="A16" s="4" t="s">
        <v>8</v>
      </c>
      <c r="B16" s="2" t="s">
        <v>18</v>
      </c>
      <c r="C16" s="3">
        <v>0</v>
      </c>
      <c r="D16" s="17">
        <v>554802.19999999995</v>
      </c>
      <c r="E16" s="1"/>
      <c r="F16" s="1"/>
    </row>
    <row r="17" spans="1:6" ht="12.75" customHeight="1">
      <c r="A17" s="4" t="s">
        <v>8</v>
      </c>
      <c r="B17" s="2" t="s">
        <v>19</v>
      </c>
      <c r="C17" s="3">
        <v>0</v>
      </c>
      <c r="D17" s="17">
        <v>-294114.37</v>
      </c>
      <c r="E17" s="1"/>
      <c r="F17" s="1"/>
    </row>
    <row r="18" spans="1:6" ht="12.75" customHeight="1">
      <c r="A18" s="4" t="s">
        <v>8</v>
      </c>
      <c r="B18" s="2" t="s">
        <v>20</v>
      </c>
      <c r="C18" s="3">
        <v>0</v>
      </c>
      <c r="D18" s="17">
        <v>-166487.14000000001</v>
      </c>
      <c r="E18" s="1"/>
      <c r="F18" s="1"/>
    </row>
    <row r="19" spans="1:6" ht="12.75" customHeight="1">
      <c r="A19" s="4" t="s">
        <v>21</v>
      </c>
      <c r="B19" s="2" t="s">
        <v>20</v>
      </c>
      <c r="C19" s="3">
        <v>0</v>
      </c>
      <c r="D19" s="17">
        <v>3111620.12</v>
      </c>
      <c r="E19" s="1"/>
      <c r="F19" s="1"/>
    </row>
    <row r="20" spans="1:6" ht="12.75" customHeight="1">
      <c r="A20" s="4" t="s">
        <v>21</v>
      </c>
      <c r="B20" s="2" t="s">
        <v>19</v>
      </c>
      <c r="C20" s="3">
        <v>0</v>
      </c>
      <c r="D20" s="17">
        <v>8102567.96</v>
      </c>
      <c r="E20" s="1"/>
      <c r="F20" s="1"/>
    </row>
    <row r="21" spans="1:6" ht="12.75" customHeight="1">
      <c r="A21" s="4" t="s">
        <v>21</v>
      </c>
      <c r="B21" s="2" t="s">
        <v>22</v>
      </c>
      <c r="C21" s="3">
        <v>0</v>
      </c>
      <c r="D21" s="17">
        <v>-3424204.57</v>
      </c>
      <c r="E21" s="1"/>
      <c r="F21" s="1"/>
    </row>
    <row r="22" spans="1:6" ht="12.75" customHeight="1">
      <c r="A22" s="4" t="s">
        <v>21</v>
      </c>
      <c r="B22" s="2" t="s">
        <v>23</v>
      </c>
      <c r="C22" s="3">
        <v>0</v>
      </c>
      <c r="D22" s="17">
        <v>-388154.16</v>
      </c>
      <c r="E22" s="1"/>
      <c r="F22" s="1"/>
    </row>
    <row r="23" spans="1:6" ht="12.75" customHeight="1">
      <c r="A23" s="4" t="s">
        <v>21</v>
      </c>
      <c r="B23" s="2" t="s">
        <v>17</v>
      </c>
      <c r="C23" s="3">
        <v>0</v>
      </c>
      <c r="D23" s="17">
        <v>2763013.46</v>
      </c>
      <c r="E23" s="1"/>
      <c r="F23" s="1"/>
    </row>
    <row r="24" spans="1:6" ht="12.75" customHeight="1">
      <c r="A24" s="4" t="s">
        <v>21</v>
      </c>
      <c r="B24" s="2" t="s">
        <v>24</v>
      </c>
      <c r="C24" s="3">
        <v>0</v>
      </c>
      <c r="D24" s="17">
        <v>-555717.32999999996</v>
      </c>
      <c r="E24" s="1"/>
      <c r="F24" s="1"/>
    </row>
    <row r="25" spans="1:6" ht="12.75" customHeight="1">
      <c r="A25" s="4" t="s">
        <v>21</v>
      </c>
      <c r="B25" s="2" t="s">
        <v>25</v>
      </c>
      <c r="C25" s="3">
        <v>0</v>
      </c>
      <c r="D25" s="17">
        <v>1038340.8</v>
      </c>
      <c r="E25" s="1"/>
      <c r="F25" s="1"/>
    </row>
    <row r="26" spans="1:6" ht="12.75" customHeight="1">
      <c r="A26" s="4" t="s">
        <v>21</v>
      </c>
      <c r="B26" s="2" t="s">
        <v>16</v>
      </c>
      <c r="C26" s="3">
        <v>0</v>
      </c>
      <c r="D26" s="17">
        <v>-36300</v>
      </c>
      <c r="E26" s="1"/>
      <c r="F26" s="1"/>
    </row>
    <row r="27" spans="1:6" ht="12.75" customHeight="1">
      <c r="A27" s="4" t="s">
        <v>21</v>
      </c>
      <c r="B27" s="2" t="s">
        <v>26</v>
      </c>
      <c r="C27" s="3">
        <v>0</v>
      </c>
      <c r="D27" s="17">
        <v>-272136.14</v>
      </c>
      <c r="E27" s="1"/>
      <c r="F27" s="1"/>
    </row>
    <row r="28" spans="1:6" ht="12.75" customHeight="1">
      <c r="A28" s="4" t="s">
        <v>21</v>
      </c>
      <c r="B28" s="2" t="s">
        <v>27</v>
      </c>
      <c r="C28" s="3">
        <v>0</v>
      </c>
      <c r="D28" s="17">
        <v>-3437261.92</v>
      </c>
      <c r="E28" s="1"/>
      <c r="F28" s="1"/>
    </row>
    <row r="29" spans="1:6" ht="12.75" customHeight="1">
      <c r="A29" s="4" t="s">
        <v>21</v>
      </c>
      <c r="B29" s="2" t="s">
        <v>28</v>
      </c>
      <c r="C29" s="3">
        <v>0</v>
      </c>
      <c r="D29" s="17">
        <v>-57921.91</v>
      </c>
      <c r="E29" s="1"/>
      <c r="F29" s="1"/>
    </row>
    <row r="30" spans="1:6" ht="12.75" customHeight="1">
      <c r="A30" s="4" t="s">
        <v>21</v>
      </c>
      <c r="B30" s="2" t="s">
        <v>15</v>
      </c>
      <c r="C30" s="3">
        <v>0</v>
      </c>
      <c r="D30" s="17">
        <v>-332890</v>
      </c>
      <c r="E30" s="1"/>
      <c r="F30" s="1"/>
    </row>
    <row r="31" spans="1:6" ht="12.75" customHeight="1">
      <c r="A31" s="4" t="s">
        <v>21</v>
      </c>
      <c r="B31" s="2" t="s">
        <v>14</v>
      </c>
      <c r="C31" s="3">
        <v>0</v>
      </c>
      <c r="D31" s="17">
        <v>-321677.28999999998</v>
      </c>
      <c r="E31" s="1"/>
      <c r="F31" s="1"/>
    </row>
    <row r="32" spans="1:6" ht="12.75" customHeight="1">
      <c r="A32" s="4" t="s">
        <v>21</v>
      </c>
      <c r="B32" s="2" t="s">
        <v>13</v>
      </c>
      <c r="C32" s="3">
        <v>0</v>
      </c>
      <c r="D32" s="17">
        <v>-447991.42</v>
      </c>
      <c r="E32" s="1"/>
      <c r="F32" s="1"/>
    </row>
    <row r="33" spans="1:6" ht="12.75" customHeight="1">
      <c r="A33" s="4" t="s">
        <v>21</v>
      </c>
      <c r="B33" s="2" t="s">
        <v>29</v>
      </c>
      <c r="C33" s="3">
        <v>0</v>
      </c>
      <c r="D33" s="17">
        <v>-2302331.7999999998</v>
      </c>
      <c r="E33" s="1"/>
      <c r="F33" s="1"/>
    </row>
    <row r="34" spans="1:6" ht="12.75" customHeight="1">
      <c r="A34" s="4" t="s">
        <v>21</v>
      </c>
      <c r="B34" s="2" t="s">
        <v>30</v>
      </c>
      <c r="C34" s="3">
        <v>0</v>
      </c>
      <c r="D34" s="17">
        <v>693976.88</v>
      </c>
      <c r="E34" s="1"/>
      <c r="F34" s="1"/>
    </row>
    <row r="35" spans="1:6" ht="12.75" customHeight="1">
      <c r="A35" s="4" t="s">
        <v>21</v>
      </c>
      <c r="B35" s="2" t="s">
        <v>12</v>
      </c>
      <c r="C35" s="3">
        <v>0</v>
      </c>
      <c r="D35" s="17">
        <v>-132425.07</v>
      </c>
      <c r="E35" s="1"/>
      <c r="F35" s="1"/>
    </row>
    <row r="36" spans="1:6" ht="12.75" customHeight="1">
      <c r="A36" s="4" t="s">
        <v>21</v>
      </c>
      <c r="B36" s="2" t="s">
        <v>31</v>
      </c>
      <c r="C36" s="3">
        <v>0</v>
      </c>
      <c r="D36" s="17">
        <v>-248205.62</v>
      </c>
      <c r="E36" s="1"/>
      <c r="F36" s="1"/>
    </row>
    <row r="37" spans="1:6" ht="12.75" customHeight="1">
      <c r="A37" s="4" t="s">
        <v>21</v>
      </c>
      <c r="B37" s="2" t="s">
        <v>32</v>
      </c>
      <c r="C37" s="3">
        <v>0</v>
      </c>
      <c r="D37" s="17">
        <v>-956146.09</v>
      </c>
      <c r="E37" s="1"/>
      <c r="F37" s="1"/>
    </row>
    <row r="38" spans="1:6" ht="12.75" customHeight="1">
      <c r="A38" s="4" t="s">
        <v>21</v>
      </c>
      <c r="B38" s="2" t="s">
        <v>33</v>
      </c>
      <c r="C38" s="3">
        <v>0</v>
      </c>
      <c r="D38" s="17">
        <v>3934030.57</v>
      </c>
      <c r="E38" s="1"/>
      <c r="F38" s="1"/>
    </row>
    <row r="39" spans="1:6" ht="12.75" customHeight="1">
      <c r="A39" s="4" t="s">
        <v>21</v>
      </c>
      <c r="B39" s="2" t="s">
        <v>11</v>
      </c>
      <c r="C39" s="3">
        <v>0</v>
      </c>
      <c r="D39" s="17">
        <v>1048169.54</v>
      </c>
      <c r="E39" s="1"/>
      <c r="F39" s="1"/>
    </row>
    <row r="40" spans="1:6" ht="12.75" customHeight="1">
      <c r="A40" s="4" t="s">
        <v>21</v>
      </c>
      <c r="B40" s="2" t="s">
        <v>34</v>
      </c>
      <c r="C40" s="3">
        <v>0</v>
      </c>
      <c r="D40" s="17">
        <v>136701.81</v>
      </c>
      <c r="E40" s="1"/>
      <c r="F40" s="1"/>
    </row>
    <row r="41" spans="1:6" ht="12.75" customHeight="1">
      <c r="A41" s="4" t="s">
        <v>21</v>
      </c>
      <c r="B41" s="2" t="s">
        <v>35</v>
      </c>
      <c r="C41" s="3">
        <v>0</v>
      </c>
      <c r="D41" s="17">
        <v>7838612.8099999996</v>
      </c>
      <c r="E41" s="1"/>
      <c r="F41" s="1"/>
    </row>
    <row r="42" spans="1:6" ht="12.75" customHeight="1">
      <c r="A42" s="4" t="s">
        <v>21</v>
      </c>
      <c r="B42" s="2" t="s">
        <v>10</v>
      </c>
      <c r="C42" s="3">
        <v>0</v>
      </c>
      <c r="D42" s="17">
        <v>-52127.040000000001</v>
      </c>
      <c r="E42" s="1"/>
      <c r="F42" s="1"/>
    </row>
    <row r="43" spans="1:6" ht="12.75" customHeight="1">
      <c r="A43" s="4" t="s">
        <v>21</v>
      </c>
      <c r="B43" s="2" t="s">
        <v>36</v>
      </c>
      <c r="C43" s="3">
        <v>0</v>
      </c>
      <c r="D43" s="17">
        <v>-878431.36</v>
      </c>
      <c r="E43" s="1"/>
      <c r="F43" s="1"/>
    </row>
    <row r="44" spans="1:6" ht="12.75" customHeight="1">
      <c r="A44" s="4" t="s">
        <v>21</v>
      </c>
      <c r="B44" s="2" t="s">
        <v>9</v>
      </c>
      <c r="C44" s="3">
        <v>0</v>
      </c>
      <c r="D44" s="17">
        <v>-6506312.5800000001</v>
      </c>
      <c r="E44" s="1"/>
      <c r="F44" s="1"/>
    </row>
    <row r="45" spans="1:6" ht="12.75" customHeight="1">
      <c r="A45" s="4" t="s">
        <v>21</v>
      </c>
      <c r="B45" s="2" t="s">
        <v>37</v>
      </c>
      <c r="C45" s="3">
        <v>0</v>
      </c>
      <c r="D45" s="17">
        <v>-458439.1</v>
      </c>
      <c r="E45" s="1"/>
      <c r="F45" s="1"/>
    </row>
    <row r="46" spans="1:6" ht="12.75" customHeight="1">
      <c r="A46" s="4" t="s">
        <v>21</v>
      </c>
      <c r="B46" s="2" t="s">
        <v>7</v>
      </c>
      <c r="C46" s="3">
        <v>0</v>
      </c>
      <c r="D46" s="17">
        <v>-159488.74</v>
      </c>
      <c r="E46" s="1"/>
      <c r="F46" s="1"/>
    </row>
    <row r="47" spans="1:6" ht="12.75" customHeight="1">
      <c r="A47" s="4" t="s">
        <v>21</v>
      </c>
      <c r="B47" s="2" t="s">
        <v>38</v>
      </c>
      <c r="C47" s="3">
        <v>0</v>
      </c>
      <c r="D47" s="17">
        <v>-888055.81</v>
      </c>
      <c r="E47" s="1"/>
      <c r="F47" s="1"/>
    </row>
    <row r="48" spans="1:6" ht="12.75" customHeight="1">
      <c r="A48" s="4" t="s">
        <v>21</v>
      </c>
      <c r="B48" s="2" t="s">
        <v>39</v>
      </c>
      <c r="C48" s="3">
        <v>0</v>
      </c>
      <c r="D48" s="17">
        <v>1968677.05</v>
      </c>
      <c r="E48" s="1"/>
      <c r="F48" s="1"/>
    </row>
    <row r="49" spans="1:6" ht="12.75" customHeight="1">
      <c r="A49" s="4" t="s">
        <v>41</v>
      </c>
      <c r="B49" s="2" t="s">
        <v>40</v>
      </c>
      <c r="C49" s="3">
        <v>0</v>
      </c>
      <c r="D49" s="17">
        <v>456594</v>
      </c>
      <c r="E49" s="1"/>
      <c r="F49" s="1"/>
    </row>
    <row r="50" spans="1:6" ht="12.75" customHeight="1">
      <c r="A50" s="4" t="s">
        <v>41</v>
      </c>
      <c r="B50" s="2" t="s">
        <v>42</v>
      </c>
      <c r="C50" s="3">
        <v>0</v>
      </c>
      <c r="D50" s="17">
        <v>1815000</v>
      </c>
      <c r="E50" s="1"/>
      <c r="F50" s="1"/>
    </row>
    <row r="51" spans="1:6" ht="12.75" customHeight="1">
      <c r="A51" s="4" t="s">
        <v>44</v>
      </c>
      <c r="B51" s="2" t="s">
        <v>43</v>
      </c>
      <c r="C51" s="3">
        <v>0</v>
      </c>
      <c r="D51" s="17">
        <v>0</v>
      </c>
      <c r="E51" s="1"/>
      <c r="F51" s="1"/>
    </row>
    <row r="52" spans="1:6" ht="12.75" customHeight="1">
      <c r="A52" s="4" t="s">
        <v>44</v>
      </c>
      <c r="B52" s="2" t="s">
        <v>45</v>
      </c>
      <c r="C52" s="3">
        <v>0</v>
      </c>
      <c r="D52" s="17">
        <v>72163557.739999995</v>
      </c>
      <c r="E52" s="1"/>
      <c r="F52" s="1"/>
    </row>
    <row r="53" spans="1:6" ht="12.75" customHeight="1">
      <c r="A53" s="4" t="s">
        <v>44</v>
      </c>
      <c r="B53" s="2" t="s">
        <v>46</v>
      </c>
      <c r="C53" s="3">
        <v>0</v>
      </c>
      <c r="D53" s="17">
        <v>0</v>
      </c>
      <c r="E53" s="1"/>
      <c r="F53" s="1"/>
    </row>
    <row r="54" spans="1:6" ht="12.75" customHeight="1">
      <c r="A54" s="4" t="s">
        <v>47</v>
      </c>
      <c r="B54" s="2" t="s">
        <v>4</v>
      </c>
      <c r="C54" s="3">
        <v>0</v>
      </c>
      <c r="D54" s="17">
        <v>-83</v>
      </c>
      <c r="E54" s="1"/>
      <c r="F54" s="1"/>
    </row>
    <row r="55" spans="1:6" ht="12.75" customHeight="1">
      <c r="A55" s="4" t="s">
        <v>47</v>
      </c>
      <c r="B55" s="2" t="s">
        <v>6</v>
      </c>
      <c r="C55" s="3">
        <v>0</v>
      </c>
      <c r="D55" s="17">
        <v>182</v>
      </c>
      <c r="E55" s="1"/>
      <c r="F55" s="1"/>
    </row>
    <row r="56" spans="1:6" ht="12.75" customHeight="1">
      <c r="A56" s="4" t="s">
        <v>49</v>
      </c>
      <c r="B56" s="2" t="s">
        <v>48</v>
      </c>
      <c r="C56" s="3">
        <v>0</v>
      </c>
      <c r="D56" s="17">
        <v>-1085850</v>
      </c>
      <c r="E56" s="1"/>
      <c r="F56" s="1"/>
    </row>
    <row r="57" spans="1:6" ht="12.75" customHeight="1">
      <c r="A57" s="4" t="s">
        <v>49</v>
      </c>
      <c r="B57" s="2" t="s">
        <v>50</v>
      </c>
      <c r="C57" s="3">
        <v>0</v>
      </c>
      <c r="D57" s="17">
        <v>35390.400000000001</v>
      </c>
      <c r="E57" s="1"/>
      <c r="F57" s="1"/>
    </row>
    <row r="58" spans="1:6" ht="12.75" customHeight="1">
      <c r="A58" s="4" t="s">
        <v>51</v>
      </c>
      <c r="B58" s="2" t="s">
        <v>6</v>
      </c>
      <c r="C58" s="3">
        <v>0</v>
      </c>
      <c r="D58" s="17">
        <v>1135000</v>
      </c>
      <c r="E58" s="1"/>
      <c r="F58" s="1"/>
    </row>
    <row r="59" spans="1:6" ht="12.75" customHeight="1" thickBot="1">
      <c r="A59" s="5" t="s">
        <v>51</v>
      </c>
      <c r="B59" s="6" t="s">
        <v>4</v>
      </c>
      <c r="C59" s="7">
        <v>0</v>
      </c>
      <c r="D59" s="18">
        <v>-1960000</v>
      </c>
      <c r="E59" s="1"/>
      <c r="F59" s="1"/>
    </row>
    <row r="61" spans="1:6" ht="12.75" customHeight="1">
      <c r="A61" s="13" t="s">
        <v>54</v>
      </c>
    </row>
    <row r="62" spans="1:6" ht="12.75" customHeight="1">
      <c r="A62" s="13" t="s">
        <v>55</v>
      </c>
    </row>
    <row r="63" spans="1:6" ht="12.75" customHeight="1">
      <c r="A63" s="13" t="s">
        <v>56</v>
      </c>
    </row>
    <row r="65" spans="1:1" ht="12.75" customHeight="1">
      <c r="A65" s="1" t="s">
        <v>64</v>
      </c>
    </row>
    <row r="66" spans="1:1" ht="12.75" customHeight="1">
      <c r="A66" s="1" t="s">
        <v>65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Ruční opr.OUC</vt:lpstr>
      <vt:lpstr>Propočet</vt:lpstr>
      <vt:lpstr>QI-chybné</vt:lpstr>
      <vt:lpstr>Propočet!Oblast_tisku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2017-01-27T11:49:38Z</cp:lastPrinted>
  <dcterms:modified xsi:type="dcterms:W3CDTF">2017-01-27T11:51:04Z</dcterms:modified>
</cp:coreProperties>
</file>