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P:\PS\IROP Rekontrukce U\žádost AKTIVITA A\PŘÍLOHY KE ZPRACOVÁNÍ AKTIVITA A\"/>
    </mc:Choice>
  </mc:AlternateContent>
  <xr:revisionPtr revIDLastSave="0" documentId="13_ncr:1_{FAE44359-B616-47A1-B21C-E4176788E506}" xr6:coauthVersionLast="36" xr6:coauthVersionMax="47" xr10:uidLastSave="{00000000-0000-0000-0000-000000000000}"/>
  <bookViews>
    <workbookView xWindow="0" yWindow="0" windowWidth="28800" windowHeight="12225" activeTab="1" xr2:uid="{00000000-000D-0000-FFFF-FFFF00000000}"/>
  </bookViews>
  <sheets>
    <sheet name="Titulní strana" sheetId="5" r:id="rId1"/>
    <sheet name="Podklady pro stanovení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4" l="1"/>
  <c r="E23" i="4" l="1"/>
  <c r="E32" i="4" s="1"/>
  <c r="E24" i="4"/>
  <c r="E33" i="4" s="1"/>
  <c r="E25" i="4"/>
  <c r="E34" i="4" s="1"/>
  <c r="E26" i="4"/>
  <c r="E35" i="4" s="1"/>
  <c r="E31" i="4" l="1"/>
  <c r="E27" i="4" l="1"/>
  <c r="E29" i="4" l="1"/>
  <c r="E36" i="4" s="1"/>
  <c r="H25" i="4"/>
  <c r="H26" i="4"/>
  <c r="H23" i="4"/>
  <c r="H24" i="4"/>
  <c r="H22" i="4"/>
  <c r="H35" i="4" l="1"/>
  <c r="H34" i="4"/>
  <c r="H32" i="4"/>
  <c r="H33" i="4"/>
  <c r="H31" i="4"/>
</calcChain>
</file>

<file path=xl/sharedStrings.xml><?xml version="1.0" encoding="utf-8"?>
<sst xmlns="http://schemas.openxmlformats.org/spreadsheetml/2006/main" count="42" uniqueCount="42">
  <si>
    <t>Přímé výdaje celkem</t>
  </si>
  <si>
    <t>Celkové způsobilé výdaje</t>
  </si>
  <si>
    <t>Přímé výdaje</t>
  </si>
  <si>
    <t>Způsobilé výdaje</t>
  </si>
  <si>
    <t>Podíl oblasti intervence</t>
  </si>
  <si>
    <t>Objem přímých výdajů</t>
  </si>
  <si>
    <t>Doplňující informace:</t>
  </si>
  <si>
    <t>Oblast intervence</t>
  </si>
  <si>
    <t>Limit výdajů v CZV</t>
  </si>
  <si>
    <t>Plnění limitu výdajů v CZV</t>
  </si>
  <si>
    <t>Nepřímé náklady celkem (hodnota 7 % přímých výdajů)</t>
  </si>
  <si>
    <t xml:space="preserve">Přesný výčet možných přímých výdajů na hlavní část projektu je uveden v kap. 3.2.1 Specifických pravidel. </t>
  </si>
  <si>
    <t xml:space="preserve">Pravidla pro dělení přímých výdajů mezi oblasti intervence jsou uvedena v kap. 3.2.1 Specifických pravidel. </t>
  </si>
  <si>
    <t>Žadatel vyplňuje pouze žlutě podbarvené buňky.</t>
  </si>
  <si>
    <t>Volitelný komentář ke stanovení objemu výdajů</t>
  </si>
  <si>
    <t>Podklady pro stanovení kategorií intervencí a kontrolu limitů</t>
  </si>
  <si>
    <t xml:space="preserve">Přesný výčet možných přímých výdajů na doprovodnou část projektu je uveden v kap. 3.2.2 Specifických pravidel. </t>
  </si>
  <si>
    <t>Hlavní část projektu</t>
  </si>
  <si>
    <t>Doprovodná část projektu</t>
  </si>
  <si>
    <t>SPECIFICKÁ PRAVIDLA PRO ŽADATELE A PŘÍJEMCE</t>
  </si>
  <si>
    <t>PODKLADY PRO STANOVENÍ KATEGORIÍ INTERVENCÍ A KONTROLU LIMITŮ</t>
  </si>
  <si>
    <t xml:space="preserve">zvýšení energetické účinnosti při rekonstrukci budov  </t>
  </si>
  <si>
    <t>přímé výdaje na oblast intervence 044</t>
  </si>
  <si>
    <t>výdaje na oblast intervence 044 včetně příslušných nepřímých výdajů</t>
  </si>
  <si>
    <t>INTEGROVANÝ REGIONÁLNÍ OPERAČNÍ PROGRAM 2021–2027</t>
  </si>
  <si>
    <t>xxx</t>
  </si>
  <si>
    <t>mobilní majetek zdravotnických zařízení (vybavení)</t>
  </si>
  <si>
    <t>zdravotní vybavení (zdravotnické prostředky, zdravotnická technika)</t>
  </si>
  <si>
    <t>digitalizace ve zdravotní péči (IT apod.)</t>
  </si>
  <si>
    <t>přímé výdaje na oblast intervence 128</t>
  </si>
  <si>
    <t>přímé výdaje na oblast intervence 129</t>
  </si>
  <si>
    <t>přímé výdaje na oblast intervence 130</t>
  </si>
  <si>
    <t>přímé výdaje na oblast intervence 131</t>
  </si>
  <si>
    <t xml:space="preserve">nerelevantní </t>
  </si>
  <si>
    <t>zdravotní infrastruktura (výstavba, modernizace, rekonstrukce, kromě výdajů na zvýšení energetické účinnosti u rekonstrukcí budov)</t>
  </si>
  <si>
    <t>výdaje na oblast intervence 128 včetně příslušných nepřímých výdajů</t>
  </si>
  <si>
    <t>výdaje na oblast intervence 129 včetně příslušných nepřímých výdajů</t>
  </si>
  <si>
    <t>výdaje na oblast intervence 130 včetně příslušných nepřímých výdajů</t>
  </si>
  <si>
    <t>výdaje na oblast intervence 131 včetně příslušných nepřímých výdajů</t>
  </si>
  <si>
    <t>56. VÝZVA IROP - PODPORA AKUTNÍ A SPECIALIZOVANÉ LŮŽKOVÉ PSYCHIATRICKÉ  PÉČE  - SC 4.3 (MRR)</t>
  </si>
  <si>
    <t>Verze 3</t>
  </si>
  <si>
    <t>PŘÍLOHA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</si>
</sst>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000"/>
  </numFmts>
  <fonts count="18" x14ac:knownFonts="1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26"/>
      <color rgb="FF2F5496"/>
      <name val="Arial"/>
      <family val="2"/>
      <charset val="238"/>
    </font>
    <font>
      <b/>
      <sz val="18"/>
      <color rgb="FF2F5496"/>
      <name val="Arial"/>
      <family val="2"/>
      <charset val="238"/>
    </font>
    <font>
      <b/>
      <sz val="24"/>
      <color rgb="FF2F5496"/>
      <name val="Arial"/>
      <family val="2"/>
      <charset val="238"/>
    </font>
    <font>
      <b/>
      <sz val="22"/>
      <color rgb="FF2F5496"/>
      <name val="Arial"/>
      <family val="2"/>
      <charset val="238"/>
    </font>
    <font>
      <b/>
      <sz val="30"/>
      <color rgb="FF2F5496"/>
      <name val="Arial"/>
      <family val="2"/>
      <charset val="238"/>
    </font>
    <font>
      <sz val="11"/>
      <color theme="1"/>
      <name val="Calibri"/>
      <family val="2"/>
    </font>
    <font>
      <sz val="22"/>
      <color rgb="FF000000"/>
      <name val="Calibri"/>
      <family val="2"/>
    </font>
    <font>
      <b/>
      <sz val="24"/>
      <color theme="1" tint="0.499984740745262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6"/>
      <color theme="0" tint="-0.499984740745262"/>
      <name val="Arial"/>
      <family val="2"/>
      <charset val="238"/>
    </font>
    <font>
      <sz val="2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5" xfId="0" applyBorder="1"/>
    <xf numFmtId="0" fontId="2" fillId="0" borderId="1" xfId="0" applyFont="1" applyBorder="1"/>
    <xf numFmtId="0" fontId="0" fillId="4" borderId="5" xfId="0" applyFill="1" applyBorder="1"/>
    <xf numFmtId="0" fontId="0" fillId="4" borderId="1" xfId="0" applyFill="1" applyBorder="1"/>
    <xf numFmtId="164" fontId="0" fillId="4" borderId="3" xfId="0" applyNumberFormat="1" applyFill="1" applyBorder="1"/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10" fontId="0" fillId="5" borderId="2" xfId="2" applyNumberFormat="1" applyFont="1" applyFill="1" applyBorder="1"/>
    <xf numFmtId="0" fontId="4" fillId="2" borderId="1" xfId="0" applyFont="1" applyFill="1" applyBorder="1"/>
    <xf numFmtId="164" fontId="4" fillId="2" borderId="1" xfId="0" applyNumberFormat="1" applyFont="1" applyFill="1" applyBorder="1"/>
    <xf numFmtId="164" fontId="4" fillId="2" borderId="2" xfId="0" applyNumberFormat="1" applyFont="1" applyFill="1" applyBorder="1"/>
    <xf numFmtId="10" fontId="4" fillId="2" borderId="1" xfId="0" applyNumberFormat="1" applyFont="1" applyFill="1" applyBorder="1"/>
    <xf numFmtId="0" fontId="2" fillId="6" borderId="1" xfId="0" applyFont="1" applyFill="1" applyBorder="1"/>
    <xf numFmtId="164" fontId="2" fillId="6" borderId="2" xfId="0" applyNumberFormat="1" applyFont="1" applyFill="1" applyBorder="1"/>
    <xf numFmtId="0" fontId="0" fillId="6" borderId="1" xfId="0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10" fontId="2" fillId="3" borderId="5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9" xfId="0" applyBorder="1" applyAlignment="1">
      <alignment vertical="top"/>
    </xf>
    <xf numFmtId="0" fontId="2" fillId="0" borderId="0" xfId="0" applyFont="1" applyAlignment="1">
      <alignment vertical="top"/>
    </xf>
    <xf numFmtId="0" fontId="0" fillId="0" borderId="11" xfId="0" applyBorder="1" applyAlignment="1">
      <alignment vertical="top"/>
    </xf>
    <xf numFmtId="0" fontId="0" fillId="4" borderId="1" xfId="0" applyFill="1" applyBorder="1" applyAlignment="1">
      <alignment vertical="center"/>
    </xf>
    <xf numFmtId="0" fontId="0" fillId="4" borderId="2" xfId="0" applyFill="1" applyBorder="1"/>
    <xf numFmtId="0" fontId="0" fillId="0" borderId="1" xfId="0" applyBorder="1" applyAlignment="1">
      <alignment horizontal="left" vertical="center" wrapText="1" indent="3"/>
    </xf>
    <xf numFmtId="0" fontId="0" fillId="7" borderId="1" xfId="0" applyFill="1" applyBorder="1" applyAlignment="1">
      <alignment vertical="center"/>
    </xf>
    <xf numFmtId="164" fontId="0" fillId="5" borderId="1" xfId="0" applyNumberForma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164" fontId="0" fillId="5" borderId="2" xfId="0" applyNumberFormat="1" applyFill="1" applyBorder="1" applyAlignment="1">
      <alignment vertic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left" vertical="center"/>
    </xf>
    <xf numFmtId="0" fontId="2" fillId="0" borderId="0" xfId="0" applyFont="1" applyFill="1" applyAlignment="1">
      <alignment vertical="top"/>
    </xf>
    <xf numFmtId="165" fontId="0" fillId="0" borderId="0" xfId="0" applyNumberFormat="1"/>
    <xf numFmtId="165" fontId="2" fillId="0" borderId="7" xfId="0" applyNumberFormat="1" applyFont="1" applyBorder="1" applyAlignment="1">
      <alignment vertical="top"/>
    </xf>
    <xf numFmtId="165" fontId="2" fillId="0" borderId="0" xfId="0" applyNumberFormat="1" applyFont="1" applyAlignment="1">
      <alignment vertical="top"/>
    </xf>
    <xf numFmtId="165" fontId="2" fillId="0" borderId="12" xfId="0" applyNumberFormat="1" applyFont="1" applyBorder="1" applyAlignment="1">
      <alignment vertical="top"/>
    </xf>
    <xf numFmtId="165" fontId="2" fillId="3" borderId="4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/>
    <xf numFmtId="165" fontId="4" fillId="4" borderId="1" xfId="0" applyNumberFormat="1" applyFont="1" applyFill="1" applyBorder="1"/>
    <xf numFmtId="165" fontId="4" fillId="2" borderId="1" xfId="0" applyNumberFormat="1" applyFont="1" applyFill="1" applyBorder="1"/>
    <xf numFmtId="165" fontId="4" fillId="6" borderId="1" xfId="0" applyNumberFormat="1" applyFont="1" applyFill="1" applyBorder="1"/>
    <xf numFmtId="165" fontId="2" fillId="3" borderId="1" xfId="0" applyNumberFormat="1" applyFont="1" applyFill="1" applyBorder="1"/>
    <xf numFmtId="164" fontId="4" fillId="7" borderId="2" xfId="0" applyNumberFormat="1" applyFont="1" applyFill="1" applyBorder="1" applyAlignment="1">
      <alignment vertical="center"/>
    </xf>
    <xf numFmtId="164" fontId="4" fillId="7" borderId="1" xfId="0" applyNumberFormat="1" applyFont="1" applyFill="1" applyBorder="1" applyAlignment="1">
      <alignment vertical="center"/>
    </xf>
    <xf numFmtId="164" fontId="4" fillId="4" borderId="2" xfId="0" applyNumberFormat="1" applyFont="1" applyFill="1" applyBorder="1"/>
    <xf numFmtId="0" fontId="4" fillId="0" borderId="0" xfId="0" applyFont="1"/>
    <xf numFmtId="164" fontId="15" fillId="6" borderId="1" xfId="0" applyNumberFormat="1" applyFont="1" applyFill="1" applyBorder="1"/>
    <xf numFmtId="164" fontId="15" fillId="3" borderId="1" xfId="0" applyNumberFormat="1" applyFont="1" applyFill="1" applyBorder="1" applyAlignment="1">
      <alignment vertical="center"/>
    </xf>
    <xf numFmtId="165" fontId="0" fillId="0" borderId="1" xfId="0" applyNumberFormat="1" applyFont="1" applyBorder="1" applyAlignment="1">
      <alignment vertical="center"/>
    </xf>
    <xf numFmtId="165" fontId="0" fillId="4" borderId="1" xfId="0" applyNumberFormat="1" applyFont="1" applyFill="1" applyBorder="1"/>
    <xf numFmtId="165" fontId="0" fillId="0" borderId="1" xfId="0" applyNumberFormat="1" applyFont="1" applyBorder="1"/>
    <xf numFmtId="165" fontId="0" fillId="0" borderId="0" xfId="0" applyNumberFormat="1" applyFont="1"/>
    <xf numFmtId="165" fontId="0" fillId="2" borderId="1" xfId="0" applyNumberFormat="1" applyFont="1" applyFill="1" applyBorder="1"/>
    <xf numFmtId="0" fontId="5" fillId="2" borderId="1" xfId="0" applyFont="1" applyFill="1" applyBorder="1"/>
    <xf numFmtId="0" fontId="4" fillId="0" borderId="1" xfId="0" applyFont="1" applyBorder="1" applyAlignment="1">
      <alignment horizontal="left" indent="3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449580</xdr:colOff>
      <xdr:row>0</xdr:row>
      <xdr:rowOff>12700</xdr:rowOff>
    </xdr:from>
    <xdr:to>
      <xdr:col>9</xdr:col>
      <xdr:colOff>205740</xdr:colOff>
      <xdr:row>10</xdr:row>
      <xdr:rowOff>121285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596605AC-367F-4598-90B6-47BB114ECF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516" b="12634"/>
        <a:stretch>
          <a:fillRect/>
        </a:stretch>
      </xdr:blipFill>
      <xdr:spPr>
        <a:xfrm>
          <a:off x="2887980" y="12700"/>
          <a:ext cx="2804160" cy="2146935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0</xdr:colOff>
      <xdr:row>24</xdr:row>
      <xdr:rowOff>19050</xdr:rowOff>
    </xdr:from>
    <xdr:to>
      <xdr:col>13</xdr:col>
      <xdr:colOff>463296</xdr:colOff>
      <xdr:row>29</xdr:row>
      <xdr:rowOff>78486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61DC310-8BB4-48A8-AE3E-EFFD109BD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91300"/>
          <a:ext cx="8388096" cy="1011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2:N24"/>
  <sheetViews>
    <sheetView showGridLines="0" zoomScaleNormal="100" zoomScaleSheetLayoutView="100" workbookViewId="0">
      <selection activeCell="A20" sqref="A20:N20"/>
    </sheetView>
  </sheetViews>
  <sheetFormatPr defaultColWidth="9.140625" defaultRowHeight="15" x14ac:dyDescent="0.25"/>
  <cols>
    <col min="1" max="16384" width="9.140625" style="47"/>
  </cols>
  <sheetData>
    <row r="12" spans="1:14" ht="2.4500000000000002" customHeight="1" x14ac:dyDescent="0.25"/>
    <row r="14" spans="1:14" ht="66.599999999999994" customHeight="1" x14ac:dyDescent="0.25">
      <c r="A14" s="74" t="s">
        <v>24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pans="1:14" ht="10.9" customHeight="1" x14ac:dyDescent="0.25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</row>
    <row r="16" spans="1:14" s="48" customFormat="1" ht="15" customHeight="1" x14ac:dyDescent="0.45">
      <c r="A16" s="44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4"/>
    </row>
    <row r="17" spans="1:14" ht="33" customHeight="1" x14ac:dyDescent="0.25">
      <c r="A17" s="74" t="s">
        <v>19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ht="11.45" customHeight="1" x14ac:dyDescent="0.25">
      <c r="A18" s="43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3"/>
    </row>
    <row r="19" spans="1:14" ht="28.9" customHeight="1" x14ac:dyDescent="0.25">
      <c r="A19" s="75" t="s">
        <v>41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</row>
    <row r="20" spans="1:14" ht="60.75" customHeight="1" x14ac:dyDescent="0.25">
      <c r="A20" s="76" t="s">
        <v>20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</row>
    <row r="21" spans="1:14" ht="51.75" customHeight="1" x14ac:dyDescent="0.25">
      <c r="A21" s="79" t="s">
        <v>39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</row>
    <row r="22" spans="1:14" ht="51.75" customHeight="1" x14ac:dyDescent="0.25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</row>
    <row r="23" spans="1:14" ht="30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</row>
    <row r="24" spans="1:14" ht="20.25" x14ac:dyDescent="0.25">
      <c r="A24" s="78" t="s">
        <v>40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</row>
  </sheetData>
  <mergeCells count="7">
    <mergeCell ref="A14:N14"/>
    <mergeCell ref="A17:N17"/>
    <mergeCell ref="A19:N19"/>
    <mergeCell ref="A20:N20"/>
    <mergeCell ref="A24:N24"/>
    <mergeCell ref="A21:N21"/>
    <mergeCell ref="A22:N22"/>
  </mergeCells>
  <pageMargins left="0.7" right="0.7" top="0.78740157499999996" bottom="0.78740157499999996" header="0.3" footer="0.3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36"/>
  <sheetViews>
    <sheetView tabSelected="1" topLeftCell="A4" zoomScale="70" zoomScaleNormal="70" zoomScalePageLayoutView="40" workbookViewId="0">
      <selection activeCell="H36" sqref="A1:H36"/>
    </sheetView>
  </sheetViews>
  <sheetFormatPr defaultRowHeight="12.75" x14ac:dyDescent="0.2"/>
  <cols>
    <col min="1" max="1" width="2.140625" customWidth="1"/>
    <col min="2" max="2" width="66" customWidth="1"/>
    <col min="3" max="3" width="12.140625" style="51" customWidth="1"/>
    <col min="4" max="4" width="45.5703125" customWidth="1"/>
    <col min="5" max="5" width="22.42578125" customWidth="1"/>
    <col min="6" max="8" width="12.7109375" customWidth="1"/>
  </cols>
  <sheetData>
    <row r="1" spans="2:8" ht="15.75" x14ac:dyDescent="0.2">
      <c r="B1" s="28" t="s">
        <v>15</v>
      </c>
    </row>
    <row r="4" spans="2:8" x14ac:dyDescent="0.2">
      <c r="B4" s="8" t="s">
        <v>6</v>
      </c>
      <c r="C4" s="52"/>
      <c r="D4" s="9"/>
      <c r="E4" s="9"/>
      <c r="F4" s="9"/>
      <c r="G4" s="9"/>
      <c r="H4" s="10"/>
    </row>
    <row r="5" spans="2:8" x14ac:dyDescent="0.2">
      <c r="B5" s="29" t="s">
        <v>11</v>
      </c>
      <c r="C5" s="53"/>
      <c r="D5" s="30"/>
      <c r="E5" s="30"/>
      <c r="F5" s="30"/>
      <c r="G5" s="30"/>
      <c r="H5" s="11"/>
    </row>
    <row r="6" spans="2:8" x14ac:dyDescent="0.2">
      <c r="B6" s="29" t="s">
        <v>12</v>
      </c>
      <c r="C6" s="53"/>
      <c r="D6" s="30"/>
      <c r="E6" s="50"/>
      <c r="F6" s="30"/>
      <c r="G6" s="30"/>
      <c r="H6" s="11"/>
    </row>
    <row r="7" spans="2:8" x14ac:dyDescent="0.2">
      <c r="B7" s="29" t="s">
        <v>16</v>
      </c>
      <c r="C7" s="53"/>
      <c r="D7" s="30"/>
      <c r="E7" s="50"/>
      <c r="F7" s="30"/>
      <c r="G7" s="30"/>
      <c r="H7" s="11"/>
    </row>
    <row r="8" spans="2:8" x14ac:dyDescent="0.2">
      <c r="B8" s="31" t="s">
        <v>13</v>
      </c>
      <c r="C8" s="54"/>
      <c r="D8" s="12"/>
      <c r="E8" s="12"/>
      <c r="F8" s="12"/>
      <c r="G8" s="12"/>
      <c r="H8" s="13"/>
    </row>
    <row r="11" spans="2:8" ht="25.5" x14ac:dyDescent="0.2">
      <c r="B11" s="27" t="s">
        <v>3</v>
      </c>
      <c r="C11" s="55" t="s">
        <v>7</v>
      </c>
      <c r="D11" s="27" t="s">
        <v>14</v>
      </c>
      <c r="E11" s="27" t="s">
        <v>5</v>
      </c>
      <c r="F11" s="27" t="s">
        <v>8</v>
      </c>
      <c r="G11" s="27" t="s">
        <v>9</v>
      </c>
      <c r="H11" s="27" t="s">
        <v>4</v>
      </c>
    </row>
    <row r="12" spans="2:8" x14ac:dyDescent="0.2">
      <c r="B12" s="4" t="s">
        <v>2</v>
      </c>
      <c r="C12" s="56"/>
      <c r="D12" s="4"/>
      <c r="E12" s="1"/>
      <c r="F12" s="2"/>
      <c r="G12" s="2"/>
      <c r="H12" s="3"/>
    </row>
    <row r="13" spans="2:8" ht="21.75" customHeight="1" x14ac:dyDescent="0.2">
      <c r="B13" s="32" t="s">
        <v>17</v>
      </c>
      <c r="C13" s="57"/>
      <c r="D13" s="6"/>
      <c r="E13" s="33"/>
      <c r="F13" s="6"/>
      <c r="G13" s="6"/>
      <c r="H13" s="5"/>
    </row>
    <row r="14" spans="2:8" s="39" customFormat="1" ht="25.5" x14ac:dyDescent="0.2">
      <c r="B14" s="34" t="s">
        <v>34</v>
      </c>
      <c r="C14" s="67">
        <v>128</v>
      </c>
      <c r="D14" s="35"/>
      <c r="E14" s="61">
        <v>140186915.88749999</v>
      </c>
      <c r="F14" s="36"/>
      <c r="G14" s="37"/>
      <c r="H14" s="38"/>
    </row>
    <row r="15" spans="2:8" s="39" customFormat="1" x14ac:dyDescent="0.2">
      <c r="B15" s="34" t="s">
        <v>27</v>
      </c>
      <c r="C15" s="67">
        <v>129</v>
      </c>
      <c r="D15" s="35"/>
      <c r="E15" s="61"/>
      <c r="F15" s="40"/>
      <c r="G15" s="37"/>
      <c r="H15" s="38"/>
    </row>
    <row r="16" spans="2:8" s="39" customFormat="1" x14ac:dyDescent="0.2">
      <c r="B16" s="34" t="s">
        <v>26</v>
      </c>
      <c r="C16" s="67">
        <v>130</v>
      </c>
      <c r="D16" s="35"/>
      <c r="E16" s="61"/>
      <c r="F16" s="40"/>
      <c r="G16" s="37"/>
      <c r="H16" s="38"/>
    </row>
    <row r="17" spans="2:8" s="39" customFormat="1" x14ac:dyDescent="0.2">
      <c r="B17" s="34" t="s">
        <v>28</v>
      </c>
      <c r="C17" s="67">
        <v>131</v>
      </c>
      <c r="D17" s="35"/>
      <c r="E17" s="61"/>
      <c r="F17" s="40"/>
      <c r="G17" s="37"/>
      <c r="H17" s="38"/>
    </row>
    <row r="18" spans="2:8" s="39" customFormat="1" x14ac:dyDescent="0.2">
      <c r="B18" s="34" t="s">
        <v>21</v>
      </c>
      <c r="C18" s="67">
        <v>44</v>
      </c>
      <c r="D18" s="35"/>
      <c r="E18" s="62"/>
      <c r="F18" s="40"/>
      <c r="G18" s="37"/>
      <c r="H18" s="38"/>
    </row>
    <row r="19" spans="2:8" ht="20.25" customHeight="1" x14ac:dyDescent="0.2">
      <c r="B19" s="32" t="s">
        <v>18</v>
      </c>
      <c r="C19" s="68"/>
      <c r="D19" s="6"/>
      <c r="E19" s="63"/>
      <c r="F19" s="7"/>
      <c r="G19" s="6"/>
      <c r="H19" s="5"/>
    </row>
    <row r="20" spans="2:8" x14ac:dyDescent="0.2">
      <c r="B20" s="73" t="s">
        <v>33</v>
      </c>
      <c r="C20" s="69" t="s">
        <v>25</v>
      </c>
      <c r="D20" s="72"/>
      <c r="E20" s="16"/>
      <c r="F20" s="14"/>
      <c r="G20" s="14"/>
      <c r="H20" s="3"/>
    </row>
    <row r="21" spans="2:8" x14ac:dyDescent="0.2">
      <c r="C21" s="70"/>
      <c r="E21" s="64"/>
    </row>
    <row r="22" spans="2:8" x14ac:dyDescent="0.2">
      <c r="B22" s="15" t="s">
        <v>29</v>
      </c>
      <c r="C22" s="71">
        <v>128</v>
      </c>
      <c r="D22" s="15"/>
      <c r="E22" s="16">
        <f>SUMIFS($E$12:$E$20,$C$12:$C$20,C22)</f>
        <v>140186915.88749999</v>
      </c>
      <c r="F22" s="17"/>
      <c r="G22" s="18"/>
      <c r="H22" s="18">
        <f>E22/$E$27</f>
        <v>1</v>
      </c>
    </row>
    <row r="23" spans="2:8" x14ac:dyDescent="0.2">
      <c r="B23" s="15" t="s">
        <v>30</v>
      </c>
      <c r="C23" s="71">
        <v>129</v>
      </c>
      <c r="D23" s="15"/>
      <c r="E23" s="16">
        <f t="shared" ref="E23:E26" si="0">SUMIFS($E$12:$E$20,$C$12:$C$20,C23)</f>
        <v>0</v>
      </c>
      <c r="F23" s="17"/>
      <c r="G23" s="18"/>
      <c r="H23" s="18">
        <f t="shared" ref="H23:H26" si="1">E23/$E$27</f>
        <v>0</v>
      </c>
    </row>
    <row r="24" spans="2:8" x14ac:dyDescent="0.2">
      <c r="B24" s="15" t="s">
        <v>31</v>
      </c>
      <c r="C24" s="71">
        <v>130</v>
      </c>
      <c r="D24" s="15"/>
      <c r="E24" s="16">
        <f t="shared" si="0"/>
        <v>0</v>
      </c>
      <c r="F24" s="17"/>
      <c r="G24" s="18"/>
      <c r="H24" s="18">
        <f t="shared" si="1"/>
        <v>0</v>
      </c>
    </row>
    <row r="25" spans="2:8" x14ac:dyDescent="0.2">
      <c r="B25" s="15" t="s">
        <v>32</v>
      </c>
      <c r="C25" s="71">
        <v>131</v>
      </c>
      <c r="D25" s="15"/>
      <c r="E25" s="16">
        <f t="shared" si="0"/>
        <v>0</v>
      </c>
      <c r="F25" s="17"/>
      <c r="G25" s="18"/>
      <c r="H25" s="18">
        <f t="shared" si="1"/>
        <v>0</v>
      </c>
    </row>
    <row r="26" spans="2:8" x14ac:dyDescent="0.2">
      <c r="B26" s="15" t="s">
        <v>22</v>
      </c>
      <c r="C26" s="71">
        <v>44</v>
      </c>
      <c r="D26" s="15"/>
      <c r="E26" s="16">
        <f t="shared" si="0"/>
        <v>0</v>
      </c>
      <c r="F26" s="17"/>
      <c r="G26" s="18"/>
      <c r="H26" s="18">
        <f t="shared" si="1"/>
        <v>0</v>
      </c>
    </row>
    <row r="27" spans="2:8" x14ac:dyDescent="0.2">
      <c r="B27" s="19" t="s">
        <v>0</v>
      </c>
      <c r="C27" s="59"/>
      <c r="D27" s="19"/>
      <c r="E27" s="65">
        <f>SUM(E22:E26)</f>
        <v>140186915.88749999</v>
      </c>
      <c r="F27" s="20"/>
      <c r="G27" s="21"/>
      <c r="H27" s="21"/>
    </row>
    <row r="28" spans="2:8" x14ac:dyDescent="0.2">
      <c r="E28" s="64"/>
    </row>
    <row r="29" spans="2:8" x14ac:dyDescent="0.2">
      <c r="B29" s="19" t="s">
        <v>10</v>
      </c>
      <c r="C29" s="59"/>
      <c r="D29" s="19"/>
      <c r="E29" s="65">
        <f>E27*0.07</f>
        <v>9813084.112125</v>
      </c>
      <c r="F29" s="20"/>
      <c r="G29" s="21"/>
      <c r="H29" s="21"/>
    </row>
    <row r="30" spans="2:8" x14ac:dyDescent="0.2">
      <c r="E30" s="64"/>
    </row>
    <row r="31" spans="2:8" x14ac:dyDescent="0.2">
      <c r="B31" s="15" t="s">
        <v>35</v>
      </c>
      <c r="C31" s="58"/>
      <c r="D31" s="15"/>
      <c r="E31" s="16">
        <f>E22*1.07</f>
        <v>149999999.999625</v>
      </c>
      <c r="F31" s="17"/>
      <c r="G31" s="15"/>
      <c r="H31" s="18">
        <f>E31/$E$36</f>
        <v>1</v>
      </c>
    </row>
    <row r="32" spans="2:8" x14ac:dyDescent="0.2">
      <c r="B32" s="15" t="s">
        <v>36</v>
      </c>
      <c r="C32" s="58"/>
      <c r="D32" s="15"/>
      <c r="E32" s="16">
        <f>E23*1.07</f>
        <v>0</v>
      </c>
      <c r="F32" s="17"/>
      <c r="G32" s="15"/>
      <c r="H32" s="18">
        <f t="shared" ref="H32:H35" si="2">E32/$E$36</f>
        <v>0</v>
      </c>
    </row>
    <row r="33" spans="2:8" x14ac:dyDescent="0.2">
      <c r="B33" s="15" t="s">
        <v>37</v>
      </c>
      <c r="C33" s="58"/>
      <c r="D33" s="15"/>
      <c r="E33" s="16">
        <f>E24*1.07</f>
        <v>0</v>
      </c>
      <c r="F33" s="17"/>
      <c r="G33" s="15"/>
      <c r="H33" s="18">
        <f t="shared" si="2"/>
        <v>0</v>
      </c>
    </row>
    <row r="34" spans="2:8" x14ac:dyDescent="0.2">
      <c r="B34" s="15" t="s">
        <v>38</v>
      </c>
      <c r="C34" s="58"/>
      <c r="D34" s="15"/>
      <c r="E34" s="16">
        <f>E25*1.07</f>
        <v>0</v>
      </c>
      <c r="F34" s="17"/>
      <c r="G34" s="15"/>
      <c r="H34" s="18">
        <f t="shared" si="2"/>
        <v>0</v>
      </c>
    </row>
    <row r="35" spans="2:8" x14ac:dyDescent="0.2">
      <c r="B35" s="15" t="s">
        <v>23</v>
      </c>
      <c r="C35" s="58"/>
      <c r="D35" s="15"/>
      <c r="E35" s="16">
        <f t="shared" ref="E35" si="3">E26*1.07</f>
        <v>0</v>
      </c>
      <c r="F35" s="17"/>
      <c r="G35" s="15"/>
      <c r="H35" s="18">
        <f t="shared" si="2"/>
        <v>0</v>
      </c>
    </row>
    <row r="36" spans="2:8" ht="27" customHeight="1" x14ac:dyDescent="0.2">
      <c r="B36" s="23" t="s">
        <v>1</v>
      </c>
      <c r="C36" s="60"/>
      <c r="D36" s="22"/>
      <c r="E36" s="66">
        <f>SUM(E27:E29)</f>
        <v>149999999.999625</v>
      </c>
      <c r="F36" s="24"/>
      <c r="G36" s="25"/>
      <c r="H36" s="26"/>
    </row>
  </sheetData>
  <pageMargins left="0.7" right="0.7" top="0.78740157499999996" bottom="0.78740157499999996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Titulní strana</vt:lpstr>
      <vt:lpstr>Podklady pro stanovení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Janda</dc:creator>
  <cp:lastModifiedBy>Mokrášová Jitka, Ing.</cp:lastModifiedBy>
  <cp:lastPrinted>2024-03-19T12:36:13Z</cp:lastPrinted>
  <dcterms:created xsi:type="dcterms:W3CDTF">2022-04-04T08:24:21Z</dcterms:created>
  <dcterms:modified xsi:type="dcterms:W3CDTF">2024-03-19T12:45:39Z</dcterms:modified>
</cp:coreProperties>
</file>