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J:\SF\IROP2\21 - Výzvy v IROP2\_příprava výzev dle SC\SC 4.3\2 psychiatrie akutní\08. Revize pravidel k 15.9.2023\Přílohy\"/>
    </mc:Choice>
  </mc:AlternateContent>
  <xr:revisionPtr revIDLastSave="0" documentId="13_ncr:1_{23DB823F-314E-4FC2-AF8F-3B076BFB1451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Titulní strana" sheetId="5" r:id="rId1"/>
    <sheet name="Podklady pro stanovení" sheetId="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3" i="4" l="1"/>
  <c r="E32" i="4" s="1"/>
  <c r="E24" i="4"/>
  <c r="E33" i="4" s="1"/>
  <c r="E25" i="4"/>
  <c r="E34" i="4" s="1"/>
  <c r="E26" i="4"/>
  <c r="E35" i="4" s="1"/>
  <c r="E22" i="4" l="1"/>
  <c r="E31" i="4" s="1"/>
  <c r="E27" i="4" l="1"/>
  <c r="E29" i="4" l="1"/>
  <c r="E36" i="4" s="1"/>
  <c r="H25" i="4"/>
  <c r="H26" i="4"/>
  <c r="H23" i="4"/>
  <c r="H24" i="4"/>
  <c r="H22" i="4"/>
  <c r="H35" i="4" l="1"/>
  <c r="H34" i="4"/>
  <c r="H32" i="4"/>
  <c r="H33" i="4"/>
  <c r="H31" i="4"/>
</calcChain>
</file>

<file path=xl/sharedStrings.xml><?xml version="1.0" encoding="utf-8"?>
<sst xmlns="http://schemas.openxmlformats.org/spreadsheetml/2006/main" count="43" uniqueCount="43">
  <si>
    <t>Přímé výdaje celkem</t>
  </si>
  <si>
    <t>Celkové způsobilé výdaje</t>
  </si>
  <si>
    <t>Přímé výdaje</t>
  </si>
  <si>
    <t>Způsobilé výdaje</t>
  </si>
  <si>
    <t>Podíl oblasti intervence</t>
  </si>
  <si>
    <t>Objem přímých výdajů</t>
  </si>
  <si>
    <t>Doplňující informace:</t>
  </si>
  <si>
    <t>Oblast intervence</t>
  </si>
  <si>
    <t>Limit výdajů v CZV</t>
  </si>
  <si>
    <t>Plnění limitu výdajů v CZV</t>
  </si>
  <si>
    <t>Nepřímé náklady celkem (hodnota 7 % přímých výdajů)</t>
  </si>
  <si>
    <t xml:space="preserve">Přesný výčet možných přímých výdajů na hlavní část projektu je uveden v kap. 3.2.1 Specifických pravidel. </t>
  </si>
  <si>
    <t xml:space="preserve">Pravidla pro dělení přímých výdajů mezi oblasti intervence jsou uvedena v kap. 3.2.1 Specifických pravidel. </t>
  </si>
  <si>
    <t>Žadatel vyplňuje pouze žlutě podbarvené buňky.</t>
  </si>
  <si>
    <t>Volitelný komentář ke stanovení objemu výdajů</t>
  </si>
  <si>
    <t>Podklady pro stanovení kategorií intervencí a kontrolu limitů</t>
  </si>
  <si>
    <t xml:space="preserve">Přesný výčet možných přímých výdajů na doprovodnou část projektu je uveden v kap. 3.2.2 Specifických pravidel. </t>
  </si>
  <si>
    <t>Hlavní část projektu</t>
  </si>
  <si>
    <t>Doprovodná část projektu</t>
  </si>
  <si>
    <t>SPECIFICKÁ PRAVIDLA PRO ŽADATELE A PŘÍJEMCE</t>
  </si>
  <si>
    <t>PŘÍLOHA 4</t>
  </si>
  <si>
    <t>PODKLADY PRO STANOVENÍ KATEGORIÍ INTERVENCÍ A KONTROLU LIMITŮ</t>
  </si>
  <si>
    <t xml:space="preserve">zvýšení energetické účinnosti při rekonstrukci budov  </t>
  </si>
  <si>
    <t>přímé výdaje na oblast intervence 044</t>
  </si>
  <si>
    <t>výdaje na oblast intervence 044 včetně příslušných nepřímých výdajů</t>
  </si>
  <si>
    <t>INTEGROVANÝ REGIONÁLNÍ OPERAČNÍ PROGRAM 2021–2027</t>
  </si>
  <si>
    <t>xxx</t>
  </si>
  <si>
    <t>mobilní majetek zdravotnických zařízení (vybavení)</t>
  </si>
  <si>
    <t>zdravotní vybavení (zdravotnické prostředky, zdravotnická technika)</t>
  </si>
  <si>
    <t>digitalizace ve zdravotní péči (IT apod.)</t>
  </si>
  <si>
    <t>přímé výdaje na oblast intervence 128</t>
  </si>
  <si>
    <t>přímé výdaje na oblast intervence 129</t>
  </si>
  <si>
    <t>přímé výdaje na oblast intervence 130</t>
  </si>
  <si>
    <t>přímé výdaje na oblast intervence 131</t>
  </si>
  <si>
    <t xml:space="preserve">nerelevantní </t>
  </si>
  <si>
    <t>zdravotní infrastruktura (výstavba, modernizace, rekonstrukce, kromě výdajů na zvýšení energetické účinnosti u rekonstrukcí budov)</t>
  </si>
  <si>
    <t>výdaje na oblast intervence 128 včetně příslušných nepřímých výdajů</t>
  </si>
  <si>
    <t>výdaje na oblast intervence 129 včetně příslušných nepřímých výdajů</t>
  </si>
  <si>
    <t>výdaje na oblast intervence 130 včetně příslušných nepřímých výdajů</t>
  </si>
  <si>
    <t>výdaje na oblast intervence 131 včetně příslušných nepřímých výdajů</t>
  </si>
  <si>
    <t>56. VÝZVA IROP - PODPORA AKUTNÍ A SPECIALIZOVANÉ LŮŽKOVÉ PSYCHIATRICKÉ  PÉČE  - SC 4.3 (MRR)</t>
  </si>
  <si>
    <t>57. VÝZVA IROP - PODPORA  AKUTNÍ A SPECIALIZOVANÉ LŮŽKOVÉ PSYCHIATRICKÉ  PÉČE  - SC 4.3 (PR)</t>
  </si>
  <si>
    <t>Verze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</si>
</sst>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Kč&quot;"/>
    <numFmt numFmtId="165" formatCode="000"/>
  </numFmts>
  <fonts count="18" x14ac:knownFonts="1">
    <font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i/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26"/>
      <color rgb="FF2F5496"/>
      <name val="Arial"/>
      <family val="2"/>
      <charset val="238"/>
    </font>
    <font>
      <b/>
      <sz val="18"/>
      <color rgb="FF2F5496"/>
      <name val="Arial"/>
      <family val="2"/>
      <charset val="238"/>
    </font>
    <font>
      <b/>
      <sz val="24"/>
      <color rgb="FF2F5496"/>
      <name val="Arial"/>
      <family val="2"/>
      <charset val="238"/>
    </font>
    <font>
      <b/>
      <sz val="22"/>
      <color rgb="FF2F5496"/>
      <name val="Arial"/>
      <family val="2"/>
      <charset val="238"/>
    </font>
    <font>
      <b/>
      <sz val="30"/>
      <color rgb="FF2F5496"/>
      <name val="Arial"/>
      <family val="2"/>
      <charset val="238"/>
    </font>
    <font>
      <sz val="11"/>
      <color theme="1"/>
      <name val="Calibri"/>
      <family val="2"/>
    </font>
    <font>
      <sz val="22"/>
      <color rgb="FF000000"/>
      <name val="Calibri"/>
      <family val="2"/>
    </font>
    <font>
      <b/>
      <sz val="24"/>
      <color theme="1" tint="0.499984740745262"/>
      <name val="Arial"/>
      <family val="2"/>
      <charset val="238"/>
    </font>
    <font>
      <b/>
      <i/>
      <sz val="10"/>
      <color theme="1"/>
      <name val="Arial"/>
      <family val="2"/>
      <charset val="238"/>
    </font>
    <font>
      <sz val="16"/>
      <color theme="0" tint="-0.499984740745262"/>
      <name val="Arial"/>
      <family val="2"/>
      <charset val="238"/>
    </font>
    <font>
      <sz val="20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9" fontId="1" fillId="0" borderId="0" applyFont="0" applyFill="0" applyBorder="0" applyAlignment="0" applyProtection="0"/>
  </cellStyleXfs>
  <cellXfs count="80">
    <xf numFmtId="0" fontId="0" fillId="0" borderId="0" xfId="0"/>
    <xf numFmtId="0" fontId="0" fillId="0" borderId="2" xfId="0" applyBorder="1"/>
    <xf numFmtId="0" fontId="0" fillId="0" borderId="1" xfId="0" applyBorder="1"/>
    <xf numFmtId="0" fontId="0" fillId="0" borderId="5" xfId="0" applyBorder="1"/>
    <xf numFmtId="0" fontId="2" fillId="0" borderId="1" xfId="0" applyFont="1" applyBorder="1"/>
    <xf numFmtId="0" fontId="0" fillId="4" borderId="5" xfId="0" applyFill="1" applyBorder="1"/>
    <xf numFmtId="0" fontId="0" fillId="4" borderId="1" xfId="0" applyFill="1" applyBorder="1"/>
    <xf numFmtId="164" fontId="0" fillId="4" borderId="3" xfId="0" applyNumberFormat="1" applyFill="1" applyBorder="1"/>
    <xf numFmtId="0" fontId="2" fillId="0" borderId="6" xfId="0" applyFont="1" applyBorder="1" applyAlignment="1">
      <alignment vertical="top"/>
    </xf>
    <xf numFmtId="0" fontId="2" fillId="0" borderId="7" xfId="0" applyFont="1" applyBorder="1" applyAlignment="1">
      <alignment vertical="top"/>
    </xf>
    <xf numFmtId="0" fontId="2" fillId="0" borderId="8" xfId="0" applyFont="1" applyBorder="1" applyAlignment="1">
      <alignment vertical="top"/>
    </xf>
    <xf numFmtId="0" fontId="2" fillId="0" borderId="10" xfId="0" applyFont="1" applyBorder="1" applyAlignment="1">
      <alignment vertical="top"/>
    </xf>
    <xf numFmtId="0" fontId="2" fillId="0" borderId="12" xfId="0" applyFont="1" applyBorder="1" applyAlignment="1">
      <alignment vertical="top"/>
    </xf>
    <xf numFmtId="0" fontId="2" fillId="0" borderId="13" xfId="0" applyFont="1" applyBorder="1" applyAlignment="1">
      <alignment vertical="top"/>
    </xf>
    <xf numFmtId="10" fontId="0" fillId="5" borderId="2" xfId="2" applyNumberFormat="1" applyFont="1" applyFill="1" applyBorder="1"/>
    <xf numFmtId="0" fontId="4" fillId="2" borderId="1" xfId="0" applyFont="1" applyFill="1" applyBorder="1"/>
    <xf numFmtId="164" fontId="4" fillId="2" borderId="1" xfId="0" applyNumberFormat="1" applyFont="1" applyFill="1" applyBorder="1"/>
    <xf numFmtId="164" fontId="4" fillId="2" borderId="2" xfId="0" applyNumberFormat="1" applyFont="1" applyFill="1" applyBorder="1"/>
    <xf numFmtId="10" fontId="4" fillId="2" borderId="1" xfId="0" applyNumberFormat="1" applyFont="1" applyFill="1" applyBorder="1"/>
    <xf numFmtId="0" fontId="2" fillId="6" borderId="1" xfId="0" applyFont="1" applyFill="1" applyBorder="1"/>
    <xf numFmtId="164" fontId="2" fillId="6" borderId="2" xfId="0" applyNumberFormat="1" applyFont="1" applyFill="1" applyBorder="1"/>
    <xf numFmtId="0" fontId="0" fillId="6" borderId="1" xfId="0" applyFill="1" applyBorder="1"/>
    <xf numFmtId="0" fontId="2" fillId="3" borderId="1" xfId="0" applyFont="1" applyFill="1" applyBorder="1"/>
    <xf numFmtId="0" fontId="2" fillId="3" borderId="1" xfId="0" applyFont="1" applyFill="1" applyBorder="1" applyAlignment="1">
      <alignment vertical="center"/>
    </xf>
    <xf numFmtId="164" fontId="2" fillId="3" borderId="2" xfId="0" applyNumberFormat="1" applyFont="1" applyFill="1" applyBorder="1" applyAlignment="1">
      <alignment vertical="center"/>
    </xf>
    <xf numFmtId="0" fontId="0" fillId="3" borderId="1" xfId="0" applyFill="1" applyBorder="1" applyAlignment="1">
      <alignment vertical="center"/>
    </xf>
    <xf numFmtId="10" fontId="2" fillId="3" borderId="5" xfId="0" applyNumberFormat="1" applyFont="1" applyFill="1" applyBorder="1" applyAlignment="1">
      <alignment vertical="center"/>
    </xf>
    <xf numFmtId="0" fontId="2" fillId="3" borderId="4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0" fillId="0" borderId="9" xfId="0" applyBorder="1" applyAlignment="1">
      <alignment vertical="top"/>
    </xf>
    <xf numFmtId="0" fontId="2" fillId="0" borderId="0" xfId="0" applyFont="1" applyAlignment="1">
      <alignment vertical="top"/>
    </xf>
    <xf numFmtId="0" fontId="0" fillId="0" borderId="11" xfId="0" applyBorder="1" applyAlignment="1">
      <alignment vertical="top"/>
    </xf>
    <xf numFmtId="0" fontId="0" fillId="4" borderId="1" xfId="0" applyFill="1" applyBorder="1" applyAlignment="1">
      <alignment vertical="center"/>
    </xf>
    <xf numFmtId="0" fontId="0" fillId="4" borderId="2" xfId="0" applyFill="1" applyBorder="1"/>
    <xf numFmtId="0" fontId="0" fillId="0" borderId="1" xfId="0" applyBorder="1" applyAlignment="1">
      <alignment horizontal="left" vertical="center" wrapText="1" indent="3"/>
    </xf>
    <xf numFmtId="0" fontId="0" fillId="7" borderId="1" xfId="0" applyFill="1" applyBorder="1" applyAlignment="1">
      <alignment vertical="center"/>
    </xf>
    <xf numFmtId="164" fontId="0" fillId="5" borderId="1" xfId="0" applyNumberForma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0" xfId="0" applyAlignment="1">
      <alignment vertical="center"/>
    </xf>
    <xf numFmtId="164" fontId="0" fillId="5" borderId="2" xfId="0" applyNumberFormat="1" applyFill="1" applyBorder="1" applyAlignment="1">
      <alignment vertical="center"/>
    </xf>
    <xf numFmtId="0" fontId="8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2" fillId="0" borderId="0" xfId="0" applyFont="1"/>
    <xf numFmtId="0" fontId="13" fillId="0" borderId="0" xfId="0" applyFont="1"/>
    <xf numFmtId="0" fontId="14" fillId="0" borderId="0" xfId="0" applyFont="1" applyAlignment="1">
      <alignment horizontal="left" vertical="center"/>
    </xf>
    <xf numFmtId="0" fontId="2" fillId="0" borderId="0" xfId="0" applyFont="1" applyFill="1" applyAlignment="1">
      <alignment vertical="top"/>
    </xf>
    <xf numFmtId="165" fontId="0" fillId="0" borderId="0" xfId="0" applyNumberFormat="1"/>
    <xf numFmtId="165" fontId="2" fillId="0" borderId="7" xfId="0" applyNumberFormat="1" applyFont="1" applyBorder="1" applyAlignment="1">
      <alignment vertical="top"/>
    </xf>
    <xf numFmtId="165" fontId="2" fillId="0" borderId="0" xfId="0" applyNumberFormat="1" applyFont="1" applyAlignment="1">
      <alignment vertical="top"/>
    </xf>
    <xf numFmtId="165" fontId="2" fillId="0" borderId="12" xfId="0" applyNumberFormat="1" applyFont="1" applyBorder="1" applyAlignment="1">
      <alignment vertical="top"/>
    </xf>
    <xf numFmtId="165" fontId="2" fillId="3" borderId="4" xfId="0" applyNumberFormat="1" applyFont="1" applyFill="1" applyBorder="1" applyAlignment="1">
      <alignment horizontal="center" vertical="center" wrapText="1"/>
    </xf>
    <xf numFmtId="165" fontId="4" fillId="0" borderId="1" xfId="0" applyNumberFormat="1" applyFont="1" applyBorder="1"/>
    <xf numFmtId="165" fontId="4" fillId="4" borderId="1" xfId="0" applyNumberFormat="1" applyFont="1" applyFill="1" applyBorder="1"/>
    <xf numFmtId="165" fontId="4" fillId="2" borderId="1" xfId="0" applyNumberFormat="1" applyFont="1" applyFill="1" applyBorder="1"/>
    <xf numFmtId="165" fontId="4" fillId="6" borderId="1" xfId="0" applyNumberFormat="1" applyFont="1" applyFill="1" applyBorder="1"/>
    <xf numFmtId="165" fontId="2" fillId="3" borderId="1" xfId="0" applyNumberFormat="1" applyFont="1" applyFill="1" applyBorder="1"/>
    <xf numFmtId="164" fontId="4" fillId="7" borderId="2" xfId="0" applyNumberFormat="1" applyFont="1" applyFill="1" applyBorder="1" applyAlignment="1">
      <alignment vertical="center"/>
    </xf>
    <xf numFmtId="164" fontId="4" fillId="7" borderId="1" xfId="0" applyNumberFormat="1" applyFont="1" applyFill="1" applyBorder="1" applyAlignment="1">
      <alignment vertical="center"/>
    </xf>
    <xf numFmtId="164" fontId="4" fillId="4" borderId="2" xfId="0" applyNumberFormat="1" applyFont="1" applyFill="1" applyBorder="1"/>
    <xf numFmtId="0" fontId="4" fillId="0" borderId="0" xfId="0" applyFont="1"/>
    <xf numFmtId="164" fontId="15" fillId="6" borderId="1" xfId="0" applyNumberFormat="1" applyFont="1" applyFill="1" applyBorder="1"/>
    <xf numFmtId="164" fontId="15" fillId="3" borderId="1" xfId="0" applyNumberFormat="1" applyFont="1" applyFill="1" applyBorder="1" applyAlignment="1">
      <alignment vertical="center"/>
    </xf>
    <xf numFmtId="165" fontId="0" fillId="0" borderId="1" xfId="0" applyNumberFormat="1" applyFont="1" applyBorder="1" applyAlignment="1">
      <alignment vertical="center"/>
    </xf>
    <xf numFmtId="165" fontId="0" fillId="4" borderId="1" xfId="0" applyNumberFormat="1" applyFont="1" applyFill="1" applyBorder="1"/>
    <xf numFmtId="165" fontId="0" fillId="0" borderId="1" xfId="0" applyNumberFormat="1" applyFont="1" applyBorder="1"/>
    <xf numFmtId="165" fontId="0" fillId="0" borderId="0" xfId="0" applyNumberFormat="1" applyFont="1"/>
    <xf numFmtId="165" fontId="0" fillId="2" borderId="1" xfId="0" applyNumberFormat="1" applyFont="1" applyFill="1" applyBorder="1"/>
    <xf numFmtId="0" fontId="5" fillId="2" borderId="1" xfId="0" applyFont="1" applyFill="1" applyBorder="1"/>
    <xf numFmtId="0" fontId="4" fillId="0" borderId="1" xfId="0" applyFont="1" applyBorder="1" applyAlignment="1">
      <alignment horizontal="left" indent="3"/>
    </xf>
    <xf numFmtId="0" fontId="7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 wrapText="1"/>
    </xf>
  </cellXfs>
  <cellStyles count="3">
    <cellStyle name="Normální" xfId="0" builtinId="0"/>
    <cellStyle name="Normální 2" xfId="1" xr:uid="{00000000-0005-0000-0000-000001000000}"/>
    <cellStyle name="Procenta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449580</xdr:colOff>
      <xdr:row>0</xdr:row>
      <xdr:rowOff>12700</xdr:rowOff>
    </xdr:from>
    <xdr:to>
      <xdr:col>9</xdr:col>
      <xdr:colOff>205740</xdr:colOff>
      <xdr:row>10</xdr:row>
      <xdr:rowOff>121285</xdr:rowOff>
    </xdr:to>
    <xdr:pic>
      <xdr:nvPicPr>
        <xdr:cNvPr id="3" name="image2.png">
          <a:extLst>
            <a:ext uri="{FF2B5EF4-FFF2-40B4-BE49-F238E27FC236}">
              <a16:creationId xmlns:a16="http://schemas.microsoft.com/office/drawing/2014/main" id="{596605AC-367F-4598-90B6-47BB114ECF0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4516" b="12634"/>
        <a:stretch>
          <a:fillRect/>
        </a:stretch>
      </xdr:blipFill>
      <xdr:spPr>
        <a:xfrm>
          <a:off x="2887980" y="12700"/>
          <a:ext cx="2804160" cy="2146935"/>
        </a:xfrm>
        <a:prstGeom prst="rect">
          <a:avLst/>
        </a:prstGeom>
        <a:ln/>
      </xdr:spPr>
    </xdr:pic>
    <xdr:clientData/>
  </xdr:twoCellAnchor>
  <xdr:twoCellAnchor editAs="oneCell">
    <xdr:from>
      <xdr:col>0</xdr:col>
      <xdr:colOff>0</xdr:colOff>
      <xdr:row>24</xdr:row>
      <xdr:rowOff>19050</xdr:rowOff>
    </xdr:from>
    <xdr:to>
      <xdr:col>13</xdr:col>
      <xdr:colOff>463296</xdr:colOff>
      <xdr:row>29</xdr:row>
      <xdr:rowOff>78486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B61DC310-8BB4-48A8-AE3E-EFFD109BD9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591300"/>
          <a:ext cx="8388096" cy="10119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2:N24"/>
  <sheetViews>
    <sheetView showGridLines="0" tabSelected="1" zoomScaleNormal="100" zoomScaleSheetLayoutView="100" workbookViewId="0">
      <selection activeCell="A24" sqref="A24:N24"/>
    </sheetView>
  </sheetViews>
  <sheetFormatPr defaultColWidth="9.140625" defaultRowHeight="15" x14ac:dyDescent="0.25"/>
  <cols>
    <col min="1" max="16384" width="9.140625" style="47"/>
  </cols>
  <sheetData>
    <row r="12" spans="1:14" ht="2.4500000000000002" customHeight="1" x14ac:dyDescent="0.25"/>
    <row r="14" spans="1:14" ht="66.599999999999994" customHeight="1" x14ac:dyDescent="0.25">
      <c r="A14" s="74" t="s">
        <v>25</v>
      </c>
      <c r="B14" s="74"/>
      <c r="C14" s="74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</row>
    <row r="15" spans="1:14" ht="10.9" customHeight="1" x14ac:dyDescent="0.25">
      <c r="A15" s="41"/>
      <c r="B15" s="42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3"/>
    </row>
    <row r="16" spans="1:14" s="48" customFormat="1" ht="15" customHeight="1" x14ac:dyDescent="0.45">
      <c r="A16" s="44"/>
      <c r="B16" s="45"/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4"/>
    </row>
    <row r="17" spans="1:14" ht="33" customHeight="1" x14ac:dyDescent="0.25">
      <c r="A17" s="74" t="s">
        <v>19</v>
      </c>
      <c r="B17" s="74"/>
      <c r="C17" s="74"/>
      <c r="D17" s="74"/>
      <c r="E17" s="74"/>
      <c r="F17" s="74"/>
      <c r="G17" s="74"/>
      <c r="H17" s="74"/>
      <c r="I17" s="74"/>
      <c r="J17" s="74"/>
      <c r="K17" s="74"/>
      <c r="L17" s="74"/>
      <c r="M17" s="74"/>
      <c r="N17" s="74"/>
    </row>
    <row r="18" spans="1:14" ht="11.45" customHeight="1" x14ac:dyDescent="0.25">
      <c r="A18" s="43"/>
      <c r="B18" s="46"/>
      <c r="C18" s="46"/>
      <c r="D18" s="46"/>
      <c r="E18" s="46"/>
      <c r="F18" s="46"/>
      <c r="G18" s="46"/>
      <c r="H18" s="46"/>
      <c r="I18" s="46"/>
      <c r="J18" s="46"/>
      <c r="K18" s="46"/>
      <c r="L18" s="46"/>
      <c r="M18" s="46"/>
      <c r="N18" s="43"/>
    </row>
    <row r="19" spans="1:14" ht="28.9" customHeight="1" x14ac:dyDescent="0.25">
      <c r="A19" s="75" t="s">
        <v>20</v>
      </c>
      <c r="B19" s="75"/>
      <c r="C19" s="75"/>
      <c r="D19" s="75"/>
      <c r="E19" s="75"/>
      <c r="F19" s="75"/>
      <c r="G19" s="75"/>
      <c r="H19" s="75"/>
      <c r="I19" s="75"/>
      <c r="J19" s="75"/>
      <c r="K19" s="75"/>
      <c r="L19" s="75"/>
      <c r="M19" s="75"/>
      <c r="N19" s="75"/>
    </row>
    <row r="20" spans="1:14" ht="60.75" customHeight="1" x14ac:dyDescent="0.25">
      <c r="A20" s="76" t="s">
        <v>21</v>
      </c>
      <c r="B20" s="77"/>
      <c r="C20" s="77"/>
      <c r="D20" s="77"/>
      <c r="E20" s="77"/>
      <c r="F20" s="77"/>
      <c r="G20" s="77"/>
      <c r="H20" s="77"/>
      <c r="I20" s="77"/>
      <c r="J20" s="77"/>
      <c r="K20" s="77"/>
      <c r="L20" s="77"/>
      <c r="M20" s="77"/>
      <c r="N20" s="77"/>
    </row>
    <row r="21" spans="1:14" ht="51.75" customHeight="1" x14ac:dyDescent="0.25">
      <c r="A21" s="79" t="s">
        <v>40</v>
      </c>
      <c r="B21" s="79"/>
      <c r="C21" s="79"/>
      <c r="D21" s="79"/>
      <c r="E21" s="79"/>
      <c r="F21" s="79"/>
      <c r="G21" s="79"/>
      <c r="H21" s="79"/>
      <c r="I21" s="79"/>
      <c r="J21" s="79"/>
      <c r="K21" s="79"/>
      <c r="L21" s="79"/>
      <c r="M21" s="79"/>
      <c r="N21" s="79"/>
    </row>
    <row r="22" spans="1:14" ht="51.75" customHeight="1" x14ac:dyDescent="0.25">
      <c r="A22" s="79" t="s">
        <v>41</v>
      </c>
      <c r="B22" s="79"/>
      <c r="C22" s="79"/>
      <c r="D22" s="79"/>
      <c r="E22" s="79"/>
      <c r="F22" s="79"/>
      <c r="G22" s="79"/>
      <c r="H22" s="79"/>
      <c r="I22" s="79"/>
      <c r="J22" s="79"/>
      <c r="K22" s="79"/>
      <c r="L22" s="79"/>
      <c r="M22" s="79"/>
      <c r="N22" s="79"/>
    </row>
    <row r="23" spans="1:14" ht="30" x14ac:dyDescent="0.25">
      <c r="A23" s="49"/>
      <c r="B23" s="49"/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9"/>
    </row>
    <row r="24" spans="1:14" ht="20.25" x14ac:dyDescent="0.25">
      <c r="A24" s="78" t="s">
        <v>42</v>
      </c>
      <c r="B24" s="78"/>
      <c r="C24" s="78"/>
      <c r="D24" s="78"/>
      <c r="E24" s="78"/>
      <c r="F24" s="78"/>
      <c r="G24" s="78"/>
      <c r="H24" s="78"/>
      <c r="I24" s="78"/>
      <c r="J24" s="78"/>
      <c r="K24" s="78"/>
      <c r="L24" s="78"/>
      <c r="M24" s="78"/>
      <c r="N24" s="78"/>
    </row>
  </sheetData>
  <mergeCells count="7">
    <mergeCell ref="A14:N14"/>
    <mergeCell ref="A17:N17"/>
    <mergeCell ref="A19:N19"/>
    <mergeCell ref="A20:N20"/>
    <mergeCell ref="A24:N24"/>
    <mergeCell ref="A21:N21"/>
    <mergeCell ref="A22:N22"/>
  </mergeCells>
  <pageMargins left="0.7" right="0.7" top="0.78740157499999996" bottom="0.78740157499999996" header="0.3" footer="0.3"/>
  <pageSetup paperSize="9" scale="6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H36"/>
  <sheetViews>
    <sheetView workbookViewId="0">
      <selection activeCell="I33" sqref="I33"/>
    </sheetView>
  </sheetViews>
  <sheetFormatPr defaultRowHeight="12.75" x14ac:dyDescent="0.2"/>
  <cols>
    <col min="1" max="1" width="2.140625" customWidth="1"/>
    <col min="2" max="2" width="66" customWidth="1"/>
    <col min="3" max="3" width="12.140625" style="51" customWidth="1"/>
    <col min="4" max="4" width="45.5703125" customWidth="1"/>
    <col min="5" max="5" width="22.42578125" customWidth="1"/>
    <col min="6" max="8" width="12.7109375" customWidth="1"/>
    <col min="9" max="9" width="15.7109375" bestFit="1" customWidth="1"/>
  </cols>
  <sheetData>
    <row r="1" spans="2:8" ht="15.75" x14ac:dyDescent="0.2">
      <c r="B1" s="28" t="s">
        <v>15</v>
      </c>
    </row>
    <row r="4" spans="2:8" x14ac:dyDescent="0.2">
      <c r="B4" s="8" t="s">
        <v>6</v>
      </c>
      <c r="C4" s="52"/>
      <c r="D4" s="9"/>
      <c r="E4" s="9"/>
      <c r="F4" s="9"/>
      <c r="G4" s="9"/>
      <c r="H4" s="10"/>
    </row>
    <row r="5" spans="2:8" x14ac:dyDescent="0.2">
      <c r="B5" s="29" t="s">
        <v>11</v>
      </c>
      <c r="C5" s="53"/>
      <c r="D5" s="30"/>
      <c r="E5" s="30"/>
      <c r="F5" s="30"/>
      <c r="G5" s="30"/>
      <c r="H5" s="11"/>
    </row>
    <row r="6" spans="2:8" x14ac:dyDescent="0.2">
      <c r="B6" s="29" t="s">
        <v>12</v>
      </c>
      <c r="C6" s="53"/>
      <c r="D6" s="30"/>
      <c r="E6" s="50"/>
      <c r="F6" s="30"/>
      <c r="G6" s="30"/>
      <c r="H6" s="11"/>
    </row>
    <row r="7" spans="2:8" x14ac:dyDescent="0.2">
      <c r="B7" s="29" t="s">
        <v>16</v>
      </c>
      <c r="C7" s="53"/>
      <c r="D7" s="30"/>
      <c r="E7" s="50"/>
      <c r="F7" s="30"/>
      <c r="G7" s="30"/>
      <c r="H7" s="11"/>
    </row>
    <row r="8" spans="2:8" x14ac:dyDescent="0.2">
      <c r="B8" s="31" t="s">
        <v>13</v>
      </c>
      <c r="C8" s="54"/>
      <c r="D8" s="12"/>
      <c r="E8" s="12"/>
      <c r="F8" s="12"/>
      <c r="G8" s="12"/>
      <c r="H8" s="13"/>
    </row>
    <row r="11" spans="2:8" ht="25.5" x14ac:dyDescent="0.2">
      <c r="B11" s="27" t="s">
        <v>3</v>
      </c>
      <c r="C11" s="55" t="s">
        <v>7</v>
      </c>
      <c r="D11" s="27" t="s">
        <v>14</v>
      </c>
      <c r="E11" s="27" t="s">
        <v>5</v>
      </c>
      <c r="F11" s="27" t="s">
        <v>8</v>
      </c>
      <c r="G11" s="27" t="s">
        <v>9</v>
      </c>
      <c r="H11" s="27" t="s">
        <v>4</v>
      </c>
    </row>
    <row r="12" spans="2:8" x14ac:dyDescent="0.2">
      <c r="B12" s="4" t="s">
        <v>2</v>
      </c>
      <c r="C12" s="56"/>
      <c r="D12" s="4"/>
      <c r="E12" s="1"/>
      <c r="F12" s="2"/>
      <c r="G12" s="2"/>
      <c r="H12" s="3"/>
    </row>
    <row r="13" spans="2:8" ht="21.75" customHeight="1" x14ac:dyDescent="0.2">
      <c r="B13" s="32" t="s">
        <v>17</v>
      </c>
      <c r="C13" s="57"/>
      <c r="D13" s="6"/>
      <c r="E13" s="33"/>
      <c r="F13" s="6"/>
      <c r="G13" s="6"/>
      <c r="H13" s="5"/>
    </row>
    <row r="14" spans="2:8" s="39" customFormat="1" ht="25.5" x14ac:dyDescent="0.2">
      <c r="B14" s="34" t="s">
        <v>35</v>
      </c>
      <c r="C14" s="67">
        <v>128</v>
      </c>
      <c r="D14" s="35"/>
      <c r="E14" s="61">
        <v>10000000</v>
      </c>
      <c r="F14" s="36"/>
      <c r="G14" s="37"/>
      <c r="H14" s="38"/>
    </row>
    <row r="15" spans="2:8" s="39" customFormat="1" x14ac:dyDescent="0.2">
      <c r="B15" s="34" t="s">
        <v>28</v>
      </c>
      <c r="C15" s="67">
        <v>129</v>
      </c>
      <c r="D15" s="35"/>
      <c r="E15" s="61">
        <v>5000000</v>
      </c>
      <c r="F15" s="40"/>
      <c r="G15" s="37"/>
      <c r="H15" s="38"/>
    </row>
    <row r="16" spans="2:8" s="39" customFormat="1" x14ac:dyDescent="0.2">
      <c r="B16" s="34" t="s">
        <v>27</v>
      </c>
      <c r="C16" s="67">
        <v>130</v>
      </c>
      <c r="D16" s="35"/>
      <c r="E16" s="61">
        <v>1000000</v>
      </c>
      <c r="F16" s="40"/>
      <c r="G16" s="37"/>
      <c r="H16" s="38"/>
    </row>
    <row r="17" spans="2:8" s="39" customFormat="1" x14ac:dyDescent="0.2">
      <c r="B17" s="34" t="s">
        <v>29</v>
      </c>
      <c r="C17" s="67">
        <v>131</v>
      </c>
      <c r="D17" s="35"/>
      <c r="E17" s="61">
        <v>500000</v>
      </c>
      <c r="F17" s="40"/>
      <c r="G17" s="37"/>
      <c r="H17" s="38"/>
    </row>
    <row r="18" spans="2:8" s="39" customFormat="1" x14ac:dyDescent="0.2">
      <c r="B18" s="34" t="s">
        <v>22</v>
      </c>
      <c r="C18" s="67">
        <v>44</v>
      </c>
      <c r="D18" s="35"/>
      <c r="E18" s="62">
        <v>500000</v>
      </c>
      <c r="F18" s="40"/>
      <c r="G18" s="37"/>
      <c r="H18" s="38"/>
    </row>
    <row r="19" spans="2:8" ht="20.25" customHeight="1" x14ac:dyDescent="0.2">
      <c r="B19" s="32" t="s">
        <v>18</v>
      </c>
      <c r="C19" s="68"/>
      <c r="D19" s="6"/>
      <c r="E19" s="63"/>
      <c r="F19" s="7"/>
      <c r="G19" s="6"/>
      <c r="H19" s="5"/>
    </row>
    <row r="20" spans="2:8" x14ac:dyDescent="0.2">
      <c r="B20" s="73" t="s">
        <v>34</v>
      </c>
      <c r="C20" s="69" t="s">
        <v>26</v>
      </c>
      <c r="D20" s="72"/>
      <c r="E20" s="16"/>
      <c r="F20" s="14"/>
      <c r="G20" s="14"/>
      <c r="H20" s="3"/>
    </row>
    <row r="21" spans="2:8" x14ac:dyDescent="0.2">
      <c r="C21" s="70"/>
      <c r="E21" s="64"/>
    </row>
    <row r="22" spans="2:8" x14ac:dyDescent="0.2">
      <c r="B22" s="15" t="s">
        <v>30</v>
      </c>
      <c r="C22" s="71">
        <v>128</v>
      </c>
      <c r="D22" s="15"/>
      <c r="E22" s="16">
        <f>SUMIFS($E$12:$E$20,$C$12:$C$20,C22)</f>
        <v>10000000</v>
      </c>
      <c r="F22" s="17"/>
      <c r="G22" s="18"/>
      <c r="H22" s="18">
        <f>E22/$E$27</f>
        <v>0.58823529411764708</v>
      </c>
    </row>
    <row r="23" spans="2:8" x14ac:dyDescent="0.2">
      <c r="B23" s="15" t="s">
        <v>31</v>
      </c>
      <c r="C23" s="71">
        <v>129</v>
      </c>
      <c r="D23" s="15"/>
      <c r="E23" s="16">
        <f t="shared" ref="E23:E26" si="0">SUMIFS($E$12:$E$20,$C$12:$C$20,C23)</f>
        <v>5000000</v>
      </c>
      <c r="F23" s="17"/>
      <c r="G23" s="18"/>
      <c r="H23" s="18">
        <f t="shared" ref="H23:H26" si="1">E23/$E$27</f>
        <v>0.29411764705882354</v>
      </c>
    </row>
    <row r="24" spans="2:8" x14ac:dyDescent="0.2">
      <c r="B24" s="15" t="s">
        <v>32</v>
      </c>
      <c r="C24" s="71">
        <v>130</v>
      </c>
      <c r="D24" s="15"/>
      <c r="E24" s="16">
        <f t="shared" si="0"/>
        <v>1000000</v>
      </c>
      <c r="F24" s="17"/>
      <c r="G24" s="18"/>
      <c r="H24" s="18">
        <f t="shared" si="1"/>
        <v>5.8823529411764705E-2</v>
      </c>
    </row>
    <row r="25" spans="2:8" x14ac:dyDescent="0.2">
      <c r="B25" s="15" t="s">
        <v>33</v>
      </c>
      <c r="C25" s="71">
        <v>131</v>
      </c>
      <c r="D25" s="15"/>
      <c r="E25" s="16">
        <f t="shared" si="0"/>
        <v>500000</v>
      </c>
      <c r="F25" s="17"/>
      <c r="G25" s="18"/>
      <c r="H25" s="18">
        <f t="shared" si="1"/>
        <v>2.9411764705882353E-2</v>
      </c>
    </row>
    <row r="26" spans="2:8" x14ac:dyDescent="0.2">
      <c r="B26" s="15" t="s">
        <v>23</v>
      </c>
      <c r="C26" s="71">
        <v>44</v>
      </c>
      <c r="D26" s="15"/>
      <c r="E26" s="16">
        <f t="shared" si="0"/>
        <v>500000</v>
      </c>
      <c r="F26" s="17"/>
      <c r="G26" s="18"/>
      <c r="H26" s="18">
        <f t="shared" si="1"/>
        <v>2.9411764705882353E-2</v>
      </c>
    </row>
    <row r="27" spans="2:8" x14ac:dyDescent="0.2">
      <c r="B27" s="19" t="s">
        <v>0</v>
      </c>
      <c r="C27" s="59"/>
      <c r="D27" s="19"/>
      <c r="E27" s="65">
        <f>SUM(E22:E26)</f>
        <v>17000000</v>
      </c>
      <c r="F27" s="20"/>
      <c r="G27" s="21"/>
      <c r="H27" s="21"/>
    </row>
    <row r="28" spans="2:8" x14ac:dyDescent="0.2">
      <c r="E28" s="64"/>
    </row>
    <row r="29" spans="2:8" x14ac:dyDescent="0.2">
      <c r="B29" s="19" t="s">
        <v>10</v>
      </c>
      <c r="C29" s="59"/>
      <c r="D29" s="19"/>
      <c r="E29" s="65">
        <f>E27*0.07</f>
        <v>1190000</v>
      </c>
      <c r="F29" s="20"/>
      <c r="G29" s="21"/>
      <c r="H29" s="21"/>
    </row>
    <row r="30" spans="2:8" x14ac:dyDescent="0.2">
      <c r="E30" s="64"/>
    </row>
    <row r="31" spans="2:8" x14ac:dyDescent="0.2">
      <c r="B31" s="15" t="s">
        <v>36</v>
      </c>
      <c r="C31" s="58"/>
      <c r="D31" s="15"/>
      <c r="E31" s="16">
        <f>E22*1.07</f>
        <v>10700000</v>
      </c>
      <c r="F31" s="17"/>
      <c r="G31" s="15"/>
      <c r="H31" s="18">
        <f>E31/$E$36</f>
        <v>0.58823529411764708</v>
      </c>
    </row>
    <row r="32" spans="2:8" x14ac:dyDescent="0.2">
      <c r="B32" s="15" t="s">
        <v>37</v>
      </c>
      <c r="C32" s="58"/>
      <c r="D32" s="15"/>
      <c r="E32" s="16">
        <f>E23*1.07</f>
        <v>5350000</v>
      </c>
      <c r="F32" s="17"/>
      <c r="G32" s="15"/>
      <c r="H32" s="18">
        <f t="shared" ref="H32:H35" si="2">E32/$E$36</f>
        <v>0.29411764705882354</v>
      </c>
    </row>
    <row r="33" spans="2:8" x14ac:dyDescent="0.2">
      <c r="B33" s="15" t="s">
        <v>38</v>
      </c>
      <c r="C33" s="58"/>
      <c r="D33" s="15"/>
      <c r="E33" s="16">
        <f>E24*1.07</f>
        <v>1070000</v>
      </c>
      <c r="F33" s="17"/>
      <c r="G33" s="15"/>
      <c r="H33" s="18">
        <f t="shared" si="2"/>
        <v>5.8823529411764705E-2</v>
      </c>
    </row>
    <row r="34" spans="2:8" x14ac:dyDescent="0.2">
      <c r="B34" s="15" t="s">
        <v>39</v>
      </c>
      <c r="C34" s="58"/>
      <c r="D34" s="15"/>
      <c r="E34" s="16">
        <f>E25*1.07</f>
        <v>535000</v>
      </c>
      <c r="F34" s="17"/>
      <c r="G34" s="15"/>
      <c r="H34" s="18">
        <f t="shared" si="2"/>
        <v>2.9411764705882353E-2</v>
      </c>
    </row>
    <row r="35" spans="2:8" x14ac:dyDescent="0.2">
      <c r="B35" s="15" t="s">
        <v>24</v>
      </c>
      <c r="C35" s="58"/>
      <c r="D35" s="15"/>
      <c r="E35" s="16">
        <f t="shared" ref="E35" si="3">E26*1.07</f>
        <v>535000</v>
      </c>
      <c r="F35" s="17"/>
      <c r="G35" s="15"/>
      <c r="H35" s="18">
        <f t="shared" si="2"/>
        <v>2.9411764705882353E-2</v>
      </c>
    </row>
    <row r="36" spans="2:8" ht="27" customHeight="1" x14ac:dyDescent="0.2">
      <c r="B36" s="23" t="s">
        <v>1</v>
      </c>
      <c r="C36" s="60"/>
      <c r="D36" s="22"/>
      <c r="E36" s="66">
        <f>SUM(E27:E29)</f>
        <v>18190000</v>
      </c>
      <c r="F36" s="24"/>
      <c r="G36" s="25"/>
      <c r="H36" s="26"/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Titulní strana</vt:lpstr>
      <vt:lpstr>Podklady pro stanovení</vt:lpstr>
    </vt:vector>
  </TitlesOfParts>
  <Company>MMR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Janda</dc:creator>
  <cp:lastModifiedBy>Živcová Petra</cp:lastModifiedBy>
  <cp:lastPrinted>2022-04-04T14:43:27Z</cp:lastPrinted>
  <dcterms:created xsi:type="dcterms:W3CDTF">2022-04-04T08:24:21Z</dcterms:created>
  <dcterms:modified xsi:type="dcterms:W3CDTF">2023-08-30T07:33:36Z</dcterms:modified>
</cp:coreProperties>
</file>