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ITI\FORT\"/>
    </mc:Choice>
  </mc:AlternateContent>
  <bookViews>
    <workbookView xWindow="-105" yWindow="-105" windowWidth="23250" windowHeight="12570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F21" i="1" l="1"/>
  <c r="F5" i="1"/>
  <c r="F28" i="1" l="1"/>
  <c r="F14" i="1"/>
</calcChain>
</file>

<file path=xl/sharedStrings.xml><?xml version="1.0" encoding="utf-8"?>
<sst xmlns="http://schemas.openxmlformats.org/spreadsheetml/2006/main" count="58" uniqueCount="39">
  <si>
    <t>1.1</t>
  </si>
  <si>
    <t>Předpokládaný rozsah termínů přípravy a realizace:</t>
  </si>
  <si>
    <t>Předpokládané zdroje financování:</t>
  </si>
  <si>
    <t>NÁZEV INTEGROVANÉHO ŘEŠENÍ:</t>
  </si>
  <si>
    <t>Popis integrovaného řešení - logické propojení vzájemně podmíněných strategických projektů a popis významných synergických efektů:</t>
  </si>
  <si>
    <t>Strategický projekt číslo:</t>
  </si>
  <si>
    <t>Integrované řešení číslo:</t>
  </si>
  <si>
    <t>Název strategického projektu:</t>
  </si>
  <si>
    <t>Zdroj financování (OP, národní zdroje, další):</t>
  </si>
  <si>
    <t>Realizátor:</t>
  </si>
  <si>
    <t>Stav přípravy:</t>
  </si>
  <si>
    <t>Popis strategického projektu a jeho zapojení do integrovaného řešení:</t>
  </si>
  <si>
    <t>Předpokládaný termín realizace:</t>
  </si>
  <si>
    <t>Předpokládané náklady projektu:</t>
  </si>
  <si>
    <t>Partneři integrovaného řešení a žadatelé o strategické projekty:</t>
  </si>
  <si>
    <t>Předpokládané celkové náklady:</t>
  </si>
  <si>
    <t>1.2</t>
  </si>
  <si>
    <t>1.3</t>
  </si>
  <si>
    <t>Provázané integrované řešení</t>
  </si>
  <si>
    <t>Využití FORTU – Tabulový vrch v areálu Fakultní nemocnice v Olomouci a jeho začlenění do života nemocnice a města.</t>
  </si>
  <si>
    <t>Fakultní nemocnice Olomouc</t>
  </si>
  <si>
    <t>2021 - 2027</t>
  </si>
  <si>
    <t>Studie proveditelnosti</t>
  </si>
  <si>
    <t>2021 - 2025</t>
  </si>
  <si>
    <t>2021-2027</t>
  </si>
  <si>
    <t>Turistické centrum</t>
  </si>
  <si>
    <t>Studie proveditelnosti prostor, ostatní v realizaci</t>
  </si>
  <si>
    <t>2022-2027</t>
  </si>
  <si>
    <t>Fakultní nemocnice Olomouc, Univerzita Palackého v Olomouci, Vlastivědné muzeum Olomouc</t>
  </si>
  <si>
    <t xml:space="preserve">cíl 1.1: Využití přínosů digitalizace pro občany, podniky a vlády; cíl 2.2: Posílení ochrany přírody, biologické rozmanitosti, zelené infrastruktury v městském prostředí a snížení znečištění; cíl 4.3: Zajištění rovného přístupu ke zdravotní péči pomocí rozvoje infrastruktury, včetně primární péče cíl; 4.4: Posílení role kultury a cestovního ruchu v hospodářském rozvoji, sociálním začleňování a v sociálních inovacích cíl 5.1: Podpora integrovaného, sociálního, hospodářského a environmentálního rozvoje a kulturního dědictví, cestovního ruchu a bezpečnosti mimo městská území </t>
  </si>
  <si>
    <t>cíl 1.1: Využití přínosů digitalizace pro občany, podniky a vlády (OP TAK, IROP) 48.399.900,- Kč;                                                                                                                                 cíl 2.2: Posílení ochrany přírody, biologické rozmanitosti, zelené infrastruktury v městském prostředí a snížení znečištění (SFŽP, IROP) 120.791.375,- Kč</t>
  </si>
  <si>
    <t>cíl 1.1: Využití přínosů digitalizace pro občany, podniky a vlády (OP TAK, IROP) 218.400.000,- Kč;                                                                                                                                 cíl 2.2: Posílení ochrany přírody, biologické rozmanitosti, zelené infrastruktury v městském prostředí a snížení znečištění (OPŽP, IROP) 120.791.275,- Kč;                                                                                                                                                                                                              cíl 4.3: Zajištění rovného přístupu ke zdravotní péči pomocí rozvoje infrastruktury, včetně primární péče (OPZ+, IROP) 218.150.000,- Kč.</t>
  </si>
  <si>
    <t xml:space="preserve"> IT oddělení – vlastní provoz, archiv a datové sklady v reduitu a kasematních hradbách třetí linie. </t>
  </si>
  <si>
    <t xml:space="preserve">Národní telemedicínské centrum – vlastní provoz a datové sklady v reduitu a kasematní hradby třetí linie. </t>
  </si>
  <si>
    <r>
      <t>cíl 2.2: Posílení ochrany přírody, biologické rozmanitosti, zelené infrastruktury v městském prostředí a snížení znečištění</t>
    </r>
    <r>
      <rPr>
        <sz val="12"/>
        <color theme="1"/>
        <rFont val="Calibri"/>
        <family val="2"/>
        <charset val="238"/>
        <scheme val="minor"/>
      </rPr>
      <t xml:space="preserve"> (OPŽP, IROP) 52.030.000,- Kč;                                                                                                                                                                                                             cíl 4.4: Posílení role kultury a cestovního ruchu v hospodářském rozvoji, sociálním začleňování a v sociálních inovacích (IROP) 184.222.500,- Kč;</t>
    </r>
  </si>
  <si>
    <t xml:space="preserve">Fakultní nemocnice Olomouc spolu s Národním telemedicínským centrem (NTMC) je bezesporu lídrem v oblasti inovací a digitalizace ve zdravotnictví. NTMC je tzv. referenčním místem v rámci Evropského inovačního partnerství pro aktivní a zdravé stárnutí (EIP AHA). Toto partnerství vzniklo roku 2012 jako pilotní partnerství iniciované Evropskou komisí na podnět evropských regionů, kde se otázky dopadu stárnoucí populace a s tím spojených chronických chorob staly součástí urgentní agendy. Významnost centra dokládá hlavně aktivní spoluúčastí na významných a prestižních mezinárodních projektech, jako jsou například: SHAPES, niCE-life, PROFID, Výzkum provozního a ekonomického modelu poskytování telemedicínských služeb, JADECARE, Výzkum modelu vzdálené psychologické podpory dětských i dospělých paliativních pacientů, TAČR Éta spolu s Institutem sociálního zdraví (OUSHI), Prevence dekubitů. Kromě těchto významných evropských projektů se FNOL a NTMC podílí na vlastních projektech v oblasti digitální medicíny a inovací. V roce 2019 se NTMC stalo prvním kompetenčním centrem Ministerstva zdravotnictví pro telemedicínu a v rámci této spolupráce aktivně tvoří vlastní projekty, jako jsou například: COVID - Ověření technologií pro detekci, analýzu kašle a dodržování rozestupů, Telemedicínská aplikace a virtuální ordinace, Hodnocení zdravotnických aplikací v oblasti telemedicíny. Nejnovější významný krok v rámci digitálních inovací ve zdravotnictví pro FNOL se stala participace na unikátním projektu Digitálního Inovačního Hubu (DIH) pro oblast zdravotnictví – Digi2Health. Digitální inovační hub (DIH) je ekosystémem, který slouží jako kontaktní místo s řadou podpůrných služeb pro malé a střední firmy v regionu i mimo něj se zaměřením na zdravotnictví. Umožňuje nejen přístup k digitálním znalostem, technologiím, prototypovým řešením, testovacím zařízením, ale i zapojení do inovačního ekosystému v regionu.  Naším cílem je připojit DIGI2Health do sítě digitálních inovačních hubů a tím umožnit malým a středním podnikům z regionu digitalizovat jejich procesy. </t>
  </si>
  <si>
    <t>Předmětem návrhu je budova reduitu a třetí obranné linie. Návrh zahrnuje přesun celého IT oddělení a zázemí NTMC do prostor reduitu a jeho společné využití společně s archivem.  V jedné polovině třetí obranné linie je zamýšleno vybudování archivu a v druhé polovině je plánováno datové centrum pro FNOL a NTMC.</t>
  </si>
  <si>
    <t>Je snahou, aby byly prostory chodeb a valů zpřístupněny pro turisty města s komentovanou prohlídkou, pro exkurze a vzdělávání, např. v rámci akce Dny evropského dědictví, Olomoucké muzejní noci, Noci vědců nebo jako stálá expozice o víkendech či v turistické sezoně. Některé z těchto chodeb již byly zpřístupněny v roce 2012 v rámci Dnů kulturního dědictví. V levé části od hlavního vstupu pro tyto účely navrhujeme v kasematních hradbách vybudování informačního centra s výstavními prostory s historií areálu. Na ně navazuje kavárna s možností podávání jednoduchých ohřátých jídel v době oběda a venkovním zastřešeným sezením. Zde se může návštěvník občerstvit před vstupem na komentovanou prohlídkovou trasu. Ta začíná v chodbách předpolí, dále pokračuje obnoveným schodištěm do tzv. předpolí na terén. Jak již bylo uvedeno, fort je zakopán do kopce, jeho plná krása vynikne z nadhledu. Proto navrhujeme u jihozápadu věž s vyhlídkou na celý fort. Odtud by pokračovala prohlídka po nové lávce a části zelených valů a skončila by na nádvoří mezi reduitem a hlavním valem.  Nádvoří mezi reduitem a hlavním valem uvažujeme využít jako otevřenou scénu pro divadla nebo koncerty. Pro kulturní akce v celoročním provozu je navržen nově zastřešený univerzální prostor dnešního příkopu mezi hlavním valem a kaponiérou s hlavním vstupem z nádvoří. Tento prostor bude sloužit pro výstavy, přednášky, komorní koncerty, rauty apod. Opět je zde navrženo zázemí s barem, prostory technické a skladovací, prostory pro účinkující a sociální zázemí.  V samotné kaponiéře ve špici valu je uvažováno s umístěním muzea zdravotnictví. V pravé části od hlavního vstupu v kasematních hradbách jsou opět prostory různého využití. Je zde možno umístit knihovnu, komunitní centrum, obchod, eventuálně restauraci. V ostatních plochách hradeb se počítá se sklady pro provoz kulturního centra a fakultní nemocnici.</t>
  </si>
  <si>
    <t xml:space="preserve">Hlavním úkolem je nalézt řešení pro nevyužité a opuštěné prostory fortu s tzv. první linií - předpolí se systémem dlouhých minových a naslouchacích chodeb přístupných ze střelecké galerie a druhou obrannou linií (podkova s průchozími místnostmi s otvory bez oken, další kasematní hradba). Záměrem je začlenit nemocnici do chodu města, tak aby se stala jeho přirozenou součástí - místem, kde se bude návštěvník, který je zde nucen trávit čas jako pacient nebo jeho doprovod, cítit dobře a může plnohodnotně využít strávený čas. Dále uvažujeme o propojení okolních ploch s bytovou zástavbou, tak aby se fort s jeho zelenými střechami (z části obnovenými) a příkopy stal rekreační a kulturní částí města. Zejména vnímáme absenci prostor pro konání kulturních akcí.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</si>
</sst>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49" fontId="1" fillId="0" borderId="0" xfId="0" applyNumberFormat="1" applyFont="1" applyBorder="1" applyAlignment="1">
      <alignment horizontal="center"/>
    </xf>
    <xf numFmtId="0" fontId="0" fillId="2" borderId="6" xfId="0" applyFont="1" applyFill="1" applyBorder="1" applyAlignment="1">
      <alignment horizontal="left" vertical="top" wrapText="1"/>
    </xf>
    <xf numFmtId="49" fontId="0" fillId="2" borderId="7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center" vertical="top"/>
    </xf>
    <xf numFmtId="49" fontId="1" fillId="2" borderId="3" xfId="0" applyNumberFormat="1" applyFont="1" applyFill="1" applyBorder="1" applyAlignment="1">
      <alignment horizontal="center"/>
    </xf>
    <xf numFmtId="0" fontId="0" fillId="2" borderId="14" xfId="0" applyFont="1" applyFill="1" applyBorder="1" applyAlignment="1">
      <alignment horizontal="left" vertical="top" wrapText="1"/>
    </xf>
    <xf numFmtId="0" fontId="0" fillId="2" borderId="5" xfId="0" applyFont="1" applyFill="1" applyBorder="1" applyAlignment="1">
      <alignment horizontal="center" vertical="top"/>
    </xf>
    <xf numFmtId="49" fontId="1" fillId="2" borderId="2" xfId="0" applyNumberFormat="1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center" vertical="top" wrapText="1"/>
    </xf>
    <xf numFmtId="49" fontId="1" fillId="2" borderId="3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4" fillId="2" borderId="15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44" fontId="5" fillId="0" borderId="16" xfId="1" applyFont="1" applyBorder="1" applyAlignment="1">
      <alignment horizontal="left" vertical="top" wrapText="1"/>
    </xf>
    <xf numFmtId="0" fontId="3" fillId="2" borderId="17" xfId="0" applyFont="1" applyFill="1" applyBorder="1" applyAlignment="1">
      <alignment horizontal="center" vertical="top"/>
    </xf>
    <xf numFmtId="0" fontId="3" fillId="2" borderId="18" xfId="0" applyFont="1" applyFill="1" applyBorder="1" applyAlignment="1">
      <alignment horizontal="center" vertical="top"/>
    </xf>
    <xf numFmtId="0" fontId="3" fillId="2" borderId="19" xfId="0" applyFont="1" applyFill="1" applyBorder="1" applyAlignment="1">
      <alignment horizontal="center" vertical="top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8"/>
  <sheetViews>
    <sheetView tabSelected="1" topLeftCell="A7" workbookViewId="0">
      <selection activeCell="J4" sqref="J4"/>
    </sheetView>
  </sheetViews>
  <sheetFormatPr defaultColWidth="9.140625" defaultRowHeight="15" x14ac:dyDescent="0.25"/>
  <cols>
    <col min="1" max="1" width="3" style="2" customWidth="1"/>
    <col min="2" max="2" width="13" style="2" customWidth="1"/>
    <col min="3" max="3" width="2.140625" style="1" customWidth="1"/>
    <col min="4" max="4" width="4.28515625" style="6" customWidth="1"/>
    <col min="5" max="5" width="46.7109375" style="2" customWidth="1"/>
    <col min="6" max="6" width="130.7109375" style="2" customWidth="1"/>
    <col min="7" max="16384" width="9.140625" style="2"/>
  </cols>
  <sheetData>
    <row r="1" spans="2:8" ht="19.5" thickBot="1" x14ac:dyDescent="0.3">
      <c r="B1" s="28" t="s">
        <v>18</v>
      </c>
      <c r="C1" s="29"/>
      <c r="D1" s="29"/>
      <c r="E1" s="29"/>
      <c r="F1" s="30"/>
    </row>
    <row r="2" spans="2:8" ht="33.75" customHeight="1" x14ac:dyDescent="0.25">
      <c r="B2" s="7" t="s">
        <v>6</v>
      </c>
      <c r="C2" s="8"/>
      <c r="D2" s="9">
        <v>1</v>
      </c>
      <c r="E2" s="10" t="s">
        <v>3</v>
      </c>
      <c r="F2" s="20" t="s">
        <v>19</v>
      </c>
      <c r="G2" s="3"/>
      <c r="H2" s="3"/>
    </row>
    <row r="3" spans="2:8" ht="94.5" x14ac:dyDescent="0.25">
      <c r="B3" s="11"/>
      <c r="C3" s="12"/>
      <c r="D3" s="13"/>
      <c r="E3" s="4" t="s">
        <v>4</v>
      </c>
      <c r="F3" s="21" t="s">
        <v>38</v>
      </c>
    </row>
    <row r="4" spans="2:8" ht="19.5" customHeight="1" x14ac:dyDescent="0.25">
      <c r="B4" s="11"/>
      <c r="C4" s="12"/>
      <c r="D4" s="13"/>
      <c r="E4" s="4" t="s">
        <v>1</v>
      </c>
      <c r="F4" s="21" t="s">
        <v>21</v>
      </c>
    </row>
    <row r="5" spans="2:8" ht="15.75" x14ac:dyDescent="0.25">
      <c r="B5" s="11"/>
      <c r="C5" s="12"/>
      <c r="D5" s="13"/>
      <c r="E5" s="4" t="s">
        <v>15</v>
      </c>
      <c r="F5" s="27">
        <f>489905000*1.21+370000000</f>
        <v>962785050</v>
      </c>
    </row>
    <row r="6" spans="2:8" ht="78.75" x14ac:dyDescent="0.25">
      <c r="B6" s="11"/>
      <c r="C6" s="12"/>
      <c r="D6" s="13"/>
      <c r="E6" s="4" t="s">
        <v>2</v>
      </c>
      <c r="F6" s="26" t="s">
        <v>29</v>
      </c>
    </row>
    <row r="7" spans="2:8" ht="30" x14ac:dyDescent="0.25">
      <c r="B7" s="11"/>
      <c r="C7" s="12"/>
      <c r="D7" s="13"/>
      <c r="E7" s="5" t="s">
        <v>14</v>
      </c>
      <c r="F7" s="22" t="s">
        <v>28</v>
      </c>
    </row>
    <row r="8" spans="2:8" ht="33" customHeight="1" x14ac:dyDescent="0.25">
      <c r="B8" s="14" t="s">
        <v>5</v>
      </c>
      <c r="C8" s="15"/>
      <c r="D8" s="16" t="s">
        <v>0</v>
      </c>
      <c r="E8" s="19" t="s">
        <v>7</v>
      </c>
      <c r="F8" s="23" t="s">
        <v>32</v>
      </c>
    </row>
    <row r="9" spans="2:8" ht="15.75" x14ac:dyDescent="0.25">
      <c r="B9" s="11"/>
      <c r="C9" s="17"/>
      <c r="D9" s="18"/>
      <c r="E9" s="4" t="s">
        <v>9</v>
      </c>
      <c r="F9" s="24" t="s">
        <v>20</v>
      </c>
    </row>
    <row r="10" spans="2:8" ht="15.75" x14ac:dyDescent="0.25">
      <c r="B10" s="11"/>
      <c r="C10" s="17"/>
      <c r="D10" s="18"/>
      <c r="E10" s="4" t="s">
        <v>10</v>
      </c>
      <c r="F10" s="25" t="s">
        <v>22</v>
      </c>
    </row>
    <row r="11" spans="2:8" ht="47.25" x14ac:dyDescent="0.25">
      <c r="B11" s="11"/>
      <c r="C11" s="12"/>
      <c r="D11" s="18"/>
      <c r="E11" s="5" t="s">
        <v>11</v>
      </c>
      <c r="F11" s="26" t="s">
        <v>36</v>
      </c>
    </row>
    <row r="12" spans="2:8" ht="15.75" x14ac:dyDescent="0.25">
      <c r="B12" s="11"/>
      <c r="C12" s="12"/>
      <c r="D12" s="18"/>
      <c r="E12" s="4" t="s">
        <v>12</v>
      </c>
      <c r="F12" s="25" t="s">
        <v>23</v>
      </c>
    </row>
    <row r="13" spans="2:8" ht="47.25" x14ac:dyDescent="0.25">
      <c r="B13" s="11"/>
      <c r="C13" s="12"/>
      <c r="D13" s="18"/>
      <c r="E13" s="5" t="s">
        <v>8</v>
      </c>
      <c r="F13" s="26" t="s">
        <v>30</v>
      </c>
    </row>
    <row r="14" spans="2:8" ht="15.75" x14ac:dyDescent="0.25">
      <c r="B14" s="11"/>
      <c r="C14" s="12"/>
      <c r="D14" s="18"/>
      <c r="E14" s="5" t="s">
        <v>13</v>
      </c>
      <c r="F14" s="27">
        <f>139827500*1.21</f>
        <v>169191275</v>
      </c>
    </row>
    <row r="15" spans="2:8" ht="30" x14ac:dyDescent="0.25">
      <c r="B15" s="14" t="s">
        <v>5</v>
      </c>
      <c r="C15" s="15"/>
      <c r="D15" s="16" t="s">
        <v>16</v>
      </c>
      <c r="E15" s="19" t="s">
        <v>7</v>
      </c>
      <c r="F15" s="23" t="s">
        <v>33</v>
      </c>
    </row>
    <row r="16" spans="2:8" ht="15.75" x14ac:dyDescent="0.25">
      <c r="B16" s="11"/>
      <c r="C16" s="17"/>
      <c r="D16" s="18"/>
      <c r="E16" s="4" t="s">
        <v>9</v>
      </c>
      <c r="F16" s="24" t="s">
        <v>20</v>
      </c>
    </row>
    <row r="17" spans="2:6" ht="15.75" x14ac:dyDescent="0.25">
      <c r="B17" s="11"/>
      <c r="C17" s="17"/>
      <c r="D17" s="18"/>
      <c r="E17" s="4" t="s">
        <v>10</v>
      </c>
      <c r="F17" s="25" t="s">
        <v>26</v>
      </c>
    </row>
    <row r="18" spans="2:6" ht="252" x14ac:dyDescent="0.25">
      <c r="B18" s="11"/>
      <c r="C18" s="12"/>
      <c r="D18" s="18"/>
      <c r="E18" s="5" t="s">
        <v>11</v>
      </c>
      <c r="F18" s="26" t="s">
        <v>35</v>
      </c>
    </row>
    <row r="19" spans="2:6" ht="15.75" x14ac:dyDescent="0.25">
      <c r="B19" s="11"/>
      <c r="C19" s="12"/>
      <c r="D19" s="18"/>
      <c r="E19" s="4" t="s">
        <v>12</v>
      </c>
      <c r="F19" s="25" t="s">
        <v>24</v>
      </c>
    </row>
    <row r="20" spans="2:6" ht="63" x14ac:dyDescent="0.25">
      <c r="B20" s="11"/>
      <c r="C20" s="12"/>
      <c r="D20" s="18"/>
      <c r="E20" s="5" t="s">
        <v>8</v>
      </c>
      <c r="F20" s="26" t="s">
        <v>31</v>
      </c>
    </row>
    <row r="21" spans="2:6" ht="15.75" x14ac:dyDescent="0.25">
      <c r="B21" s="11"/>
      <c r="C21" s="12"/>
      <c r="D21" s="18"/>
      <c r="E21" s="5" t="s">
        <v>13</v>
      </c>
      <c r="F21" s="27">
        <f>154827500*1.21+370000000</f>
        <v>557341275</v>
      </c>
    </row>
    <row r="22" spans="2:6" ht="30" x14ac:dyDescent="0.25">
      <c r="B22" s="14" t="s">
        <v>5</v>
      </c>
      <c r="C22" s="15"/>
      <c r="D22" s="16" t="s">
        <v>17</v>
      </c>
      <c r="E22" s="19" t="s">
        <v>7</v>
      </c>
      <c r="F22" s="23" t="s">
        <v>25</v>
      </c>
    </row>
    <row r="23" spans="2:6" ht="15.75" x14ac:dyDescent="0.25">
      <c r="B23" s="11"/>
      <c r="C23" s="17"/>
      <c r="D23" s="18"/>
      <c r="E23" s="4" t="s">
        <v>9</v>
      </c>
      <c r="F23" s="24" t="s">
        <v>20</v>
      </c>
    </row>
    <row r="24" spans="2:6" ht="15.75" x14ac:dyDescent="0.25">
      <c r="B24" s="11"/>
      <c r="C24" s="17"/>
      <c r="D24" s="18"/>
      <c r="E24" s="4" t="s">
        <v>10</v>
      </c>
      <c r="F24" s="25" t="s">
        <v>22</v>
      </c>
    </row>
    <row r="25" spans="2:6" ht="227.25" customHeight="1" x14ac:dyDescent="0.25">
      <c r="B25" s="11"/>
      <c r="C25" s="12"/>
      <c r="D25" s="18"/>
      <c r="E25" s="5" t="s">
        <v>11</v>
      </c>
      <c r="F25" s="26" t="s">
        <v>37</v>
      </c>
    </row>
    <row r="26" spans="2:6" ht="15.75" x14ac:dyDescent="0.25">
      <c r="B26" s="11"/>
      <c r="C26" s="12"/>
      <c r="D26" s="18"/>
      <c r="E26" s="4" t="s">
        <v>12</v>
      </c>
      <c r="F26" s="25" t="s">
        <v>27</v>
      </c>
    </row>
    <row r="27" spans="2:6" ht="63" x14ac:dyDescent="0.25">
      <c r="B27" s="11"/>
      <c r="C27" s="12"/>
      <c r="D27" s="18"/>
      <c r="E27" s="5" t="s">
        <v>8</v>
      </c>
      <c r="F27" s="26" t="s">
        <v>34</v>
      </c>
    </row>
    <row r="28" spans="2:6" ht="15.75" x14ac:dyDescent="0.25">
      <c r="B28" s="11"/>
      <c r="C28" s="12"/>
      <c r="D28" s="18"/>
      <c r="E28" s="5" t="s">
        <v>13</v>
      </c>
      <c r="F28" s="27">
        <f>195250000*1.21</f>
        <v>236252500</v>
      </c>
    </row>
  </sheetData>
  <mergeCells count="1">
    <mergeCell ref="B1:F1"/>
  </mergeCells>
  <pageMargins left="0.25" right="0.25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Beneš Erich</dc:creator>
  <cp:lastModifiedBy>Foukalová Petra, Mgr.</cp:lastModifiedBy>
  <cp:lastPrinted>2020-05-29T07:09:49Z</cp:lastPrinted>
  <dcterms:created xsi:type="dcterms:W3CDTF">2020-02-28T09:23:56Z</dcterms:created>
  <dcterms:modified xsi:type="dcterms:W3CDTF">2020-11-25T14:59:07Z</dcterms:modified>
</cp:coreProperties>
</file>