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NPO Novostavba P4\Povinné pířlohy ke zpracování\"/>
    </mc:Choice>
  </mc:AlternateContent>
  <xr:revisionPtr revIDLastSave="0" documentId="13_ncr:1_{8FC3E358-FEEB-4AB0-8406-171A143F37A4}" xr6:coauthVersionLast="36" xr6:coauthVersionMax="36" xr10:uidLastSave="{00000000-0000-0000-0000-000000000000}"/>
  <bookViews>
    <workbookView xWindow="0" yWindow="0" windowWidth="28800" windowHeight="11925" xr2:uid="{9031E7E4-4A2A-49FB-9DB5-C3886387CC3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8" i="1"/>
  <c r="C8" i="1"/>
  <c r="C9" i="1"/>
  <c r="G5" i="1"/>
  <c r="F5" i="1" s="1"/>
  <c r="G4" i="1"/>
  <c r="F4" i="1"/>
  <c r="C11" i="1" l="1"/>
  <c r="D7" i="1"/>
  <c r="C27" i="1"/>
  <c r="C21" i="1"/>
  <c r="E5" i="1"/>
  <c r="G7" i="1"/>
  <c r="F7" i="1" s="1"/>
  <c r="E4" i="1"/>
  <c r="G8" i="1" l="1"/>
  <c r="F8" i="1" s="1"/>
  <c r="F9" i="1" s="1"/>
  <c r="E7" i="1"/>
  <c r="G9" i="1" l="1"/>
  <c r="D8" i="1"/>
  <c r="D9" i="1" s="1"/>
  <c r="C12" i="1"/>
  <c r="E8" i="1" l="1"/>
  <c r="E9" i="1" s="1"/>
</calcChain>
</file>

<file path=xl/sharedStrings.xml><?xml version="1.0" encoding="utf-8"?>
<sst xmlns="http://schemas.openxmlformats.org/spreadsheetml/2006/main" count="36" uniqueCount="32">
  <si>
    <t xml:space="preserve"> způsobilé náklady</t>
  </si>
  <si>
    <t>cena celkem bez DPH (Kč)</t>
  </si>
  <si>
    <t>čerpání 2024 (Kč)</t>
  </si>
  <si>
    <t>čerpání 2025 (Kč)</t>
  </si>
  <si>
    <t>publicita</t>
  </si>
  <si>
    <t>CELKEM</t>
  </si>
  <si>
    <t xml:space="preserve"> nezpůsobilé náklady</t>
  </si>
  <si>
    <t>DPH (Kč)</t>
  </si>
  <si>
    <t>věcně nezpůsobilé – klinické studie</t>
  </si>
  <si>
    <t>realizační výdaje</t>
  </si>
  <si>
    <t>hrazeno</t>
  </si>
  <si>
    <t>NPO</t>
  </si>
  <si>
    <t>FNOL</t>
  </si>
  <si>
    <t>PŘEDPOKLÁDANÉ NÁKLADY</t>
  </si>
  <si>
    <t>PODLAHOVÉ PLOCHY</t>
  </si>
  <si>
    <t>PROJEKTOVÝ ZÁMĚR (NPO) - Novostavba budovy P4</t>
  </si>
  <si>
    <t>m2</t>
  </si>
  <si>
    <t>klinické studie - sesterna (3.NP)</t>
  </si>
  <si>
    <t>klinické studie - ambulance (3.NP)</t>
  </si>
  <si>
    <t>2.PP</t>
  </si>
  <si>
    <t>1.PP</t>
  </si>
  <si>
    <t>1.NP</t>
  </si>
  <si>
    <t>2.NP</t>
  </si>
  <si>
    <t>3.NP</t>
  </si>
  <si>
    <t>4.NP</t>
  </si>
  <si>
    <t>celkem</t>
  </si>
  <si>
    <t>cena celkem vč. DPH (Kč)</t>
  </si>
  <si>
    <t>cena bez DPH za 1 m2</t>
  </si>
  <si>
    <t>cena bez DPH</t>
  </si>
  <si>
    <t>nad limit - část realizačních výdajů</t>
  </si>
  <si>
    <t>celkem způsobilé náklady (NPO)</t>
  </si>
  <si>
    <t>celkem nezpůsobilé náklady (FNOL)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</si>
</sst>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/>
    <xf numFmtId="3" fontId="1" fillId="0" borderId="0" xfId="0" applyNumberFormat="1" applyFont="1"/>
    <xf numFmtId="3" fontId="0" fillId="0" borderId="0" xfId="0" applyNumberFormat="1" applyFont="1"/>
    <xf numFmtId="0" fontId="2" fillId="0" borderId="0" xfId="0" applyFont="1" applyAlignment="1"/>
    <xf numFmtId="0" fontId="0" fillId="0" borderId="0" xfId="0" applyBorder="1" applyAlignment="1">
      <alignment horizontal="right"/>
    </xf>
    <xf numFmtId="3" fontId="0" fillId="0" borderId="0" xfId="0" applyNumberFormat="1" applyBorder="1"/>
    <xf numFmtId="0" fontId="0" fillId="0" borderId="0" xfId="0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5" xfId="0" applyNumberFormat="1" applyBorder="1"/>
    <xf numFmtId="3" fontId="0" fillId="0" borderId="5" xfId="0" applyNumberFormat="1" applyFont="1" applyBorder="1"/>
    <xf numFmtId="3" fontId="1" fillId="0" borderId="5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0" fillId="0" borderId="5" xfId="0" applyBorder="1"/>
    <xf numFmtId="2" fontId="0" fillId="0" borderId="5" xfId="0" applyNumberFormat="1" applyBorder="1"/>
    <xf numFmtId="0" fontId="0" fillId="0" borderId="6" xfId="0" applyBorder="1"/>
    <xf numFmtId="4" fontId="0" fillId="0" borderId="5" xfId="0" applyNumberFormat="1" applyFont="1" applyBorder="1"/>
    <xf numFmtId="4" fontId="0" fillId="0" borderId="5" xfId="0" applyNumberFormat="1" applyBorder="1"/>
    <xf numFmtId="3" fontId="0" fillId="0" borderId="6" xfId="0" applyNumberFormat="1" applyFont="1" applyBorder="1"/>
    <xf numFmtId="0" fontId="0" fillId="0" borderId="2" xfId="0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6" xfId="0" applyNumberFormat="1" applyFont="1" applyBorder="1"/>
    <xf numFmtId="3" fontId="4" fillId="0" borderId="1" xfId="0" applyNumberFormat="1" applyFont="1" applyBorder="1"/>
    <xf numFmtId="3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7FBF-00D0-4829-AE2C-30AD0BEAE316}">
  <dimension ref="A1:H28"/>
  <sheetViews>
    <sheetView tabSelected="1" zoomScaleNormal="100" workbookViewId="0">
      <selection activeCell="C9" sqref="C9"/>
    </sheetView>
  </sheetViews>
  <sheetFormatPr defaultRowHeight="15" x14ac:dyDescent="0.25"/>
  <cols>
    <col min="1" max="1" width="60.7109375" customWidth="1"/>
    <col min="2" max="2" width="45.7109375" customWidth="1"/>
    <col min="3" max="3" width="25.7109375" customWidth="1"/>
    <col min="4" max="6" width="18.7109375" customWidth="1"/>
    <col min="7" max="7" width="25.7109375" customWidth="1"/>
    <col min="8" max="8" width="18.7109375" style="2" customWidth="1"/>
  </cols>
  <sheetData>
    <row r="1" spans="1:8" ht="18.75" x14ac:dyDescent="0.3">
      <c r="A1" s="9" t="s">
        <v>15</v>
      </c>
      <c r="B1" s="9"/>
      <c r="C1" s="9"/>
      <c r="D1" s="9"/>
      <c r="E1" s="9"/>
      <c r="F1" s="9"/>
      <c r="G1" s="9"/>
      <c r="H1" s="9"/>
    </row>
    <row r="2" spans="1:8" x14ac:dyDescent="0.25">
      <c r="A2" s="3"/>
      <c r="B2" s="4"/>
      <c r="H2" s="4"/>
    </row>
    <row r="3" spans="1:8" ht="18" customHeight="1" x14ac:dyDescent="0.25">
      <c r="A3" s="13" t="s">
        <v>13</v>
      </c>
      <c r="B3" s="14"/>
      <c r="C3" s="30" t="s">
        <v>1</v>
      </c>
      <c r="D3" s="5" t="s">
        <v>2</v>
      </c>
      <c r="E3" s="5" t="s">
        <v>3</v>
      </c>
      <c r="F3" s="5" t="s">
        <v>7</v>
      </c>
      <c r="G3" s="5" t="s">
        <v>26</v>
      </c>
      <c r="H3" s="5" t="s">
        <v>10</v>
      </c>
    </row>
    <row r="4" spans="1:8" x14ac:dyDescent="0.25">
      <c r="A4" s="2" t="s">
        <v>0</v>
      </c>
      <c r="B4" s="2" t="s">
        <v>9</v>
      </c>
      <c r="C4" s="19">
        <v>217880000</v>
      </c>
      <c r="D4" s="1">
        <v>108940000</v>
      </c>
      <c r="E4" s="1">
        <f>C4-D4</f>
        <v>108940000</v>
      </c>
      <c r="F4" s="1">
        <f>G4-C4</f>
        <v>45754800</v>
      </c>
      <c r="G4" s="1">
        <f>C4*1.21</f>
        <v>263634800</v>
      </c>
      <c r="H4" s="2" t="s">
        <v>11</v>
      </c>
    </row>
    <row r="5" spans="1:8" x14ac:dyDescent="0.25">
      <c r="A5" s="12"/>
      <c r="B5" s="10" t="s">
        <v>4</v>
      </c>
      <c r="C5" s="19">
        <v>20000</v>
      </c>
      <c r="D5" s="11">
        <v>15000</v>
      </c>
      <c r="E5" s="11">
        <f>C5-D5</f>
        <v>5000</v>
      </c>
      <c r="F5" s="11">
        <f>G5-C5</f>
        <v>4200</v>
      </c>
      <c r="G5" s="11">
        <f>C5*1.21</f>
        <v>24200</v>
      </c>
      <c r="H5" s="10" t="s">
        <v>11</v>
      </c>
    </row>
    <row r="6" spans="1:8" x14ac:dyDescent="0.25">
      <c r="A6" s="10"/>
      <c r="B6" s="10"/>
      <c r="C6" s="19"/>
      <c r="D6" s="11"/>
      <c r="E6" s="11"/>
      <c r="F6" s="11"/>
      <c r="G6" s="11"/>
      <c r="H6" s="10"/>
    </row>
    <row r="7" spans="1:8" x14ac:dyDescent="0.25">
      <c r="A7" s="2" t="s">
        <v>6</v>
      </c>
      <c r="B7" s="10" t="s">
        <v>29</v>
      </c>
      <c r="C7" s="19">
        <v>2120000</v>
      </c>
      <c r="D7" s="11">
        <f>C7/2</f>
        <v>1060000</v>
      </c>
      <c r="E7" s="11">
        <f>C7-D7</f>
        <v>1060000</v>
      </c>
      <c r="F7" s="11">
        <f>G7-C7</f>
        <v>445200</v>
      </c>
      <c r="G7" s="11">
        <f>C7*1.21</f>
        <v>2565200</v>
      </c>
      <c r="H7" s="10" t="s">
        <v>12</v>
      </c>
    </row>
    <row r="8" spans="1:8" x14ac:dyDescent="0.25">
      <c r="A8" s="2"/>
      <c r="B8" s="31" t="s">
        <v>8</v>
      </c>
      <c r="C8" s="32">
        <f>C28</f>
        <v>2904973.4514280516</v>
      </c>
      <c r="D8" s="33">
        <f>C8/2</f>
        <v>1452486.7257140258</v>
      </c>
      <c r="E8" s="33">
        <f>C8-D8</f>
        <v>1452486.7257140258</v>
      </c>
      <c r="F8" s="34">
        <f>G8-C8</f>
        <v>610044.42479989072</v>
      </c>
      <c r="G8" s="34">
        <f>C8*1.21</f>
        <v>3515017.8762279423</v>
      </c>
      <c r="H8" s="5" t="s">
        <v>12</v>
      </c>
    </row>
    <row r="9" spans="1:8" x14ac:dyDescent="0.25">
      <c r="B9" s="2" t="s">
        <v>5</v>
      </c>
      <c r="C9" s="20">
        <f>SUM(C4:C8)</f>
        <v>222924973.45142806</v>
      </c>
      <c r="D9" s="8">
        <f>SUM(D4:D8)</f>
        <v>111467486.72571403</v>
      </c>
      <c r="E9" s="8">
        <f>SUM(E4:E8)</f>
        <v>111457486.72571403</v>
      </c>
      <c r="F9" s="8">
        <f>SUM(F4:F8)</f>
        <v>46814244.424799889</v>
      </c>
      <c r="G9" s="8">
        <f>SUM(G4:G8)</f>
        <v>269739217.87622792</v>
      </c>
    </row>
    <row r="10" spans="1:8" ht="15.75" thickBot="1" x14ac:dyDescent="0.3">
      <c r="B10" s="2"/>
      <c r="C10" s="21"/>
      <c r="D10" s="8"/>
      <c r="E10" s="8"/>
      <c r="F10" s="8"/>
      <c r="G10" s="7"/>
    </row>
    <row r="11" spans="1:8" x14ac:dyDescent="0.25">
      <c r="B11" s="16" t="s">
        <v>30</v>
      </c>
      <c r="C11" s="22">
        <f>C4+C5</f>
        <v>217900000</v>
      </c>
    </row>
    <row r="12" spans="1:8" ht="15.75" thickBot="1" x14ac:dyDescent="0.3">
      <c r="B12" s="17" t="s">
        <v>31</v>
      </c>
      <c r="C12" s="23">
        <f>C9-C11</f>
        <v>5024973.4514280558</v>
      </c>
    </row>
    <row r="13" spans="1:8" x14ac:dyDescent="0.25">
      <c r="C13" s="24"/>
    </row>
    <row r="14" spans="1:8" ht="18" customHeight="1" x14ac:dyDescent="0.25">
      <c r="A14" s="15" t="s">
        <v>14</v>
      </c>
      <c r="B14" s="6"/>
      <c r="C14" s="18" t="s">
        <v>16</v>
      </c>
    </row>
    <row r="15" spans="1:8" x14ac:dyDescent="0.25">
      <c r="B15" s="2" t="s">
        <v>19</v>
      </c>
      <c r="C15" s="24">
        <v>646.83000000000004</v>
      </c>
    </row>
    <row r="16" spans="1:8" x14ac:dyDescent="0.25">
      <c r="B16" s="2" t="s">
        <v>20</v>
      </c>
      <c r="C16" s="24">
        <v>609.88</v>
      </c>
    </row>
    <row r="17" spans="2:3" x14ac:dyDescent="0.25">
      <c r="B17" s="2" t="s">
        <v>21</v>
      </c>
      <c r="C17" s="25">
        <v>639.75</v>
      </c>
    </row>
    <row r="18" spans="2:3" x14ac:dyDescent="0.25">
      <c r="B18" s="2" t="s">
        <v>22</v>
      </c>
      <c r="C18" s="24">
        <v>615.28</v>
      </c>
    </row>
    <row r="19" spans="2:3" x14ac:dyDescent="0.25">
      <c r="B19" s="2" t="s">
        <v>23</v>
      </c>
      <c r="C19" s="24">
        <v>615.15</v>
      </c>
    </row>
    <row r="20" spans="2:3" x14ac:dyDescent="0.25">
      <c r="B20" s="5" t="s">
        <v>24</v>
      </c>
      <c r="C20" s="26">
        <v>391.19</v>
      </c>
    </row>
    <row r="21" spans="2:3" x14ac:dyDescent="0.25">
      <c r="B21" s="2" t="s">
        <v>25</v>
      </c>
      <c r="C21" s="27">
        <f>SUM(C15:C20)</f>
        <v>3518.08</v>
      </c>
    </row>
    <row r="22" spans="2:3" x14ac:dyDescent="0.25">
      <c r="B22" s="2" t="s">
        <v>27</v>
      </c>
      <c r="C22" s="20">
        <f>(C4+C5+C7)/C21</f>
        <v>62539.794433327268</v>
      </c>
    </row>
    <row r="23" spans="2:3" x14ac:dyDescent="0.25">
      <c r="B23" s="2"/>
      <c r="C23" s="28"/>
    </row>
    <row r="24" spans="2:3" x14ac:dyDescent="0.25">
      <c r="B24" s="2" t="s">
        <v>17</v>
      </c>
      <c r="C24" s="24">
        <v>17.95</v>
      </c>
    </row>
    <row r="25" spans="2:3" x14ac:dyDescent="0.25">
      <c r="B25" s="2" t="s">
        <v>18</v>
      </c>
      <c r="C25" s="24">
        <v>14.25</v>
      </c>
    </row>
    <row r="26" spans="2:3" x14ac:dyDescent="0.25">
      <c r="B26" s="5" t="s">
        <v>18</v>
      </c>
      <c r="C26" s="26">
        <v>14.25</v>
      </c>
    </row>
    <row r="27" spans="2:3" x14ac:dyDescent="0.25">
      <c r="B27" s="2" t="s">
        <v>25</v>
      </c>
      <c r="C27" s="27">
        <f>SUM(C24:C26)</f>
        <v>46.45</v>
      </c>
    </row>
    <row r="28" spans="2:3" x14ac:dyDescent="0.25">
      <c r="B28" s="2" t="s">
        <v>28</v>
      </c>
      <c r="C28" s="29">
        <f>C22*C27</f>
        <v>2904973.4514280516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Langer Jan, Ing.</dc:creator>
  <cp:lastModifiedBy>Mokrášová Jitka, Ing.</cp:lastModifiedBy>
  <dcterms:created xsi:type="dcterms:W3CDTF">2023-08-02T12:21:43Z</dcterms:created>
  <dcterms:modified xsi:type="dcterms:W3CDTF">2023-09-01T11:32:53Z</dcterms:modified>
</cp:coreProperties>
</file>