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P:\PS\ONK-UROL\"/>
    </mc:Choice>
  </mc:AlternateContent>
  <xr:revisionPtr revIDLastSave="0" documentId="13_ncr:1_{DDA1A8C5-82AF-4BCB-B6E4-47B38A54C7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SD3B1" sheetId="1" r:id="rId1"/>
    <sheet name="ARv7" sheetId="2" r:id="rId2"/>
    <sheet name="List1" sheetId="3" r:id="rId3"/>
  </sheets>
  <definedNames>
    <definedName name="_xlnm._FilterDatabase" localSheetId="1" hidden="1">'ARv7'!$A$1:$AY$187</definedName>
    <definedName name="_xlnm._FilterDatabase" localSheetId="0" hidden="1">HSD3B1!$A$1:$DH$172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BI11" i="1" l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G9" i="1"/>
  <c r="BG10" i="1"/>
  <c r="BJ10" i="1" s="1"/>
  <c r="BG11" i="1"/>
  <c r="BJ11" i="1" s="1"/>
  <c r="BG12" i="1"/>
  <c r="BJ12" i="1" s="1"/>
  <c r="BG13" i="1"/>
  <c r="BJ13" i="1" s="1"/>
  <c r="BG14" i="1"/>
  <c r="BJ14" i="1" s="1"/>
  <c r="BG15" i="1"/>
  <c r="BJ15" i="1" s="1"/>
  <c r="BG16" i="1"/>
  <c r="BJ16" i="1" s="1"/>
  <c r="BG17" i="1"/>
  <c r="BJ17" i="1" s="1"/>
  <c r="BG18" i="1"/>
  <c r="BJ18" i="1" s="1"/>
  <c r="BG19" i="1"/>
  <c r="BJ19" i="1" s="1"/>
  <c r="BG20" i="1"/>
  <c r="BJ20" i="1" s="1"/>
  <c r="BG21" i="1"/>
  <c r="BJ21" i="1" s="1"/>
  <c r="BG22" i="1"/>
  <c r="BJ22" i="1" s="1"/>
  <c r="BG23" i="1"/>
  <c r="BJ23" i="1" s="1"/>
  <c r="BG24" i="1"/>
  <c r="BG25" i="1"/>
  <c r="BG26" i="1"/>
  <c r="BG27" i="1"/>
  <c r="BG28" i="1"/>
  <c r="BJ77" i="1" l="1"/>
  <c r="BJ78" i="1"/>
  <c r="BI79" i="1"/>
  <c r="BJ79" i="1" s="1"/>
  <c r="BI80" i="1"/>
  <c r="BJ80" i="1" s="1"/>
  <c r="BI81" i="1"/>
  <c r="BJ81" i="1" s="1"/>
  <c r="BI82" i="1"/>
  <c r="BJ82" i="1" s="1"/>
  <c r="BI83" i="1"/>
  <c r="BJ83" i="1" s="1"/>
  <c r="BI84" i="1"/>
  <c r="BJ84" i="1" s="1"/>
  <c r="BI85" i="1"/>
  <c r="BJ85" i="1" s="1"/>
  <c r="BI86" i="1"/>
  <c r="BJ86" i="1" s="1"/>
  <c r="BI87" i="1"/>
  <c r="BJ87" i="1" s="1"/>
  <c r="BI88" i="1"/>
  <c r="BJ88" i="1" s="1"/>
  <c r="BI89" i="1"/>
  <c r="BJ89" i="1" s="1"/>
  <c r="BI90" i="1"/>
  <c r="BJ90" i="1" s="1"/>
  <c r="BI91" i="1"/>
  <c r="BJ91" i="1" s="1"/>
  <c r="BI92" i="1"/>
  <c r="BJ92" i="1" s="1"/>
  <c r="BI93" i="1"/>
  <c r="BJ93" i="1" s="1"/>
  <c r="BI94" i="1"/>
  <c r="BJ94" i="1" s="1"/>
  <c r="BI95" i="1"/>
  <c r="BJ95" i="1" s="1"/>
  <c r="BI96" i="1"/>
  <c r="BJ96" i="1" s="1"/>
  <c r="BI97" i="1"/>
  <c r="BJ97" i="1" s="1"/>
  <c r="BI98" i="1"/>
  <c r="BJ98" i="1" s="1"/>
  <c r="BI99" i="1"/>
  <c r="BJ99" i="1" s="1"/>
  <c r="BI100" i="1"/>
  <c r="BJ100" i="1" s="1"/>
  <c r="BI101" i="1"/>
  <c r="BJ101" i="1" s="1"/>
  <c r="BI102" i="1"/>
  <c r="BJ102" i="1" s="1"/>
  <c r="BI103" i="1"/>
  <c r="BJ103" i="1" s="1"/>
  <c r="BI104" i="1"/>
  <c r="BJ104" i="1" s="1"/>
  <c r="BI105" i="1"/>
  <c r="BJ105" i="1" s="1"/>
  <c r="BI106" i="1"/>
  <c r="BI107" i="1"/>
  <c r="BI108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J133" i="1" l="1"/>
  <c r="BJ106" i="1"/>
  <c r="BJ107" i="1"/>
  <c r="BJ108" i="1"/>
  <c r="BI109" i="1"/>
  <c r="BJ109" i="1" s="1"/>
  <c r="BI110" i="1"/>
  <c r="BJ110" i="1" s="1"/>
  <c r="BI111" i="1"/>
  <c r="BJ111" i="1" s="1"/>
  <c r="BI113" i="1"/>
  <c r="BJ113" i="1" s="1"/>
  <c r="BI114" i="1"/>
  <c r="BJ114" i="1" s="1"/>
  <c r="BI116" i="1"/>
  <c r="BJ116" i="1" s="1"/>
  <c r="BI117" i="1"/>
  <c r="BJ117" i="1" s="1"/>
  <c r="BI118" i="1"/>
  <c r="BJ118" i="1" s="1"/>
  <c r="BI119" i="1"/>
  <c r="BJ119" i="1" s="1"/>
  <c r="BI120" i="1"/>
  <c r="BJ120" i="1" s="1"/>
  <c r="BI121" i="1"/>
  <c r="BJ121" i="1" s="1"/>
  <c r="BI122" i="1"/>
  <c r="BJ122" i="1" s="1"/>
  <c r="BI123" i="1"/>
  <c r="BJ123" i="1" s="1"/>
  <c r="BI124" i="1"/>
  <c r="BJ124" i="1" s="1"/>
  <c r="BI125" i="1"/>
  <c r="BJ125" i="1" s="1"/>
  <c r="BI126" i="1"/>
  <c r="BJ126" i="1" s="1"/>
  <c r="BI127" i="1"/>
  <c r="BJ127" i="1" s="1"/>
  <c r="BI128" i="1"/>
  <c r="BJ128" i="1" s="1"/>
  <c r="BH109" i="1"/>
  <c r="BH110" i="1"/>
  <c r="BH111" i="1"/>
  <c r="BH113" i="1"/>
  <c r="BH114" i="1"/>
  <c r="BH116" i="1"/>
  <c r="BH117" i="1"/>
  <c r="BH118" i="1"/>
  <c r="BH119" i="1"/>
  <c r="BH120" i="1"/>
  <c r="BH121" i="1"/>
  <c r="BH122" i="1"/>
  <c r="AS103" i="1"/>
  <c r="AS104" i="1"/>
  <c r="AS105" i="1"/>
  <c r="AS106" i="1"/>
  <c r="AS107" i="1"/>
  <c r="AS108" i="1"/>
  <c r="AS109" i="1"/>
  <c r="AS110" i="1"/>
  <c r="M152" i="1" l="1"/>
  <c r="AR148" i="1" l="1"/>
  <c r="AA134" i="1" l="1"/>
  <c r="AA126" i="1"/>
  <c r="AA128" i="1"/>
  <c r="AR130" i="1"/>
  <c r="AR131" i="1"/>
  <c r="AR134" i="1"/>
  <c r="AR127" i="1"/>
  <c r="AR135" i="1"/>
  <c r="BG53" i="1" l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5" i="1"/>
  <c r="BG76" i="1"/>
  <c r="BG77" i="1"/>
  <c r="BG79" i="1"/>
  <c r="BG80" i="1"/>
  <c r="BG81" i="1"/>
  <c r="BG82" i="1"/>
  <c r="BG83" i="1"/>
  <c r="BG84" i="1"/>
  <c r="BG85" i="1"/>
  <c r="BG86" i="1"/>
  <c r="BG87" i="1"/>
  <c r="BG89" i="1"/>
  <c r="BG90" i="1"/>
  <c r="BG91" i="1"/>
  <c r="BG94" i="1"/>
  <c r="BG95" i="1"/>
  <c r="BG97" i="1"/>
  <c r="BG98" i="1"/>
  <c r="BG99" i="1"/>
  <c r="BG100" i="1"/>
  <c r="BG104" i="1"/>
  <c r="BG105" i="1"/>
  <c r="BG106" i="1"/>
  <c r="BG107" i="1"/>
  <c r="BG108" i="1"/>
  <c r="BG109" i="1"/>
  <c r="BG111" i="1"/>
  <c r="BG113" i="1"/>
  <c r="BG114" i="1"/>
  <c r="BG117" i="1"/>
  <c r="BG118" i="1"/>
  <c r="BG120" i="1"/>
  <c r="BG121" i="1"/>
  <c r="BG123" i="1"/>
  <c r="BG125" i="1"/>
  <c r="BG126" i="1"/>
  <c r="BG127" i="1"/>
  <c r="BG128" i="1"/>
  <c r="BG129" i="1"/>
  <c r="BG130" i="1"/>
  <c r="BG131" i="1"/>
  <c r="BG132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6" i="1"/>
  <c r="BG157" i="1"/>
  <c r="BG158" i="1"/>
  <c r="BG159" i="1"/>
  <c r="BG160" i="1"/>
  <c r="BG161" i="1"/>
  <c r="BG162" i="1"/>
  <c r="BG163" i="1"/>
  <c r="BG116" i="1"/>
  <c r="AS113" i="1"/>
  <c r="AS114" i="1"/>
  <c r="AS116" i="1"/>
  <c r="AS117" i="1"/>
  <c r="AS118" i="1"/>
  <c r="AS120" i="1"/>
  <c r="AS121" i="1"/>
  <c r="AS123" i="1"/>
  <c r="AS124" i="1"/>
  <c r="AS125" i="1"/>
  <c r="AS126" i="1"/>
  <c r="AS127" i="1"/>
  <c r="AS129" i="1"/>
  <c r="AS130" i="1"/>
  <c r="AS131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BI129" i="1" l="1"/>
  <c r="BJ129" i="1" s="1"/>
  <c r="BI130" i="1"/>
  <c r="BJ130" i="1" s="1"/>
  <c r="BI131" i="1"/>
  <c r="BJ131" i="1" s="1"/>
  <c r="BI132" i="1"/>
  <c r="BJ132" i="1" s="1"/>
  <c r="BI134" i="1"/>
  <c r="BJ134" i="1" s="1"/>
  <c r="BI135" i="1"/>
  <c r="BJ135" i="1" s="1"/>
  <c r="BI136" i="1"/>
  <c r="BJ136" i="1" s="1"/>
  <c r="BI137" i="1"/>
  <c r="BJ137" i="1" s="1"/>
  <c r="BI138" i="1"/>
  <c r="BJ138" i="1" s="1"/>
  <c r="BI139" i="1"/>
  <c r="BJ139" i="1" s="1"/>
  <c r="BI140" i="1"/>
  <c r="BJ140" i="1" s="1"/>
  <c r="BI141" i="1"/>
  <c r="BJ141" i="1" s="1"/>
  <c r="BI142" i="1"/>
  <c r="BJ142" i="1" s="1"/>
  <c r="BI143" i="1"/>
  <c r="BJ143" i="1" s="1"/>
  <c r="BI144" i="1"/>
  <c r="BJ144" i="1" s="1"/>
  <c r="BI145" i="1"/>
  <c r="BJ145" i="1" s="1"/>
  <c r="BI146" i="1"/>
  <c r="BJ146" i="1" s="1"/>
  <c r="BI147" i="1"/>
  <c r="BJ147" i="1" s="1"/>
  <c r="BI148" i="1"/>
  <c r="BJ148" i="1" s="1"/>
  <c r="BI149" i="1"/>
  <c r="BJ149" i="1" s="1"/>
  <c r="BI150" i="1"/>
  <c r="BJ150" i="1" s="1"/>
  <c r="BI151" i="1"/>
  <c r="BJ151" i="1" s="1"/>
  <c r="BI152" i="1"/>
  <c r="BJ152" i="1" s="1"/>
  <c r="BI153" i="1"/>
  <c r="BJ153" i="1" s="1"/>
  <c r="BI154" i="1"/>
  <c r="BJ154" i="1" s="1"/>
  <c r="BI156" i="1"/>
  <c r="BJ156" i="1" s="1"/>
  <c r="BI157" i="1"/>
  <c r="BJ157" i="1" s="1"/>
  <c r="BI158" i="1"/>
  <c r="BJ158" i="1" s="1"/>
  <c r="BI159" i="1"/>
  <c r="BJ159" i="1" s="1"/>
  <c r="BI160" i="1"/>
  <c r="BJ160" i="1" s="1"/>
  <c r="BI161" i="1"/>
  <c r="BJ161" i="1" s="1"/>
  <c r="BI162" i="1"/>
  <c r="BJ162" i="1" s="1"/>
  <c r="BI163" i="1"/>
  <c r="BH123" i="1"/>
  <c r="BH125" i="1"/>
  <c r="BH126" i="1"/>
  <c r="BH127" i="1"/>
  <c r="BH128" i="1"/>
  <c r="BH129" i="1"/>
  <c r="BH130" i="1"/>
  <c r="BH131" i="1"/>
  <c r="BH132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6" i="1"/>
  <c r="BH157" i="1"/>
  <c r="BH158" i="1"/>
  <c r="BH159" i="1"/>
  <c r="BH160" i="1"/>
  <c r="BH161" i="1"/>
  <c r="BH162" i="1"/>
  <c r="BH163" i="1"/>
  <c r="AS111" i="1"/>
  <c r="AA111" i="1"/>
  <c r="M150" i="1"/>
  <c r="M151" i="1"/>
  <c r="M153" i="1"/>
  <c r="M154" i="1"/>
  <c r="M155" i="1"/>
  <c r="M156" i="1"/>
  <c r="M157" i="1"/>
  <c r="M158" i="1"/>
  <c r="M159" i="1"/>
  <c r="M160" i="1"/>
  <c r="M161" i="1"/>
  <c r="M162" i="1"/>
  <c r="M163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12" i="1"/>
  <c r="M113" i="1"/>
  <c r="M114" i="1"/>
  <c r="M115" i="1"/>
  <c r="M116" i="1"/>
  <c r="M117" i="1"/>
  <c r="M118" i="1"/>
  <c r="M120" i="1"/>
  <c r="M121" i="1"/>
  <c r="M122" i="1"/>
  <c r="M123" i="1"/>
  <c r="M124" i="1"/>
  <c r="M125" i="1"/>
  <c r="M126" i="1"/>
  <c r="M127" i="1"/>
  <c r="M129" i="1"/>
  <c r="M130" i="1"/>
  <c r="M131" i="1"/>
  <c r="M132" i="1"/>
  <c r="M133" i="1"/>
  <c r="M134" i="1"/>
  <c r="M135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AR111" i="1" l="1"/>
  <c r="AR113" i="1"/>
  <c r="AR114" i="1"/>
  <c r="AR117" i="1"/>
  <c r="AR119" i="1"/>
  <c r="AR120" i="1"/>
  <c r="AR121" i="1"/>
  <c r="AR122" i="1"/>
  <c r="AR123" i="1"/>
  <c r="AR124" i="1"/>
  <c r="AR125" i="1"/>
  <c r="AR126" i="1"/>
  <c r="AR138" i="1"/>
  <c r="AR139" i="1"/>
  <c r="AR140" i="1"/>
  <c r="AR141" i="1"/>
  <c r="AR149" i="1"/>
  <c r="AR150" i="1"/>
  <c r="AR151" i="1"/>
  <c r="AR152" i="1"/>
  <c r="AR153" i="1"/>
  <c r="AR154" i="1"/>
  <c r="AR159" i="1"/>
  <c r="AR105" i="1"/>
  <c r="AR106" i="1"/>
  <c r="AR107" i="1"/>
  <c r="AR109" i="1"/>
  <c r="AR110" i="1"/>
  <c r="AA2" i="1"/>
  <c r="AA3" i="1"/>
  <c r="AA4" i="1"/>
  <c r="AA5" i="1"/>
  <c r="AA6" i="1"/>
  <c r="AA7" i="1"/>
  <c r="AA8" i="1"/>
  <c r="AA9" i="1"/>
  <c r="AA10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5" i="1"/>
  <c r="AA106" i="1"/>
  <c r="AA109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35" i="1"/>
  <c r="AA137" i="1"/>
  <c r="AA139" i="1"/>
  <c r="AA140" i="1"/>
  <c r="AA141" i="1"/>
  <c r="AA114" i="1"/>
  <c r="AA116" i="1"/>
  <c r="AA118" i="1"/>
  <c r="AA120" i="1"/>
  <c r="AA121" i="1"/>
  <c r="AA122" i="1"/>
  <c r="AA123" i="1"/>
  <c r="AA124" i="1"/>
  <c r="AA125" i="1"/>
  <c r="AA127" i="1"/>
  <c r="AA129" i="1"/>
  <c r="AA130" i="1"/>
  <c r="AA131" i="1"/>
  <c r="AA132" i="1"/>
  <c r="AA112" i="1"/>
  <c r="AA110" i="1"/>
  <c r="AR103" i="1"/>
  <c r="AR137" i="1"/>
  <c r="AR144" i="1"/>
  <c r="AR143" i="1"/>
  <c r="E128" i="1" l="1"/>
  <c r="E149" i="1"/>
  <c r="AR3" i="1"/>
  <c r="AR2" i="1"/>
  <c r="AS102" i="1"/>
  <c r="AS101" i="1"/>
  <c r="AS100" i="1"/>
  <c r="AS99" i="1"/>
  <c r="AS98" i="1"/>
  <c r="AS97" i="1"/>
  <c r="AS95" i="1"/>
  <c r="AS93" i="1"/>
  <c r="AS91" i="1"/>
  <c r="AS90" i="1"/>
  <c r="AS89" i="1"/>
  <c r="AS88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0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S2" i="1"/>
  <c r="BG52" i="1"/>
  <c r="BJ52" i="1" s="1"/>
  <c r="BI52" i="1"/>
  <c r="BH52" i="1"/>
  <c r="M53" i="1"/>
  <c r="M52" i="1"/>
  <c r="CK51" i="1"/>
  <c r="CN51" i="1" s="1"/>
  <c r="CK45" i="1"/>
  <c r="CN45" i="1" s="1"/>
  <c r="CK44" i="1"/>
  <c r="CN44" i="1" s="1"/>
  <c r="CK42" i="1"/>
  <c r="CN42" i="1" s="1"/>
  <c r="CK41" i="1"/>
  <c r="CN41" i="1" s="1"/>
  <c r="CK39" i="1"/>
  <c r="CN39" i="1" s="1"/>
  <c r="CK30" i="1"/>
  <c r="CN30" i="1" s="1"/>
  <c r="CK28" i="1"/>
  <c r="CN28" i="1" s="1"/>
  <c r="CK27" i="1"/>
  <c r="CN27" i="1" s="1"/>
  <c r="CK21" i="1"/>
  <c r="CN21" i="1" s="1"/>
  <c r="CK19" i="1"/>
  <c r="CN19" i="1" s="1"/>
  <c r="CK17" i="1"/>
  <c r="CN17" i="1" s="1"/>
  <c r="CK14" i="1"/>
  <c r="CN14" i="1" s="1"/>
  <c r="CK11" i="1"/>
  <c r="CN11" i="1" s="1"/>
  <c r="CK10" i="1"/>
  <c r="CN10" i="1" s="1"/>
  <c r="CK9" i="1"/>
  <c r="CN9" i="1" s="1"/>
  <c r="CK8" i="1"/>
  <c r="CN8" i="1" s="1"/>
  <c r="CK4" i="1"/>
  <c r="CN4" i="1" s="1"/>
  <c r="CK3" i="1"/>
  <c r="CN3" i="1" s="1"/>
  <c r="CM51" i="1"/>
  <c r="CM45" i="1"/>
  <c r="CM44" i="1"/>
  <c r="CM42" i="1"/>
  <c r="CM41" i="1"/>
  <c r="CM39" i="1"/>
  <c r="CM30" i="1"/>
  <c r="CM28" i="1"/>
  <c r="CM27" i="1"/>
  <c r="CM21" i="1"/>
  <c r="CM19" i="1"/>
  <c r="CM17" i="1"/>
  <c r="CM14" i="1"/>
  <c r="CM11" i="1"/>
  <c r="CM10" i="1"/>
  <c r="CM9" i="1"/>
  <c r="CM8" i="1"/>
  <c r="CM4" i="1"/>
  <c r="CM3" i="1"/>
  <c r="CL51" i="1"/>
  <c r="CL45" i="1"/>
  <c r="CL44" i="1"/>
  <c r="CL42" i="1"/>
  <c r="CL41" i="1"/>
  <c r="CL39" i="1"/>
  <c r="CL30" i="1"/>
  <c r="CL28" i="1"/>
  <c r="CL27" i="1"/>
  <c r="CL21" i="1"/>
  <c r="CL19" i="1"/>
  <c r="CL17" i="1"/>
  <c r="CL14" i="1"/>
  <c r="CL11" i="1"/>
  <c r="CL10" i="1"/>
  <c r="CL9" i="1"/>
  <c r="CL8" i="1"/>
  <c r="CL4" i="1"/>
  <c r="CL3" i="1"/>
  <c r="BG51" i="1"/>
  <c r="BJ51" i="1" s="1"/>
  <c r="BG50" i="1"/>
  <c r="BJ50" i="1" s="1"/>
  <c r="BG49" i="1"/>
  <c r="BJ49" i="1" s="1"/>
  <c r="BG48" i="1"/>
  <c r="BJ48" i="1" s="1"/>
  <c r="BG46" i="1"/>
  <c r="BJ46" i="1" s="1"/>
  <c r="BG45" i="1"/>
  <c r="BJ45" i="1" s="1"/>
  <c r="BG44" i="1"/>
  <c r="BJ44" i="1" s="1"/>
  <c r="BG43" i="1"/>
  <c r="BJ43" i="1" s="1"/>
  <c r="BG42" i="1"/>
  <c r="BJ42" i="1" s="1"/>
  <c r="BG41" i="1"/>
  <c r="BJ41" i="1" s="1"/>
  <c r="BG40" i="1"/>
  <c r="BJ40" i="1" s="1"/>
  <c r="BG39" i="1"/>
  <c r="BJ39" i="1" s="1"/>
  <c r="BG38" i="1"/>
  <c r="BJ38" i="1" s="1"/>
  <c r="BG37" i="1"/>
  <c r="BJ37" i="1" s="1"/>
  <c r="BG35" i="1"/>
  <c r="BJ35" i="1" s="1"/>
  <c r="BG34" i="1"/>
  <c r="BJ34" i="1" s="1"/>
  <c r="BG33" i="1"/>
  <c r="BJ33" i="1" s="1"/>
  <c r="BG32" i="1"/>
  <c r="BJ32" i="1" s="1"/>
  <c r="BG31" i="1"/>
  <c r="BJ31" i="1" s="1"/>
  <c r="BG30" i="1"/>
  <c r="BJ30" i="1" s="1"/>
  <c r="BG29" i="1"/>
  <c r="BJ29" i="1" s="1"/>
  <c r="BJ28" i="1"/>
  <c r="BJ27" i="1"/>
  <c r="BJ26" i="1"/>
  <c r="BJ25" i="1"/>
  <c r="BJ24" i="1"/>
  <c r="BG8" i="1"/>
  <c r="BJ8" i="1" s="1"/>
  <c r="BG6" i="1"/>
  <c r="BJ6" i="1" s="1"/>
  <c r="BG4" i="1"/>
  <c r="BJ4" i="1" s="1"/>
  <c r="BG2" i="1"/>
  <c r="BJ2" i="1" s="1"/>
  <c r="BI51" i="1"/>
  <c r="BI50" i="1"/>
  <c r="BI49" i="1"/>
  <c r="BI48" i="1"/>
  <c r="BI46" i="1"/>
  <c r="BI45" i="1"/>
  <c r="BI44" i="1"/>
  <c r="BI43" i="1"/>
  <c r="BI42" i="1"/>
  <c r="BI41" i="1"/>
  <c r="BI40" i="1"/>
  <c r="BI39" i="1"/>
  <c r="BI38" i="1"/>
  <c r="BI37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10" i="1"/>
  <c r="BI8" i="1"/>
  <c r="BI6" i="1"/>
  <c r="BI4" i="1"/>
  <c r="BI2" i="1"/>
  <c r="BH2" i="1"/>
  <c r="BH51" i="1"/>
  <c r="BH50" i="1"/>
  <c r="BH49" i="1"/>
  <c r="BH48" i="1"/>
  <c r="BH46" i="1"/>
  <c r="BH45" i="1"/>
  <c r="BH44" i="1"/>
  <c r="BH43" i="1"/>
  <c r="BH42" i="1"/>
  <c r="BH41" i="1"/>
  <c r="BH40" i="1"/>
  <c r="BH39" i="1"/>
  <c r="BH38" i="1"/>
  <c r="BH37" i="1"/>
  <c r="BH35" i="1"/>
  <c r="BH34" i="1"/>
  <c r="BH33" i="1"/>
  <c r="BH32" i="1"/>
  <c r="BH31" i="1"/>
  <c r="BH30" i="1"/>
  <c r="BH29" i="1"/>
  <c r="BH28" i="1"/>
  <c r="BH8" i="1"/>
  <c r="BH6" i="1"/>
  <c r="BH4" i="1"/>
  <c r="M51" i="1"/>
  <c r="M50" i="1"/>
  <c r="M49" i="1"/>
  <c r="M48" i="1"/>
  <c r="M46" i="1"/>
  <c r="M45" i="1"/>
  <c r="M44" i="1"/>
  <c r="M43" i="1"/>
  <c r="M42" i="1"/>
  <c r="M41" i="1"/>
  <c r="M40" i="1"/>
  <c r="M39" i="1"/>
  <c r="M38" i="1"/>
  <c r="M37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" i="1"/>
  <c r="AR99" i="1"/>
  <c r="AR78" i="1"/>
  <c r="AR43" i="1"/>
  <c r="AR85" i="1"/>
  <c r="AR50" i="1"/>
  <c r="AR18" i="1"/>
  <c r="AR57" i="1"/>
  <c r="AR25" i="1"/>
  <c r="AR95" i="1"/>
  <c r="AR83" i="1"/>
  <c r="AR48" i="1"/>
  <c r="AR16" i="1"/>
  <c r="AR55" i="1"/>
  <c r="AR23" i="1"/>
  <c r="AR102" i="1"/>
  <c r="AR81" i="1"/>
  <c r="AR46" i="1"/>
  <c r="AR91" i="1"/>
  <c r="AR70" i="1"/>
  <c r="AR37" i="1"/>
  <c r="AR5" i="1"/>
  <c r="AR60" i="1"/>
  <c r="AR28" i="1"/>
  <c r="AR59" i="1"/>
  <c r="AR34" i="1"/>
  <c r="AR41" i="1"/>
  <c r="AR14" i="1"/>
  <c r="AR32" i="1"/>
  <c r="AR39" i="1"/>
  <c r="AR53" i="1"/>
  <c r="AR100" i="1"/>
  <c r="AR79" i="1"/>
  <c r="AR84" i="1"/>
  <c r="AR17" i="1"/>
  <c r="AR8" i="1"/>
  <c r="AR82" i="1"/>
  <c r="AR15" i="1"/>
  <c r="AR38" i="1"/>
  <c r="AR29" i="1"/>
  <c r="AR52" i="1"/>
  <c r="AR86" i="1"/>
  <c r="AR51" i="1"/>
  <c r="AR19" i="1"/>
  <c r="AR58" i="1"/>
  <c r="AR26" i="1"/>
  <c r="AR65" i="1"/>
  <c r="AR33" i="1"/>
  <c r="AR56" i="1"/>
  <c r="AR24" i="1"/>
  <c r="AR6" i="1"/>
  <c r="AR63" i="1"/>
  <c r="AR31" i="1"/>
  <c r="AR54" i="1"/>
  <c r="AR22" i="1"/>
  <c r="AR101" i="1"/>
  <c r="AR80" i="1"/>
  <c r="AR45" i="1"/>
  <c r="AR13" i="1"/>
  <c r="AR90" i="1"/>
  <c r="AR68" i="1"/>
  <c r="AR36" i="1"/>
  <c r="AR4" i="1"/>
  <c r="AR27" i="1"/>
  <c r="AR88" i="1"/>
  <c r="AR66" i="1"/>
  <c r="AR97" i="1"/>
  <c r="AR76" i="1"/>
  <c r="AR9" i="1"/>
  <c r="AR64" i="1"/>
  <c r="AR94" i="1"/>
  <c r="AR74" i="1"/>
  <c r="AR7" i="1"/>
  <c r="AR62" i="1"/>
  <c r="AR30" i="1"/>
  <c r="AR21" i="1"/>
  <c r="AR44" i="1"/>
  <c r="AR12" i="1"/>
  <c r="AR77" i="1"/>
  <c r="AR49" i="1"/>
  <c r="AR40" i="1"/>
  <c r="AR47" i="1"/>
  <c r="AR93" i="1"/>
  <c r="AR73" i="1"/>
  <c r="AR61" i="1"/>
  <c r="AR87" i="1"/>
  <c r="AR20" i="1"/>
  <c r="AR89" i="1"/>
  <c r="AR67" i="1"/>
  <c r="AR35" i="1"/>
  <c r="AR98" i="1"/>
  <c r="AR42" i="1"/>
  <c r="AR10" i="1"/>
  <c r="AR75" i="1"/>
  <c r="AS149" i="1" l="1"/>
  <c r="M149" i="1"/>
  <c r="AS128" i="1"/>
  <c r="M1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Szczyrbova Eva</author>
    <author>user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Szczyrbova Eva: žlutě označeni pacienti ARv7 (opakované odběry plazmy)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Bouchal: dupl odbery zvyrazneny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<sst xmlns="http://schemas.openxmlformats.org/spreadsheetml/2006/main" count="6802" uniqueCount="1177">
  <si>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</si>
  <si>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</si>
  <si>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</si>
  <si>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</si>
  <si>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</si>
  <si>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</si>
  <si>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</si>
  <si>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</si>
  <si>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</si>
  <si>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</si>
  <si>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</si>
  <si>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</si>
  <si>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</si>
  <si>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</si>
  <si>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</si>
  <si>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</si>
  <si>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</si>
  <si>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</si>
  <si>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</si>
  <si>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</si>
  <si>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</si>
  <si>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</si>
  <si>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</si>
  <si>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</si>
  <si>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</si>
  <si>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</si>
  <si>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</si>
  <si>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</si>
  <si>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</si>
  <si>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</si>
  <si>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</si>
  <si>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</si>
  <si>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</si>
  <si>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</si>
  <si>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</si>
  <si>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</si>
  <si>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</si>
  <si>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</si>
  <si>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</si>
  <si>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</si>
  <si>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</si>
  <si>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</si>
  <si>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</si>
  <si>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</si>
  <si>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</si>
  <si>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</si>
  <si>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</si>
  <si>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</si>
  <si>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</si>
  <si>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</si>
  <si>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</si>
  <si>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</si>
  <si>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</si>
  <si>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</si>
  <si>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</si>
  <si>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</si>
  <si>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</si>
  <si>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</si>
  <si>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</si>
  <si>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</si>
  <si>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</si>
  <si>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</si>
  <si>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</si>
  <si>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</si>
  <si>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</si>
  <si>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</si>
  <si>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</si>
  <si>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</si>
  <si>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</si>
  <si>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</si>
  <si>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</si>
  <si>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</si>
  <si>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</si>
  <si>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</si>
  <si>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</si>
  <si>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</si>
  <si>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</si>
  <si>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</si>
  <si>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</si>
  <si>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</si>
  <si>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</si>
  <si>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</si>
  <si>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</si>
  <si>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</si>
  <si>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</si>
  <si>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H20832/18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</si>
  <si>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</si>
  <si>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</si>
  <si>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</si>
  <si>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</si>
  <si>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</si>
  <si>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</si>
  <si>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</si>
  <si>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</si>
  <si>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</si>
  <si>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</si>
  <si>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</si>
  <si>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</si>
  <si>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</si>
  <si>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</si>
  <si>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</si>
  <si>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</si>
  <si>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</si>
  <si>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H21149/18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</si>
  <si>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</si>
  <si>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</si>
  <si>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</si>
  <si>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</si>
  <si>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</si>
  <si>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</si>
  <si>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</si>
  <si>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</si>
  <si>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</si>
  <si>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</si>
  <si>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</si>
  <si>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</si>
  <si>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</si>
  <si>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</si>
  <si>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</si>
  <si>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</si>
  <si>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</si>
  <si>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</si>
  <si>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</si>
  <si>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</si>
  <si>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</si>
  <si>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</si>
  <si>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</si>
  <si>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</si>
  <si>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</si>
  <si>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</si>
  <si>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</si>
  <si>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</si>
  <si>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</si>
  <si>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</si>
  <si>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</si>
  <si>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</si>
  <si>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</si>
  <si>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</si>
  <si>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</si>
  <si>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</si>
  <si>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nepřiřazeno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</si>
  <si>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</si>
  <si>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</si>
  <si>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</si>
  <si>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</si>
  <si>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</si>
  <si>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</si>
  <si>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</si>
  <si>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</si>
  <si>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</si>
  <si>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</si>
  <si>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</si>
  <si>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</si>
  <si>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</si>
  <si>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</si>
  <si>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</si>
  <si>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</si>
  <si>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</si>
  <si>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</si>
  <si>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</si>
  <si>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</si>
  <si>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</si>
  <si>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</si>
  <si>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</si>
  <si>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</si>
  <si>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</si>
  <si>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</si>
  <si>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</si>
  <si>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</si>
  <si>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</si>
  <si>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</si>
  <si>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</si>
  <si>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</si>
  <si>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</si>
  <si>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</si>
  <si>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</si>
  <si>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</si>
  <si>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</si>
  <si>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</si>
  <si>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</si>
  <si>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</si>
  <si>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</si>
  <si>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</si>
  <si>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</si>
  <si>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Malobuněčná složka (0/1)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</si>
  <si>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</si>
  <si>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</si>
  <si>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</si>
  <si>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</si>
  <si>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</si>
  <si>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</si>
  <si>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</si>
  <si>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</si>
  <si>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</si>
  <si>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</si>
  <si>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</si>
  <si>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</si>
  <si>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</si>
  <si>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</si>
  <si>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</si>
  <si>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</si>
  <si>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</si>
  <si>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PSA nadir</t>
  </si>
  <si>
    <t>Datum ukončení ARTA</t>
  </si>
  <si>
    <t>Věk v době zahájení ARTA</t>
  </si>
  <si>
    <t>Datum odběru při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</si>
  <si>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</si>
  <si>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</si>
  <si>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</si>
  <si>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</si>
  <si>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</si>
  <si>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</si>
  <si>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</si>
  <si>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</si>
  <si>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</si>
  <si>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</si>
  <si>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</si>
  <si>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</si>
  <si>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</si>
  <si>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</si>
  <si>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</si>
  <si>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</si>
  <si>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PS (ECOG)</t>
  </si>
  <si>
    <t>BPI</t>
  </si>
  <si>
    <t>PSA nadir</t>
  </si>
  <si>
    <t>Klinický efekt (0/1)</t>
  </si>
  <si>
    <t>Datum CR/PR</t>
  </si>
  <si>
    <t>CR/PR (0/1)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</si>
  <si>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</si>
  <si>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</si>
  <si>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</si>
  <si>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</si>
  <si>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</si>
  <si>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</si>
  <si>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</si>
  <si>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</si>
  <si>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</si>
  <si>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</si>
  <si>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</si>
  <si>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</si>
  <si>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</si>
  <si>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</si>
  <si>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</si>
  <si>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</si>
  <si>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</si>
  <si>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</si>
  <si>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</si>
  <si>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</si>
  <si>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</si>
  <si>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</si>
  <si>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</si>
  <si>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</si>
  <si>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</si>
  <si>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</si>
  <si>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</si>
  <si>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</si>
  <si>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</si>
  <si>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</si>
  <si>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</si>
  <si>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</si>
  <si>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</si>
  <si>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</si>
  <si>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</si>
  <si>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</si>
  <si>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</si>
  <si>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</si>
  <si>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</si>
  <si>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</si>
  <si>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</si>
  <si>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</si>
  <si>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</si>
  <si>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mCRPC/mHSPC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</si>
  <si>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</si>
  <si>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</si>
  <si>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</si>
  <si>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</si>
  <si>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</si>
  <si>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</si>
  <si>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</si>
  <si>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</si>
  <si>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</si>
  <si>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</si>
  <si>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</si>
  <si>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</si>
  <si>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</si>
  <si>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</si>
  <si>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</si>
  <si>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</si>
  <si>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</si>
  <si>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</si>
  <si>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</si>
  <si>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</si>
  <si>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</si>
  <si>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</si>
  <si>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</si>
  <si>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</si>
  <si>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</si>
  <si>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</si>
  <si>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</si>
  <si>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</si>
  <si>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&lt; 0,01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</si>
  <si>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</si>
  <si>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</si>
  <si>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</si>
  <si>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</si>
  <si>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</si>
  <si>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</si>
  <si>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</si>
  <si>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</si>
  <si>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</si>
  <si>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</si>
  <si>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</si>
  <si>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pac. 9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</si>
  <si>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</si>
  <si>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</si>
  <si>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</si>
  <si>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</si>
  <si>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</si>
  <si>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</si>
  <si>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</si>
  <si>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</si>
  <si>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</si>
  <si>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</si>
  <si>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</si>
  <si>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</si>
  <si>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</si>
  <si>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</si>
  <si>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</si>
  <si>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pac. 22</t>
  </si>
  <si>
    <t>pac. 20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</si>
  <si>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</si>
  <si>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</si>
  <si>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</si>
  <si>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</si>
  <si>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</si>
  <si>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</si>
  <si>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</si>
  <si>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</si>
  <si>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</si>
  <si>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</si>
  <si>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</si>
  <si>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</si>
  <si>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</si>
  <si>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</si>
  <si>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</si>
  <si>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pac . 7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</si>
  <si>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</si>
  <si>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</si>
  <si>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</si>
  <si>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</si>
  <si>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</si>
  <si>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</si>
  <si>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Doba užívání ARTA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</si>
  <si>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</si>
  <si>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</si>
  <si>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</si>
  <si>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</si>
  <si>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</si>
  <si>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</si>
  <si>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</si>
  <si>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</si>
  <si>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</si>
  <si>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</si>
  <si>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</si>
  <si>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</si>
  <si>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</si>
  <si>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</si>
  <si>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</si>
  <si>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</si>
  <si>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</si>
  <si>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</si>
  <si>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</si>
  <si>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</si>
  <si>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</si>
  <si>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</si>
  <si>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</si>
  <si>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</si>
  <si>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</si>
  <si>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</si>
  <si>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</si>
  <si>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</si>
  <si>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</si>
  <si>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</si>
  <si>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</si>
  <si>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</si>
  <si>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</si>
  <si>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</si>
  <si>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</si>
  <si>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</si>
  <si>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</si>
  <si>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</si>
  <si>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</si>
  <si>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</si>
  <si>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</si>
  <si>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</si>
  <si>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</si>
  <si>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</si>
  <si>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</si>
  <si>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</si>
  <si>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</si>
  <si>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</si>
  <si>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</si>
  <si>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</si>
  <si>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</si>
  <si>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</si>
  <si>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</si>
  <si>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</si>
  <si>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</si>
  <si>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</si>
  <si>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</si>
  <si>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</si>
  <si>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</si>
  <si>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</si>
  <si>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</si>
  <si>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</si>
  <si>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</si>
  <si>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</si>
  <si>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</si>
  <si>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</si>
  <si>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</si>
  <si>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</si>
  <si>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</si>
  <si>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</si>
  <si>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</si>
  <si>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</si>
  <si>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</si>
  <si>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</si>
  <si>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</si>
  <si>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</si>
  <si>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</si>
  <si>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</si>
  <si>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</si>
  <si>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</si>
  <si>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</si>
  <si>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PSA ze dne doručeno</t>
  </si>
  <si>
    <t>LDH ze dne doručeno</t>
  </si>
  <si>
    <t>kompletní, žije, brzy začne docetaxel</t>
  </si>
  <si>
    <t>bicalutamid, docetaxel začal 03/20</t>
  </si>
  <si>
    <t>mCRPCA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</si>
  <si>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</si>
  <si>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</si>
  <si>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</si>
  <si>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</si>
  <si>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</si>
  <si>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</si>
  <si>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</si>
  <si>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</si>
  <si>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</si>
  <si>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</si>
  <si>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</si>
  <si>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</si>
  <si>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</si>
  <si>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</si>
  <si>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</si>
  <si>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</si>
  <si>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</si>
  <si>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</si>
  <si>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</si>
  <si>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</si>
  <si>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</si>
  <si>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</si>
  <si>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</si>
  <si>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</si>
  <si>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</si>
  <si>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</si>
  <si>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Navrátil Jáchim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</si>
  <si>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</si>
  <si>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</si>
  <si>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</si>
  <si>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</si>
  <si>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</si>
  <si>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</si>
  <si>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</si>
  <si>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</si>
  <si>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</si>
  <si>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</si>
  <si>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</si>
  <si>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</si>
  <si>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</si>
  <si>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</si>
  <si>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</si>
  <si>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</si>
  <si>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</si>
  <si>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</si>
  <si>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</si>
  <si>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</si>
  <si>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opakovaný odběr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</si>
  <si>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</si>
  <si>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</si>
  <si>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</si>
  <si>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</si>
  <si>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</si>
  <si>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</si>
  <si>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</si>
  <si>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</si>
  <si>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</si>
  <si>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</si>
  <si>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</si>
  <si>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</si>
  <si>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</si>
  <si>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</si>
  <si>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</si>
  <si>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</si>
  <si>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</si>
  <si>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</si>
  <si>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</si>
  <si>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</si>
  <si>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</si>
  <si>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</si>
  <si>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</si>
  <si>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</si>
  <si>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</si>
  <si>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</si>
  <si>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</si>
  <si>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</si>
  <si>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</si>
  <si>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</si>
  <si>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</si>
  <si>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</si>
  <si>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</si>
  <si>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</si>
  <si>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</si>
  <si>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</si>
  <si>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</si>
  <si>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</si>
  <si>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</si>
  <si>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</si>
  <si>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</si>
  <si>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</si>
  <si>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</si>
  <si>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</si>
  <si>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</si>
  <si>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</si>
  <si>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</si>
  <si>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pořadové číslo PL, plazma</t>
  </si>
  <si>
    <t>PL_202</t>
  </si>
  <si>
    <t>PL_203</t>
  </si>
  <si>
    <t>PL_204</t>
  </si>
  <si>
    <t>PL_205</t>
  </si>
  <si>
    <t>PL_206</t>
  </si>
  <si>
    <t>PL_207</t>
  </si>
  <si>
    <t>PL_208</t>
  </si>
  <si>
    <t>PL_209</t>
  </si>
  <si>
    <t>PL_201</t>
  </si>
  <si>
    <t>PL_211</t>
  </si>
  <si>
    <t>PL_212</t>
  </si>
  <si>
    <t>PL_213</t>
  </si>
  <si>
    <t>PL_214</t>
  </si>
  <si>
    <t>PL_215</t>
  </si>
  <si>
    <t>PL_216</t>
  </si>
  <si>
    <t>PL_217</t>
  </si>
  <si>
    <t>PL_218</t>
  </si>
  <si>
    <t>PL_219</t>
  </si>
  <si>
    <t>PL_210</t>
  </si>
  <si>
    <t>PL_220</t>
  </si>
  <si>
    <t>PL_221</t>
  </si>
  <si>
    <t>PL_222</t>
  </si>
  <si>
    <t>PL_223</t>
  </si>
  <si>
    <t>PL_224</t>
  </si>
  <si>
    <t>PL_225</t>
  </si>
  <si>
    <t>PL_226</t>
  </si>
  <si>
    <t>PL_227</t>
  </si>
  <si>
    <t>PL_228</t>
  </si>
  <si>
    <t>PL_229</t>
  </si>
  <si>
    <t>PL_230</t>
  </si>
  <si>
    <t>PL_231</t>
  </si>
  <si>
    <t>PL_232</t>
  </si>
  <si>
    <t>PL_233</t>
  </si>
  <si>
    <t>PL_234</t>
  </si>
  <si>
    <t>PL_235</t>
  </si>
  <si>
    <t>PL_236</t>
  </si>
  <si>
    <t>PL_237</t>
  </si>
  <si>
    <t>PL_238</t>
  </si>
  <si>
    <t>PL_239</t>
  </si>
  <si>
    <t>PL_240</t>
  </si>
  <si>
    <t>PL_241</t>
  </si>
  <si>
    <t>PL_242</t>
  </si>
  <si>
    <t>PL_243</t>
  </si>
  <si>
    <t>PL_244</t>
  </si>
  <si>
    <t>Navrátil Jáchym</t>
  </si>
  <si>
    <t>Datum odběru</t>
  </si>
  <si>
    <t>Radiologické zhodnocení (PR/SD/PD)</t>
  </si>
  <si>
    <t>Klinické zhodnocení - bolest, hubnutí, astenie (A/N)</t>
  </si>
  <si>
    <t>červen</t>
  </si>
  <si>
    <t>Benč Josef</t>
  </si>
  <si>
    <t>Salák František</t>
  </si>
  <si>
    <t>Skála Bedřich</t>
  </si>
  <si>
    <t>Kloss Josef</t>
  </si>
  <si>
    <t>Mrázek Josef</t>
  </si>
  <si>
    <t>Kollmann Josef</t>
  </si>
  <si>
    <t>Datum 1. odběru ARv7</t>
  </si>
  <si>
    <t>A</t>
  </si>
  <si>
    <t>N</t>
  </si>
  <si>
    <t>SD</t>
  </si>
  <si>
    <t>PD</t>
  </si>
  <si>
    <t>PSA</t>
  </si>
  <si>
    <t>SD (18.3.2021)</t>
  </si>
  <si>
    <t>PD (8.3.2021)</t>
  </si>
  <si>
    <t>PD (25.3.2021)</t>
  </si>
  <si>
    <t>Václavek Petr</t>
  </si>
  <si>
    <t>PL_245</t>
  </si>
  <si>
    <t>PL_246</t>
  </si>
  <si>
    <t>PL_247</t>
  </si>
  <si>
    <t>PL_248</t>
  </si>
  <si>
    <t>PL_249</t>
  </si>
  <si>
    <t>PL_250</t>
  </si>
  <si>
    <t>PL_251</t>
  </si>
  <si>
    <t>PL_252</t>
  </si>
  <si>
    <t>PL_253</t>
  </si>
  <si>
    <t>PL_254</t>
  </si>
  <si>
    <t>PL_255</t>
  </si>
  <si>
    <t>PL_256</t>
  </si>
  <si>
    <t>PL_257</t>
  </si>
  <si>
    <t>PL_258</t>
  </si>
  <si>
    <t>PL_259</t>
  </si>
  <si>
    <t>PL_260</t>
  </si>
  <si>
    <t>PL_261</t>
  </si>
  <si>
    <t>PL_262</t>
  </si>
  <si>
    <t>PL_263</t>
  </si>
  <si>
    <t>PL_264</t>
  </si>
  <si>
    <t>PL_265</t>
  </si>
  <si>
    <t>PL_266</t>
  </si>
  <si>
    <t>Nimmrichter Josef</t>
  </si>
  <si>
    <t>PL_267</t>
  </si>
  <si>
    <t>PL_268</t>
  </si>
  <si>
    <t>PL_269</t>
  </si>
  <si>
    <t>zkratka</t>
  </si>
  <si>
    <t>TES_JAN_1</t>
  </si>
  <si>
    <t>BEN_JOS_1</t>
  </si>
  <si>
    <t>BOŠ_JIŘ_1</t>
  </si>
  <si>
    <t>BOŠ_JIŘ_2</t>
  </si>
  <si>
    <t>BOŠ_JIŘ_3</t>
  </si>
  <si>
    <t>FEI_JOS_1</t>
  </si>
  <si>
    <t>HÁJ_RUD_1</t>
  </si>
  <si>
    <t>HÁJ_RUD_2</t>
  </si>
  <si>
    <t>HOV_JAR_1</t>
  </si>
  <si>
    <t>HOV_JAR_2</t>
  </si>
  <si>
    <t>IND_JAN_1</t>
  </si>
  <si>
    <t>IND_JAN_2</t>
  </si>
  <si>
    <t>IND_JAN_3</t>
  </si>
  <si>
    <t>JAH_JAR_1</t>
  </si>
  <si>
    <t>JAH_JAR_2</t>
  </si>
  <si>
    <t>JÍL_JAN_1</t>
  </si>
  <si>
    <t>JÍL_JAN_2</t>
  </si>
  <si>
    <t>KAM_FRA_1</t>
  </si>
  <si>
    <t>KAM_FRA_2</t>
  </si>
  <si>
    <t>KLO_JOS_1</t>
  </si>
  <si>
    <t>KOC_ANT_1</t>
  </si>
  <si>
    <t>KOC_ANT_2</t>
  </si>
  <si>
    <t>KOL_JOS_1</t>
  </si>
  <si>
    <t>KRY_JIŘ_1</t>
  </si>
  <si>
    <t>KRY_JIŘ_2</t>
  </si>
  <si>
    <t>LEŠ_ZDE_1</t>
  </si>
  <si>
    <t>MRÁ_JOS_1</t>
  </si>
  <si>
    <t>NAV_JÁCH_1</t>
  </si>
  <si>
    <t>NES_FRA_1</t>
  </si>
  <si>
    <t>NIM_JOS_1</t>
  </si>
  <si>
    <t>PAT_VRA_1</t>
  </si>
  <si>
    <t>PĚN_JAR_1</t>
  </si>
  <si>
    <t>POL_MIR_1</t>
  </si>
  <si>
    <t>POL_MIR_2</t>
  </si>
  <si>
    <t>POL_MIR_3</t>
  </si>
  <si>
    <t>POS_VLA_1</t>
  </si>
  <si>
    <t>PRO_MIL_1</t>
  </si>
  <si>
    <t>REI_JAR_1</t>
  </si>
  <si>
    <t>REI_JAR_2</t>
  </si>
  <si>
    <t>REI_JAR_3</t>
  </si>
  <si>
    <t>SAL_FRA_1</t>
  </si>
  <si>
    <t>SCHR_KAR_1</t>
  </si>
  <si>
    <t>SCHR_KAR_2</t>
  </si>
  <si>
    <t>SCHR_KAR_3</t>
  </si>
  <si>
    <t>SKÁ_BED_1</t>
  </si>
  <si>
    <t>ŠLA_MIR_1</t>
  </si>
  <si>
    <t>ŠLA_MIR_2</t>
  </si>
  <si>
    <t>ŠLA_MIR_3</t>
  </si>
  <si>
    <t>ŠVE_JIN_1</t>
  </si>
  <si>
    <t>ŠVE_JIN_2</t>
  </si>
  <si>
    <t>TEP_JIŘ_1</t>
  </si>
  <si>
    <t>TEP_JIŘ_2</t>
  </si>
  <si>
    <t>VÁC_PET_1</t>
  </si>
  <si>
    <t>VÁC_PET_2</t>
  </si>
  <si>
    <t>VIN_ANT_1</t>
  </si>
  <si>
    <t>VUL_MIL_1</t>
  </si>
  <si>
    <t>VUL_MIL_2</t>
  </si>
  <si>
    <t>VYB_MIR_1</t>
  </si>
  <si>
    <t>VYB_MIR_2</t>
  </si>
  <si>
    <t>ZAP_VÁC_1</t>
  </si>
  <si>
    <t>ZAP_VÁC_2</t>
  </si>
  <si>
    <t>ZEN_MIL_1</t>
  </si>
  <si>
    <t>ZEN_MIL_2</t>
  </si>
  <si>
    <t>ZEN_MIL_3</t>
  </si>
  <si>
    <t>ŽAL_PŘE_1</t>
  </si>
  <si>
    <t>ŽAL_PŘE_2</t>
  </si>
  <si>
    <t>ŽAL_PŘE_3</t>
  </si>
  <si>
    <t>ŽAT_JAN_1</t>
  </si>
  <si>
    <t>ŽAT_JAN_2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</si>
  <si>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</si>
  <si>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</si>
  <si>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</si>
  <si>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</si>
  <si>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</si>
  <si>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</si>
  <si>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</si>
  <si>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</si>
  <si>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</si>
  <si>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</si>
  <si>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H10950/21</t>
  </si>
  <si>
    <t>H5667/21</t>
  </si>
  <si>
    <t>PL_270</t>
  </si>
  <si>
    <t>PL_271</t>
  </si>
  <si>
    <t>PL_272</t>
  </si>
  <si>
    <t>PL_273</t>
  </si>
  <si>
    <t>PL_274</t>
  </si>
  <si>
    <t>PL_275</t>
  </si>
  <si>
    <t>Hrdlička Bohumír</t>
  </si>
  <si>
    <t>HRD_BOH_1</t>
  </si>
  <si>
    <t>PĚN_JAR_2</t>
  </si>
  <si>
    <t>POL_MIR_4</t>
  </si>
  <si>
    <t>NIM_JOS_2</t>
  </si>
  <si>
    <t>KOC_ANT_3</t>
  </si>
  <si>
    <t>AND_ANT_1</t>
  </si>
  <si>
    <t>PL_276</t>
  </si>
  <si>
    <t>PL_277</t>
  </si>
  <si>
    <t>PL_278</t>
  </si>
  <si>
    <t>PL_279</t>
  </si>
  <si>
    <t>PL_280</t>
  </si>
  <si>
    <t>PL_281</t>
  </si>
  <si>
    <t>PL_282</t>
  </si>
  <si>
    <t>PL_283</t>
  </si>
  <si>
    <t>PL_284</t>
  </si>
  <si>
    <t>PL_285</t>
  </si>
  <si>
    <t>PL_286</t>
  </si>
  <si>
    <t>PL_287</t>
  </si>
  <si>
    <t>PL_288</t>
  </si>
  <si>
    <t>PL_289</t>
  </si>
  <si>
    <t>PL_290</t>
  </si>
  <si>
    <t>PL_291</t>
  </si>
  <si>
    <t>PL_292</t>
  </si>
  <si>
    <t>PL_293</t>
  </si>
  <si>
    <t>PL_294</t>
  </si>
  <si>
    <t>PL_295</t>
  </si>
  <si>
    <t>PL_296</t>
  </si>
  <si>
    <t>PL_297</t>
  </si>
  <si>
    <t>PL_298</t>
  </si>
  <si>
    <t>PL_299</t>
  </si>
  <si>
    <t>PL_300</t>
  </si>
  <si>
    <t>PL_301</t>
  </si>
  <si>
    <t>PL_302</t>
  </si>
  <si>
    <t>PL_303</t>
  </si>
  <si>
    <t>PL_304</t>
  </si>
  <si>
    <t>PL_305</t>
  </si>
  <si>
    <t>Valenta Václav</t>
  </si>
  <si>
    <t>VAL_VÁC_1</t>
  </si>
  <si>
    <t>KAM_FRA_3</t>
  </si>
  <si>
    <t>ZEN_MIL_4</t>
  </si>
  <si>
    <t>TES_JAN_2</t>
  </si>
  <si>
    <t>Kollman Josef</t>
  </si>
  <si>
    <t>Perďoch Stanislav</t>
  </si>
  <si>
    <t>PER_STA_1</t>
  </si>
  <si>
    <t>SAL_FRA_2</t>
  </si>
  <si>
    <t>ZAP_VÁC_3</t>
  </si>
  <si>
    <t>Hlavinka Ladislav</t>
  </si>
  <si>
    <t>HLA_LAD_1</t>
  </si>
  <si>
    <t>KRY_JIŘ_3</t>
  </si>
  <si>
    <t>IND_JAN_4</t>
  </si>
  <si>
    <t>MRÁ_JOS_2</t>
  </si>
  <si>
    <t>REI_JAR_4</t>
  </si>
  <si>
    <t>ŽAL_PŘE_4</t>
  </si>
  <si>
    <t>KOL_JOS_2</t>
  </si>
  <si>
    <t>BEN_JOS_2</t>
  </si>
  <si>
    <t>SKÁ_BED_2</t>
  </si>
  <si>
    <t>HÁJ_RUD_3</t>
  </si>
  <si>
    <t>HOV_JAR_3</t>
  </si>
  <si>
    <t>VUL_MIL_3</t>
  </si>
  <si>
    <t>Sitta Jiří</t>
  </si>
  <si>
    <t>Suchý Milan</t>
  </si>
  <si>
    <t>Vaněk Jiří</t>
  </si>
  <si>
    <t>Mikulica Vladimír</t>
  </si>
  <si>
    <t>PL_306</t>
  </si>
  <si>
    <t>FEI_JOS_2</t>
  </si>
  <si>
    <t>SIT_JIŘ_1</t>
  </si>
  <si>
    <t>SUCH_MIL_1</t>
  </si>
  <si>
    <t>ŽAT_JAN_3</t>
  </si>
  <si>
    <t>ŠLA_MIR_4</t>
  </si>
  <si>
    <t>VYB_MIR_3</t>
  </si>
  <si>
    <t>JAH_JAR_3</t>
  </si>
  <si>
    <t>VAN_JIŘ_1</t>
  </si>
  <si>
    <t>MIK_VLA_1</t>
  </si>
  <si>
    <t>KOC_ANT_4</t>
  </si>
  <si>
    <t>NIM_JOS_3</t>
  </si>
  <si>
    <t>KAM_FRA_4</t>
  </si>
  <si>
    <t>Metastázy (0/1)</t>
  </si>
  <si>
    <t>Léčba (0/1)</t>
  </si>
  <si>
    <t>Specifikace léčby (docetaxel/abi/enza)</t>
  </si>
  <si>
    <t>Zahájení léčby</t>
  </si>
  <si>
    <t>Ukončení léčby</t>
  </si>
  <si>
    <t>Datum diagnózy meta</t>
  </si>
  <si>
    <t>docetaxel+CBCA</t>
  </si>
  <si>
    <t>cabazitaxel</t>
  </si>
  <si>
    <t>pokračuje</t>
  </si>
  <si>
    <t>Léčba ukončena, domácí hospic</t>
  </si>
  <si>
    <t>0 (HT)</t>
  </si>
  <si>
    <t>Eligard</t>
  </si>
  <si>
    <t>PR</t>
  </si>
  <si>
    <t>Léčba nezahájena pro zhoršení stavu, odeslán do PV</t>
  </si>
  <si>
    <t>Léčba ukončena, odeslán do spádu</t>
  </si>
  <si>
    <t>Pacient zemřel</t>
  </si>
  <si>
    <t>docetaxel</t>
  </si>
  <si>
    <t>Kompletní</t>
  </si>
  <si>
    <t>Neměl ARTA, symptomatická terapie</t>
  </si>
  <si>
    <t>enzalutamid (studie)</t>
  </si>
  <si>
    <t>Léčba ukončena, symptomatická terapie</t>
  </si>
  <si>
    <t>březen</t>
  </si>
  <si>
    <t>leden</t>
  </si>
  <si>
    <t>únor</t>
  </si>
  <si>
    <t>březen?</t>
  </si>
  <si>
    <t>řádek 7</t>
  </si>
  <si>
    <t>řádek 15</t>
  </si>
  <si>
    <t>řádek 3</t>
  </si>
  <si>
    <t>řádek 8</t>
  </si>
  <si>
    <t>řádek 6</t>
  </si>
  <si>
    <t>apalutamid</t>
  </si>
  <si>
    <t>řádek 10</t>
  </si>
  <si>
    <t>řádek 13</t>
  </si>
  <si>
    <t>řádek 12</t>
  </si>
  <si>
    <t>řádek 18</t>
  </si>
  <si>
    <t>řádek 11</t>
  </si>
  <si>
    <t>hemolýza</t>
  </si>
  <si>
    <t xml:space="preserve">abirateron (studie) </t>
  </si>
  <si>
    <t>docetaxel + CBDCA</t>
  </si>
  <si>
    <t>olaparib</t>
  </si>
  <si>
    <t>paclitaxel + CBDCA</t>
  </si>
  <si>
    <t>řádek 14</t>
  </si>
  <si>
    <t>Pouze 1 odběr?</t>
  </si>
  <si>
    <t>řádek 17</t>
  </si>
  <si>
    <t>OE bilat.</t>
  </si>
  <si>
    <t>Neměl ARTA, odeslán do spádu</t>
  </si>
  <si>
    <t>řádek 19</t>
  </si>
  <si>
    <t>řádek 40</t>
  </si>
  <si>
    <t>řádek 27</t>
  </si>
  <si>
    <t>řádek 24</t>
  </si>
  <si>
    <t>řádek 16</t>
  </si>
  <si>
    <t>řádek 23</t>
  </si>
  <si>
    <t>řádek 28</t>
  </si>
  <si>
    <t>řádek 26</t>
  </si>
  <si>
    <t>řádek 49</t>
  </si>
  <si>
    <t>řádek 33</t>
  </si>
  <si>
    <t>řádek 37</t>
  </si>
  <si>
    <t>paclitaxel + cabroplatina</t>
  </si>
  <si>
    <t>n</t>
  </si>
  <si>
    <t>řádek 32</t>
  </si>
  <si>
    <t>řádek 47</t>
  </si>
  <si>
    <t>řádek 64</t>
  </si>
  <si>
    <t>řádek 2</t>
  </si>
  <si>
    <t>řádek 48</t>
  </si>
  <si>
    <t>řádek 55</t>
  </si>
  <si>
    <t>řádek 60</t>
  </si>
  <si>
    <t>řádek 59</t>
  </si>
  <si>
    <t>řádek 54</t>
  </si>
  <si>
    <t>řádek 34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</si>
  <si>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</si>
  <si>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</si>
  <si>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</si>
  <si>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</si>
  <si>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</si>
  <si>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</si>
  <si>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</si>
  <si>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</si>
  <si>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</si>
  <si>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</si>
  <si>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</si>
  <si>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</si>
  <si>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</si>
  <si>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</si>
  <si>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</si>
  <si>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</si>
  <si>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</si>
  <si>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</si>
  <si>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PL_307</t>
  </si>
  <si>
    <t>JÍL_JAN_3</t>
  </si>
  <si>
    <t>jÍlek Jan</t>
  </si>
  <si>
    <t>PL_308</t>
  </si>
  <si>
    <t>SPI_ALG_1</t>
  </si>
  <si>
    <t>Spiller Algred</t>
  </si>
  <si>
    <t>PL_309</t>
  </si>
  <si>
    <t>HRD_BOH_2</t>
  </si>
  <si>
    <t>PL_310</t>
  </si>
  <si>
    <t>ZAP_VÁC_4</t>
  </si>
  <si>
    <t>PL_311</t>
  </si>
  <si>
    <t>SAL_FRA_3</t>
  </si>
  <si>
    <t>PL_312</t>
  </si>
  <si>
    <t>ZEN_MIL_5</t>
  </si>
  <si>
    <t>PL_313</t>
  </si>
  <si>
    <t>PER_STA_2</t>
  </si>
  <si>
    <t>PL_314</t>
  </si>
  <si>
    <t>IND_JAN_5</t>
  </si>
  <si>
    <t>PL_315</t>
  </si>
  <si>
    <t>BEN_JOS_3</t>
  </si>
  <si>
    <t>PL_316</t>
  </si>
  <si>
    <t>PĚN_JAR_3</t>
  </si>
  <si>
    <t>PL_317</t>
  </si>
  <si>
    <t>HOV_JAR_4</t>
  </si>
  <si>
    <t>PL_318</t>
  </si>
  <si>
    <t>HLA_LAD_2</t>
  </si>
  <si>
    <t>PL_319</t>
  </si>
  <si>
    <t>STE_PET_1</t>
  </si>
  <si>
    <t>PL_320</t>
  </si>
  <si>
    <t>PAV_JAN_1</t>
  </si>
  <si>
    <t>Pavlita Jan</t>
  </si>
  <si>
    <t>PL_321</t>
  </si>
  <si>
    <t>VOL_JAR_1</t>
  </si>
  <si>
    <t>Volg Jaroslav, Ing.</t>
  </si>
  <si>
    <t>PL_322</t>
  </si>
  <si>
    <t>PRO_PAV_1</t>
  </si>
  <si>
    <t>PL_323</t>
  </si>
  <si>
    <t>ŽAL_PŘE_5</t>
  </si>
  <si>
    <t>PL_324</t>
  </si>
  <si>
    <t>KOL_JOS_3</t>
  </si>
  <si>
    <t>PL_325</t>
  </si>
  <si>
    <t>HOR_JOS_1</t>
  </si>
  <si>
    <t>Horák Josef</t>
  </si>
  <si>
    <t>PL_326</t>
  </si>
  <si>
    <t>REI_JAR_5</t>
  </si>
  <si>
    <t>PL_327</t>
  </si>
  <si>
    <t>SKÁ_BED_3</t>
  </si>
  <si>
    <t>PL_328</t>
  </si>
  <si>
    <t>KRY_JIŘ_4</t>
  </si>
  <si>
    <t>PL_329</t>
  </si>
  <si>
    <t>ŽAT_JAN_4</t>
  </si>
  <si>
    <t>PL_330</t>
  </si>
  <si>
    <t>SIT_JIŘ_2</t>
  </si>
  <si>
    <t>PL_331</t>
  </si>
  <si>
    <t>NOV_MIR_1</t>
  </si>
  <si>
    <t>Novák Miroslav Ing.</t>
  </si>
  <si>
    <t>PL_332</t>
  </si>
  <si>
    <t>PET_IVO_1</t>
  </si>
  <si>
    <t>PL_333</t>
  </si>
  <si>
    <t>ŠLA_MIR_5</t>
  </si>
  <si>
    <t>PL_334</t>
  </si>
  <si>
    <t>SUCH_MIL_2</t>
  </si>
  <si>
    <t>PL_335</t>
  </si>
  <si>
    <t>VYB_MIR_4</t>
  </si>
  <si>
    <t>PL_336</t>
  </si>
  <si>
    <t>PL_337</t>
  </si>
  <si>
    <t>PL_338</t>
  </si>
  <si>
    <t>PL_339</t>
  </si>
  <si>
    <t>PL_340</t>
  </si>
  <si>
    <t>PL_341</t>
  </si>
  <si>
    <t>PL_342</t>
  </si>
  <si>
    <t>VOG_JAR_1</t>
  </si>
  <si>
    <t>PL_343</t>
  </si>
  <si>
    <t>PL_344</t>
  </si>
  <si>
    <t>PL_345</t>
  </si>
  <si>
    <t>KUŘ_JOS_1</t>
  </si>
  <si>
    <t>PL_346</t>
  </si>
  <si>
    <t>PL_347</t>
  </si>
  <si>
    <t>PL_348</t>
  </si>
  <si>
    <t>MÍČ_VLA_1</t>
  </si>
  <si>
    <t>Míček Vladimír</t>
  </si>
  <si>
    <t>PL_349</t>
  </si>
  <si>
    <t>PL_350</t>
  </si>
  <si>
    <t>PL_351</t>
  </si>
  <si>
    <t>PL_352</t>
  </si>
  <si>
    <t>NER_JOS_1</t>
  </si>
  <si>
    <t>Neradílek Josef</t>
  </si>
  <si>
    <t>PL_353</t>
  </si>
  <si>
    <t>PL_354</t>
  </si>
  <si>
    <t>PL_355</t>
  </si>
  <si>
    <t>PL_356</t>
  </si>
  <si>
    <t>Smolík Vojtěch</t>
  </si>
  <si>
    <t>PL_357</t>
  </si>
  <si>
    <t>PL_358</t>
  </si>
  <si>
    <t>PL_359</t>
  </si>
  <si>
    <t>NIM_JOS_4</t>
  </si>
  <si>
    <t>BEN_JOS_4</t>
  </si>
  <si>
    <t>KOL_JOS_4</t>
  </si>
  <si>
    <t>PER_STA_3</t>
  </si>
  <si>
    <t>IND_JAN_6</t>
  </si>
  <si>
    <t>JAH_JAR_4</t>
  </si>
  <si>
    <t>VAL_VÁC_2</t>
  </si>
  <si>
    <t>HRD_BOH_3</t>
  </si>
  <si>
    <t>PAV_JAN_2</t>
  </si>
  <si>
    <t>PĚN_JAR_4</t>
  </si>
  <si>
    <t>HLA_LAD_3</t>
  </si>
  <si>
    <t>REI_JAR_6</t>
  </si>
  <si>
    <t>HOV_JAR_5</t>
  </si>
  <si>
    <t>HOR_JOS_2</t>
  </si>
  <si>
    <t>SKÁ_BED_4</t>
  </si>
  <si>
    <t>ZAP_VÁC_5</t>
  </si>
  <si>
    <t>SMO_VOJ_1</t>
  </si>
  <si>
    <t>KRY_JIŘ_5</t>
  </si>
  <si>
    <t>SUCH_MIL_3</t>
  </si>
  <si>
    <t>VYB_MIR_5</t>
  </si>
  <si>
    <t>JÍlek Jan</t>
  </si>
  <si>
    <t>již v evidenci, č. 15</t>
  </si>
  <si>
    <t>Postchemo/prechemo/mHSPC/CRPC M0</t>
  </si>
  <si>
    <t>T3aN1M1</t>
  </si>
  <si>
    <t xml:space="preserve">abirateron </t>
  </si>
  <si>
    <t>T3bN1M1</t>
  </si>
  <si>
    <t>Spiller Alfred</t>
  </si>
  <si>
    <t>06/2020</t>
  </si>
  <si>
    <t>11/2020</t>
  </si>
  <si>
    <t>35.33</t>
  </si>
  <si>
    <t>4.32.3946</t>
  </si>
  <si>
    <t>9.20.2951</t>
  </si>
  <si>
    <t>2.37.3955</t>
  </si>
  <si>
    <t>2.33.3942</t>
  </si>
  <si>
    <t>5.22.2942</t>
  </si>
  <si>
    <t>3.44.4945</t>
  </si>
  <si>
    <t>4.42.4946</t>
  </si>
  <si>
    <t>2.22.2961</t>
  </si>
  <si>
    <t>7.13.1946</t>
  </si>
  <si>
    <t>1.22.2935</t>
  </si>
  <si>
    <t>2.32.3961</t>
  </si>
  <si>
    <t>bicalutamid</t>
  </si>
  <si>
    <t>T3BN0MX</t>
  </si>
  <si>
    <t>casodex</t>
  </si>
  <si>
    <t>pT3a N0 M0</t>
  </si>
  <si>
    <t>mCRCP</t>
  </si>
  <si>
    <t>cT3-4N0 M1</t>
  </si>
  <si>
    <t>T2bN0M1b</t>
  </si>
  <si>
    <t>leproprolol</t>
  </si>
  <si>
    <t>řádek 81</t>
  </si>
  <si>
    <t>T2 NXM1</t>
  </si>
  <si>
    <t>dipherelin</t>
  </si>
  <si>
    <t>T2NxM1</t>
  </si>
  <si>
    <t>Leptoprol</t>
  </si>
  <si>
    <t>PRECHEMO</t>
  </si>
  <si>
    <t xml:space="preserve"> abirateron</t>
  </si>
  <si>
    <t xml:space="preserve"> 3+4</t>
  </si>
  <si>
    <t>T3-4NXM0</t>
  </si>
  <si>
    <t>bikalutamid</t>
  </si>
  <si>
    <t>T4N1M1</t>
  </si>
  <si>
    <t xml:space="preserve"> 24.4.2020</t>
  </si>
  <si>
    <t>T4aN1M1b</t>
  </si>
  <si>
    <t>T3b-T4N1M1</t>
  </si>
  <si>
    <t>abirateton</t>
  </si>
  <si>
    <t>předán do spádu</t>
  </si>
  <si>
    <t xml:space="preserve"> 5+4</t>
  </si>
  <si>
    <t>T3-4NxMX</t>
  </si>
  <si>
    <t>T3N1M1b</t>
  </si>
  <si>
    <t xml:space="preserve"> pT2a pNX M0</t>
  </si>
  <si>
    <t>pT2cNX</t>
  </si>
  <si>
    <t>pT2c pNX MO</t>
  </si>
  <si>
    <t xml:space="preserve"> 15.1.2021</t>
  </si>
  <si>
    <t>T2NXMX</t>
  </si>
  <si>
    <t>pT3bNX</t>
  </si>
  <si>
    <t>cT3-4 N1 M1</t>
  </si>
  <si>
    <t>dipherelin/degarelix</t>
  </si>
  <si>
    <t>TXN1M1b</t>
  </si>
  <si>
    <t>pT3a pN0 M0</t>
  </si>
  <si>
    <t>cT1 N0M0</t>
  </si>
  <si>
    <t>T4 N1 M1a</t>
  </si>
  <si>
    <t>pT2c pN0 M0</t>
  </si>
  <si>
    <t>Diphereline</t>
  </si>
  <si>
    <t>T2-3 N0 M0-1</t>
  </si>
  <si>
    <t>diphrelin</t>
  </si>
  <si>
    <t>cTb Nx M0</t>
  </si>
  <si>
    <t xml:space="preserve"> 3.1.2020</t>
  </si>
  <si>
    <t>5.5.20221</t>
  </si>
  <si>
    <t>pT2bN0Mx</t>
  </si>
  <si>
    <t>PL_360</t>
  </si>
  <si>
    <t>VAN_JIŘ_2</t>
  </si>
  <si>
    <t>PL_361</t>
  </si>
  <si>
    <t>FRAN_JOS_1</t>
  </si>
  <si>
    <t>Frančák Josef</t>
  </si>
  <si>
    <t>PL_362</t>
  </si>
  <si>
    <t>ZAP_FRA_1</t>
  </si>
  <si>
    <t>Zapletal František</t>
  </si>
  <si>
    <t>PL_363</t>
  </si>
  <si>
    <t>PET_IVO_2</t>
  </si>
  <si>
    <t>PL_364</t>
  </si>
  <si>
    <t>MIK_VLA_2</t>
  </si>
  <si>
    <t>PL_365</t>
  </si>
  <si>
    <t>ŽAT_JAN_5</t>
  </si>
  <si>
    <t>PL_366</t>
  </si>
  <si>
    <t>PRA_ZDE_1</t>
  </si>
  <si>
    <t>Prachař Zdeněk</t>
  </si>
  <si>
    <t>PL_367</t>
  </si>
  <si>
    <t>JAH_JAR_5</t>
  </si>
  <si>
    <t>PL_368</t>
  </si>
  <si>
    <t>AND_ANT_2</t>
  </si>
  <si>
    <t>PL_369</t>
  </si>
  <si>
    <t>SMÍ_FRA_1</t>
  </si>
  <si>
    <t>PL_370</t>
  </si>
  <si>
    <t>MRÁ_JOS_3</t>
  </si>
  <si>
    <t>PL_371</t>
  </si>
  <si>
    <t>VÁC_PET_3</t>
  </si>
  <si>
    <t>PL_372</t>
  </si>
  <si>
    <t>ŠLA_MIR_6</t>
  </si>
  <si>
    <t>PL_373</t>
  </si>
  <si>
    <t>VAL_MIL_1</t>
  </si>
  <si>
    <t>Valníček Milan</t>
  </si>
  <si>
    <t>PL_374</t>
  </si>
  <si>
    <t>IND_JAN_7</t>
  </si>
  <si>
    <t>PL_375</t>
  </si>
  <si>
    <t>HRD_BOH_4</t>
  </si>
  <si>
    <t>PL_376</t>
  </si>
  <si>
    <t>DOU_JIŘ_1</t>
  </si>
  <si>
    <t>Doubrava Jiří</t>
  </si>
  <si>
    <t>PL_377</t>
  </si>
  <si>
    <t>NOV_MIR_2</t>
  </si>
  <si>
    <t xml:space="preserve">Novák Miroslav </t>
  </si>
  <si>
    <t>PL_378</t>
  </si>
  <si>
    <t>VAL_VÁC_3</t>
  </si>
  <si>
    <t>PL_379</t>
  </si>
  <si>
    <t>JAN_JOS_1</t>
  </si>
  <si>
    <t>Janeček Josef</t>
  </si>
  <si>
    <t>PL_380</t>
  </si>
  <si>
    <t>PER_STA_4</t>
  </si>
  <si>
    <t>PL_381</t>
  </si>
  <si>
    <t>ČIH_JAN_1</t>
  </si>
  <si>
    <t>Čiháček Jan</t>
  </si>
  <si>
    <t>PL_382</t>
  </si>
  <si>
    <t>PAV_JAN_3</t>
  </si>
  <si>
    <t>PL_383</t>
  </si>
  <si>
    <t>JAN_EDU_1</t>
  </si>
  <si>
    <t>Janošík Eduard</t>
  </si>
  <si>
    <t>PL_384</t>
  </si>
  <si>
    <t>SUCH_MIL_4</t>
  </si>
  <si>
    <t>PL_385</t>
  </si>
  <si>
    <t>MÍČ_VLA_2</t>
  </si>
  <si>
    <t>PL_386</t>
  </si>
  <si>
    <t>BAL_JAR_1</t>
  </si>
  <si>
    <t>Balatka Jaroslav</t>
  </si>
  <si>
    <t xml:space="preserve">T4N1M1b </t>
  </si>
  <si>
    <t xml:space="preserve"> 4+4</t>
  </si>
  <si>
    <t>T3aN1M1b</t>
  </si>
  <si>
    <t>3+3 a 3+4</t>
  </si>
  <si>
    <t>T4N1M1c</t>
  </si>
  <si>
    <t>T2cN1M1a</t>
  </si>
  <si>
    <t xml:space="preserve"> 1.6.2015</t>
  </si>
  <si>
    <t>T3N1M1</t>
  </si>
  <si>
    <t>cT3N1M1b</t>
  </si>
  <si>
    <t>pT2bpN+MO</t>
  </si>
  <si>
    <t>pT3bpN0M0</t>
  </si>
  <si>
    <t>26.1.2018 nmCRPC</t>
  </si>
  <si>
    <t>CRPC M0</t>
  </si>
  <si>
    <t>T3bNXM1</t>
  </si>
  <si>
    <t>T2-3NXMX</t>
  </si>
  <si>
    <t>pacient se pak již nedostavil na kontrolu</t>
  </si>
  <si>
    <t>T-4 N0M1b</t>
  </si>
  <si>
    <t xml:space="preserve"> 31.8.2020</t>
  </si>
  <si>
    <t>mHSCP</t>
  </si>
  <si>
    <t>O</t>
  </si>
  <si>
    <t xml:space="preserve">docetaxel </t>
  </si>
  <si>
    <t>řádek 84</t>
  </si>
  <si>
    <t>řádek 126</t>
  </si>
  <si>
    <t>řádek 97</t>
  </si>
  <si>
    <t>řádek 98</t>
  </si>
  <si>
    <t>řádek 77</t>
  </si>
  <si>
    <t>řádek 121</t>
  </si>
  <si>
    <t>řádek 149</t>
  </si>
  <si>
    <t>řádek 103</t>
  </si>
  <si>
    <t>ezalutamid</t>
  </si>
  <si>
    <t>darolutamid</t>
  </si>
  <si>
    <t>řádek 133</t>
  </si>
  <si>
    <t>řádek 104</t>
  </si>
  <si>
    <t>začne</t>
  </si>
  <si>
    <t>řádek 72</t>
  </si>
  <si>
    <t>řádek 71</t>
  </si>
  <si>
    <t>na kliniku se nedostavil nikdy</t>
  </si>
  <si>
    <t>UN - teprve začne</t>
  </si>
  <si>
    <t xml:space="preserve"> 21.04.22</t>
  </si>
  <si>
    <t xml:space="preserve">N </t>
  </si>
  <si>
    <t>předán do spádu, kde léčba Docetaxelem, u nás již nejsou o tomto zprávy</t>
  </si>
  <si>
    <t xml:space="preserve"> 13.11.2020</t>
  </si>
  <si>
    <t>T2-3N2M0</t>
  </si>
  <si>
    <t xml:space="preserve"> 1.6.2015 nmCRPC </t>
  </si>
  <si>
    <t>T4N0M1</t>
  </si>
  <si>
    <t>nebyl nikdy léčen</t>
  </si>
  <si>
    <t>nikdy léčbu nezačal</t>
  </si>
  <si>
    <t>ARTA ani doce nikdy nezačal</t>
  </si>
  <si>
    <t>nemá meta</t>
  </si>
  <si>
    <t>neznáme</t>
  </si>
  <si>
    <t>neodebráno</t>
  </si>
  <si>
    <t>nelze zjistit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</si>
</sst>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4F81BD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"/>
      <name val="Calibri"/>
      <family val="2"/>
      <charset val="238"/>
      <scheme val="minor"/>
    </font>
    <font>
      <sz val="12"/>
      <color rgb="FF444444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 indent="1"/>
    </xf>
    <xf numFmtId="0" fontId="0" fillId="0" borderId="1" xfId="0" applyFont="1" applyBorder="1" applyAlignment="1">
      <alignment horizontal="left" indent="2"/>
    </xf>
    <xf numFmtId="0" fontId="0" fillId="0" borderId="1" xfId="0" applyFont="1" applyBorder="1" applyAlignment="1">
      <alignment horizontal="right" indent="2"/>
    </xf>
    <xf numFmtId="164" fontId="0" fillId="0" borderId="1" xfId="0" applyNumberFormat="1" applyFont="1" applyBorder="1" applyAlignment="1">
      <alignment horizontal="right" indent="2"/>
    </xf>
    <xf numFmtId="0" fontId="0" fillId="0" borderId="1" xfId="0" applyFont="1" applyBorder="1" applyAlignment="1">
      <alignment horizontal="left" indent="1"/>
    </xf>
    <xf numFmtId="164" fontId="0" fillId="0" borderId="1" xfId="0" applyNumberFormat="1" applyFont="1" applyBorder="1" applyAlignment="1">
      <alignment horizontal="left" indent="1"/>
    </xf>
    <xf numFmtId="1" fontId="0" fillId="0" borderId="1" xfId="0" applyNumberFormat="1" applyFont="1" applyBorder="1" applyAlignment="1">
      <alignment horizontal="left" indent="1"/>
    </xf>
    <xf numFmtId="0" fontId="0" fillId="0" borderId="1" xfId="0" applyNumberFormat="1" applyFont="1" applyBorder="1" applyAlignment="1">
      <alignment horizontal="left" indent="1"/>
    </xf>
    <xf numFmtId="0" fontId="0" fillId="0" borderId="1" xfId="0" applyFont="1" applyBorder="1"/>
    <xf numFmtId="164" fontId="7" fillId="0" borderId="1" xfId="0" applyNumberFormat="1" applyFont="1" applyBorder="1" applyAlignment="1">
      <alignment horizontal="left" indent="1"/>
    </xf>
    <xf numFmtId="1" fontId="7" fillId="0" borderId="1" xfId="0" applyNumberFormat="1" applyFont="1" applyBorder="1" applyAlignment="1">
      <alignment horizontal="left" indent="1"/>
    </xf>
    <xf numFmtId="0" fontId="0" fillId="2" borderId="1" xfId="0" applyFont="1" applyFill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left" indent="1"/>
    </xf>
    <xf numFmtId="0" fontId="0" fillId="0" borderId="1" xfId="0" applyNumberFormat="1" applyFont="1" applyBorder="1" applyAlignment="1">
      <alignment horizontal="right" indent="2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 indent="1"/>
    </xf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right" indent="2"/>
    </xf>
    <xf numFmtId="164" fontId="2" fillId="0" borderId="1" xfId="0" applyNumberFormat="1" applyFont="1" applyBorder="1" applyAlignment="1">
      <alignment horizontal="right" indent="2"/>
    </xf>
    <xf numFmtId="0" fontId="2" fillId="0" borderId="1" xfId="0" applyFont="1" applyBorder="1" applyAlignment="1">
      <alignment horizontal="left" indent="1"/>
    </xf>
    <xf numFmtId="164" fontId="2" fillId="0" borderId="1" xfId="0" applyNumberFormat="1" applyFont="1" applyBorder="1" applyAlignment="1">
      <alignment horizontal="left" indent="1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right" indent="1"/>
    </xf>
    <xf numFmtId="0" fontId="6" fillId="0" borderId="1" xfId="0" applyFont="1" applyFill="1" applyBorder="1" applyAlignment="1">
      <alignment horizontal="left" indent="2"/>
    </xf>
    <xf numFmtId="0" fontId="6" fillId="0" borderId="1" xfId="0" applyFont="1" applyFill="1" applyBorder="1" applyAlignment="1">
      <alignment horizontal="right" indent="2"/>
    </xf>
    <xf numFmtId="164" fontId="6" fillId="0" borderId="1" xfId="0" applyNumberFormat="1" applyFont="1" applyFill="1" applyBorder="1" applyAlignment="1">
      <alignment horizontal="right" indent="2"/>
    </xf>
    <xf numFmtId="0" fontId="6" fillId="0" borderId="1" xfId="0" applyFont="1" applyBorder="1"/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righ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Border="1" applyAlignment="1">
      <alignment horizontal="right" indent="2"/>
    </xf>
    <xf numFmtId="164" fontId="0" fillId="0" borderId="2" xfId="0" applyNumberFormat="1" applyFont="1" applyBorder="1" applyAlignment="1">
      <alignment horizontal="right" indent="2"/>
    </xf>
    <xf numFmtId="0" fontId="0" fillId="0" borderId="2" xfId="0" applyFont="1" applyBorder="1"/>
    <xf numFmtId="0" fontId="6" fillId="0" borderId="1" xfId="0" applyFont="1" applyFill="1" applyBorder="1" applyAlignment="1">
      <alignment horizontal="left" indent="1"/>
    </xf>
    <xf numFmtId="164" fontId="6" fillId="0" borderId="1" xfId="0" applyNumberFormat="1" applyFont="1" applyFill="1" applyBorder="1" applyAlignment="1">
      <alignment horizontal="left" indent="1"/>
    </xf>
    <xf numFmtId="0" fontId="0" fillId="0" borderId="2" xfId="0" applyFont="1" applyBorder="1" applyAlignment="1">
      <alignment horizontal="left" indent="1"/>
    </xf>
    <xf numFmtId="164" fontId="0" fillId="0" borderId="2" xfId="0" applyNumberFormat="1" applyFont="1" applyBorder="1" applyAlignment="1">
      <alignment horizontal="left" indent="1"/>
    </xf>
    <xf numFmtId="1" fontId="0" fillId="0" borderId="2" xfId="0" applyNumberFormat="1" applyFont="1" applyBorder="1" applyAlignment="1">
      <alignment horizontal="left" indent="1"/>
    </xf>
    <xf numFmtId="0" fontId="0" fillId="0" borderId="1" xfId="0" applyFont="1" applyFill="1" applyBorder="1" applyAlignment="1">
      <alignment horizontal="left" indent="2"/>
    </xf>
    <xf numFmtId="164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indent="2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right" indent="2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 wrapText="1"/>
    </xf>
    <xf numFmtId="14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/>
    <xf numFmtId="14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3" xfId="0" applyFill="1" applyBorder="1" applyAlignment="1">
      <alignment horizontal="left" indent="2"/>
    </xf>
    <xf numFmtId="0" fontId="0" fillId="0" borderId="0" xfId="0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right" indent="1"/>
    </xf>
    <xf numFmtId="0" fontId="2" fillId="0" borderId="3" xfId="0" applyFont="1" applyBorder="1" applyAlignment="1">
      <alignment horizontal="right" indent="2"/>
    </xf>
    <xf numFmtId="0" fontId="3" fillId="0" borderId="1" xfId="0" applyFont="1" applyBorder="1"/>
    <xf numFmtId="2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0" fillId="0" borderId="0" xfId="0" applyNumberFormat="1" applyFill="1"/>
    <xf numFmtId="14" fontId="0" fillId="0" borderId="0" xfId="0" applyNumberFormat="1"/>
    <xf numFmtId="0" fontId="0" fillId="8" borderId="3" xfId="0" applyFill="1" applyBorder="1" applyAlignment="1">
      <alignment horizontal="left" indent="2"/>
    </xf>
    <xf numFmtId="0" fontId="0" fillId="9" borderId="3" xfId="0" applyFill="1" applyBorder="1" applyAlignment="1">
      <alignment horizontal="left" indent="2"/>
    </xf>
    <xf numFmtId="0" fontId="0" fillId="7" borderId="3" xfId="0" applyFill="1" applyBorder="1" applyAlignment="1">
      <alignment horizontal="left" indent="2"/>
    </xf>
    <xf numFmtId="14" fontId="0" fillId="9" borderId="1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left" indent="2"/>
    </xf>
    <xf numFmtId="14" fontId="0" fillId="0" borderId="1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left" indent="2"/>
    </xf>
    <xf numFmtId="0" fontId="0" fillId="10" borderId="1" xfId="0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12" fillId="7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/>
    </xf>
    <xf numFmtId="0" fontId="0" fillId="0" borderId="3" xfId="0" applyFont="1" applyBorder="1" applyAlignment="1">
      <alignment horizontal="left" indent="2"/>
    </xf>
    <xf numFmtId="0" fontId="0" fillId="4" borderId="3" xfId="0" applyFont="1" applyFill="1" applyBorder="1" applyAlignment="1">
      <alignment horizontal="left" indent="2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 indent="2"/>
    </xf>
    <xf numFmtId="0" fontId="0" fillId="4" borderId="1" xfId="0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0" borderId="2" xfId="0" applyFont="1" applyFill="1" applyBorder="1" applyAlignment="1">
      <alignment horizontal="left" indent="2"/>
    </xf>
    <xf numFmtId="0" fontId="6" fillId="0" borderId="3" xfId="0" applyFont="1" applyFill="1" applyBorder="1" applyAlignment="1">
      <alignment horizontal="left" indent="2"/>
    </xf>
    <xf numFmtId="0" fontId="3" fillId="0" borderId="3" xfId="0" applyFont="1" applyBorder="1" applyAlignment="1">
      <alignment horizontal="left" indent="2"/>
    </xf>
    <xf numFmtId="0" fontId="0" fillId="0" borderId="3" xfId="0" applyBorder="1"/>
    <xf numFmtId="0" fontId="0" fillId="0" borderId="3" xfId="0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 indent="2"/>
    </xf>
    <xf numFmtId="0" fontId="2" fillId="4" borderId="3" xfId="0" applyFont="1" applyFill="1" applyBorder="1" applyAlignment="1">
      <alignment horizontal="left" indent="2"/>
    </xf>
    <xf numFmtId="0" fontId="0" fillId="11" borderId="1" xfId="0" applyFont="1" applyFill="1" applyBorder="1" applyAlignment="1">
      <alignment horizontal="left" indent="2"/>
    </xf>
    <xf numFmtId="0" fontId="0" fillId="0" borderId="1" xfId="0" applyBorder="1" applyAlignment="1">
      <alignment horizontal="left" indent="1"/>
    </xf>
    <xf numFmtId="14" fontId="0" fillId="0" borderId="1" xfId="0" applyNumberFormat="1" applyFont="1" applyBorder="1" applyAlignment="1">
      <alignment horizontal="right" indent="2"/>
    </xf>
    <xf numFmtId="0" fontId="0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8" borderId="3" xfId="0" applyFill="1" applyBorder="1" applyAlignment="1"/>
    <xf numFmtId="0" fontId="0" fillId="10" borderId="1" xfId="0" applyFill="1" applyBorder="1" applyAlignment="1"/>
    <xf numFmtId="0" fontId="0" fillId="10" borderId="3" xfId="0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indent="2"/>
    </xf>
    <xf numFmtId="0" fontId="0" fillId="0" borderId="7" xfId="0" applyBorder="1" applyAlignment="1">
      <alignment horizontal="right" indent="2"/>
    </xf>
    <xf numFmtId="0" fontId="11" fillId="0" borderId="7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" fontId="0" fillId="0" borderId="1" xfId="0" applyNumberFormat="1" applyBorder="1" applyAlignment="1">
      <alignment horizontal="left" indent="1"/>
    </xf>
    <xf numFmtId="14" fontId="0" fillId="0" borderId="1" xfId="0" applyNumberFormat="1" applyBorder="1" applyAlignment="1">
      <alignment horizontal="left" indent="1"/>
    </xf>
    <xf numFmtId="0" fontId="0" fillId="0" borderId="1" xfId="0" applyFont="1" applyBorder="1" applyAlignment="1">
      <alignment horizontal="left" vertical="center" indent="1"/>
    </xf>
    <xf numFmtId="0" fontId="0" fillId="0" borderId="3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6" fillId="0" borderId="1" xfId="0" applyFont="1" applyFill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7" fontId="0" fillId="0" borderId="1" xfId="0" applyNumberFormat="1" applyFont="1" applyBorder="1" applyAlignment="1">
      <alignment horizontal="left" indent="1"/>
    </xf>
    <xf numFmtId="1" fontId="0" fillId="0" borderId="1" xfId="0" applyNumberFormat="1" applyFont="1" applyBorder="1" applyAlignment="1">
      <alignment horizontal="left" vertical="center" indent="1"/>
    </xf>
    <xf numFmtId="164" fontId="0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6" fillId="0" borderId="1" xfId="0" applyNumberFormat="1" applyFont="1" applyFill="1" applyBorder="1" applyAlignment="1">
      <alignment horizontal="left" vertical="center" indent="1"/>
    </xf>
    <xf numFmtId="14" fontId="0" fillId="0" borderId="1" xfId="0" applyNumberFormat="1" applyFont="1" applyBorder="1" applyAlignment="1">
      <alignment horizontal="left" vertical="center" indent="1"/>
    </xf>
    <xf numFmtId="1" fontId="0" fillId="0" borderId="2" xfId="0" applyNumberFormat="1" applyFont="1" applyBorder="1" applyAlignment="1">
      <alignment horizontal="left" vertical="center" indent="1"/>
    </xf>
    <xf numFmtId="164" fontId="0" fillId="0" borderId="2" xfId="0" applyNumberFormat="1" applyFont="1" applyBorder="1" applyAlignment="1">
      <alignment horizontal="left" vertical="center" indent="1"/>
    </xf>
    <xf numFmtId="0" fontId="0" fillId="0" borderId="1" xfId="0" applyNumberFormat="1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7" fillId="0" borderId="1" xfId="0" applyNumberFormat="1" applyFont="1" applyBorder="1" applyAlignment="1">
      <alignment horizontal="left" vertical="center" indent="1"/>
    </xf>
    <xf numFmtId="164" fontId="0" fillId="0" borderId="1" xfId="0" applyNumberFormat="1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164" fontId="6" fillId="0" borderId="2" xfId="0" applyNumberFormat="1" applyFont="1" applyBorder="1" applyAlignment="1">
      <alignment horizontal="left" vertical="center" indent="1"/>
    </xf>
    <xf numFmtId="1" fontId="7" fillId="0" borderId="2" xfId="0" applyNumberFormat="1" applyFont="1" applyBorder="1" applyAlignment="1">
      <alignment horizontal="left" vertical="center" indent="1"/>
    </xf>
    <xf numFmtId="164" fontId="9" fillId="0" borderId="2" xfId="0" applyNumberFormat="1" applyFont="1" applyBorder="1" applyAlignment="1">
      <alignment horizontal="left" vertical="center" indent="1"/>
    </xf>
    <xf numFmtId="0" fontId="0" fillId="2" borderId="1" xfId="0" applyFont="1" applyFill="1" applyBorder="1" applyAlignment="1">
      <alignment horizontal="left" vertical="center" indent="1"/>
    </xf>
    <xf numFmtId="14" fontId="0" fillId="0" borderId="3" xfId="0" applyNumberFormat="1" applyBorder="1" applyAlignment="1">
      <alignment horizontal="left" vertical="center" indent="1"/>
    </xf>
    <xf numFmtId="49" fontId="0" fillId="0" borderId="1" xfId="0" applyNumberFormat="1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2" fontId="0" fillId="0" borderId="1" xfId="0" applyNumberFormat="1" applyFont="1" applyBorder="1" applyAlignment="1">
      <alignment horizontal="left" vertical="center" indent="1"/>
    </xf>
    <xf numFmtId="2" fontId="7" fillId="0" borderId="1" xfId="0" applyNumberFormat="1" applyFont="1" applyBorder="1" applyAlignment="1">
      <alignment horizontal="left" vertical="center" indent="1"/>
    </xf>
    <xf numFmtId="2" fontId="0" fillId="0" borderId="2" xfId="0" applyNumberFormat="1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164" fontId="1" fillId="2" borderId="1" xfId="0" applyNumberFormat="1" applyFont="1" applyFill="1" applyBorder="1" applyAlignment="1">
      <alignment horizontal="left" vertical="center" wrapText="1" indent="1"/>
    </xf>
    <xf numFmtId="2" fontId="6" fillId="0" borderId="1" xfId="0" applyNumberFormat="1" applyFont="1" applyFill="1" applyBorder="1" applyAlignment="1">
      <alignment horizontal="left" vertical="center" indent="1"/>
    </xf>
    <xf numFmtId="1" fontId="6" fillId="0" borderId="1" xfId="0" applyNumberFormat="1" applyFont="1" applyFill="1" applyBorder="1" applyAlignment="1">
      <alignment horizontal="left" vertical="center" indent="1"/>
    </xf>
    <xf numFmtId="14" fontId="0" fillId="0" borderId="2" xfId="0" applyNumberFormat="1" applyFont="1" applyBorder="1" applyAlignment="1">
      <alignment horizontal="left" vertical="center" indent="1"/>
    </xf>
    <xf numFmtId="1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left" indent="1"/>
    </xf>
    <xf numFmtId="2" fontId="0" fillId="0" borderId="1" xfId="0" applyNumberFormat="1" applyFont="1" applyBorder="1" applyAlignment="1">
      <alignment horizontal="left" inden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/>
    <xf numFmtId="14" fontId="7" fillId="0" borderId="2" xfId="0" applyNumberFormat="1" applyFont="1" applyBorder="1" applyAlignment="1">
      <alignment horizontal="left" vertical="center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1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60"/>
  <sheetViews>
    <sheetView tabSelected="1" zoomScale="90" zoomScaleNormal="90" zoomScalePageLayoutView="90" workbookViewId="0">
      <pane xSplit="4" ySplit="1" topLeftCell="DB107" activePane="bottomRight" state="frozen"/>
      <selection pane="topRight" activeCell="E1" sqref="E1"/>
      <selection pane="bottomLeft" activeCell="A2" sqref="A2"/>
      <selection pane="bottomRight" activeCell="DE173" sqref="DE173"/>
    </sheetView>
  </sheetViews>
  <sheetFormatPr defaultColWidth="8.85546875" defaultRowHeight="20.100000000000001" customHeight="1" x14ac:dyDescent="0.25"/>
  <cols>
    <col min="1" max="1" width="8.85546875" style="6"/>
    <col min="2" max="2" width="12.42578125" style="7" customWidth="1"/>
    <col min="3" max="3" width="24.42578125" style="8" customWidth="1"/>
    <col min="4" max="4" width="16.85546875" style="9" customWidth="1"/>
    <col min="5" max="5" width="23.42578125" style="10" customWidth="1"/>
    <col min="6" max="6" width="10.85546875" style="6" customWidth="1"/>
    <col min="7" max="7" width="17.7109375" style="6" customWidth="1"/>
    <col min="8" max="8" width="17.140625" style="6" customWidth="1"/>
    <col min="9" max="9" width="9.85546875" style="6" bestFit="1" customWidth="1"/>
    <col min="10" max="10" width="8.85546875" style="6"/>
    <col min="11" max="11" width="18.7109375" style="11" bestFit="1" customWidth="1"/>
    <col min="12" max="12" width="15.42578125" style="12" customWidth="1"/>
    <col min="13" max="15" width="15.42578125" style="11" customWidth="1"/>
    <col min="16" max="20" width="15.42578125" style="166" customWidth="1"/>
    <col min="21" max="23" width="15.42578125" style="11" customWidth="1"/>
    <col min="24" max="26" width="15.42578125" style="12" customWidth="1"/>
    <col min="27" max="27" width="15.42578125" style="13" customWidth="1"/>
    <col min="28" max="28" width="15.42578125" style="176" customWidth="1"/>
    <col min="29" max="29" width="15.42578125" style="166" customWidth="1"/>
    <col min="30" max="30" width="21" style="166" bestFit="1" customWidth="1"/>
    <col min="31" max="32" width="15.42578125" style="166" customWidth="1"/>
    <col min="33" max="33" width="15.42578125" style="177" customWidth="1"/>
    <col min="34" max="42" width="15.42578125" style="166" customWidth="1"/>
    <col min="43" max="43" width="15.42578125" style="177" customWidth="1"/>
    <col min="44" max="44" width="15.42578125" style="184" customWidth="1"/>
    <col min="45" max="45" width="15.42578125" style="166" customWidth="1"/>
    <col min="46" max="46" width="15.42578125" style="177" customWidth="1"/>
    <col min="47" max="65" width="15.42578125" style="166" customWidth="1"/>
    <col min="66" max="66" width="15.42578125" style="177" customWidth="1"/>
    <col min="67" max="68" width="15.42578125" style="166" customWidth="1"/>
    <col min="69" max="69" width="15.42578125" style="177" customWidth="1"/>
    <col min="70" max="72" width="15.42578125" style="166" customWidth="1"/>
    <col min="73" max="74" width="15.42578125" style="177" customWidth="1"/>
    <col min="75" max="75" width="15.42578125" style="166" customWidth="1"/>
    <col min="76" max="76" width="15.42578125" style="177" hidden="1" customWidth="1"/>
    <col min="77" max="95" width="15.42578125" style="166" hidden="1" customWidth="1"/>
    <col min="96" max="96" width="15.42578125" style="177" hidden="1" customWidth="1"/>
    <col min="97" max="98" width="15.42578125" style="166" hidden="1" customWidth="1"/>
    <col min="99" max="99" width="15.42578125" style="177" hidden="1" customWidth="1"/>
    <col min="100" max="100" width="15.42578125" style="166" hidden="1" customWidth="1"/>
    <col min="101" max="109" width="15.42578125" style="166" customWidth="1"/>
    <col min="110" max="110" width="15.42578125" style="177" customWidth="1"/>
    <col min="111" max="111" width="38.7109375" style="166" bestFit="1" customWidth="1"/>
    <col min="112" max="112" width="29.42578125" style="15" customWidth="1"/>
    <col min="113" max="16384" width="8.85546875" style="15"/>
  </cols>
  <sheetData>
    <row r="1" spans="1:112" s="5" customFormat="1" ht="75" x14ac:dyDescent="0.25">
      <c r="A1" s="1" t="s">
        <v>16</v>
      </c>
      <c r="B1" s="2" t="s">
        <v>22</v>
      </c>
      <c r="C1" s="1" t="s">
        <v>18</v>
      </c>
      <c r="D1" s="1" t="s">
        <v>19</v>
      </c>
      <c r="E1" s="2" t="s">
        <v>177</v>
      </c>
      <c r="F1" s="1" t="s">
        <v>20</v>
      </c>
      <c r="G1" s="1" t="s">
        <v>17</v>
      </c>
      <c r="H1" s="1" t="s">
        <v>21</v>
      </c>
      <c r="I1" s="1" t="s">
        <v>434</v>
      </c>
      <c r="J1" s="1" t="s">
        <v>435</v>
      </c>
      <c r="K1" s="1" t="s">
        <v>44</v>
      </c>
      <c r="L1" s="2" t="s">
        <v>178</v>
      </c>
      <c r="M1" s="1" t="s">
        <v>179</v>
      </c>
      <c r="N1" s="1" t="s">
        <v>180</v>
      </c>
      <c r="O1" s="1" t="s">
        <v>181</v>
      </c>
      <c r="P1" s="1" t="s">
        <v>184</v>
      </c>
      <c r="Q1" s="1" t="s">
        <v>185</v>
      </c>
      <c r="R1" s="1" t="s">
        <v>191</v>
      </c>
      <c r="S1" s="1" t="s">
        <v>186</v>
      </c>
      <c r="T1" s="1" t="s">
        <v>187</v>
      </c>
      <c r="U1" s="1" t="s">
        <v>182</v>
      </c>
      <c r="V1" s="1" t="s">
        <v>183</v>
      </c>
      <c r="W1" s="1" t="s">
        <v>190</v>
      </c>
      <c r="X1" s="2" t="s">
        <v>188</v>
      </c>
      <c r="Y1" s="2" t="s">
        <v>189</v>
      </c>
      <c r="Z1" s="2" t="s">
        <v>192</v>
      </c>
      <c r="AA1" s="3" t="s">
        <v>351</v>
      </c>
      <c r="AB1" s="1" t="s">
        <v>430</v>
      </c>
      <c r="AC1" s="1" t="s">
        <v>193</v>
      </c>
      <c r="AD1" s="1" t="s">
        <v>194</v>
      </c>
      <c r="AE1" s="1" t="s">
        <v>195</v>
      </c>
      <c r="AF1" s="1" t="s">
        <v>196</v>
      </c>
      <c r="AG1" s="2" t="s">
        <v>202</v>
      </c>
      <c r="AH1" s="1" t="s">
        <v>197</v>
      </c>
      <c r="AI1" s="1" t="s">
        <v>198</v>
      </c>
      <c r="AJ1" s="1" t="s">
        <v>199</v>
      </c>
      <c r="AK1" s="1" t="s">
        <v>200</v>
      </c>
      <c r="AL1" s="1" t="s">
        <v>201</v>
      </c>
      <c r="AM1" s="1" t="s">
        <v>176</v>
      </c>
      <c r="AN1" s="1" t="s">
        <v>995</v>
      </c>
      <c r="AO1" s="1" t="s">
        <v>431</v>
      </c>
      <c r="AP1" s="48" t="s">
        <v>433</v>
      </c>
      <c r="AQ1" s="2" t="s">
        <v>203</v>
      </c>
      <c r="AR1" s="4" t="s">
        <v>352</v>
      </c>
      <c r="AS1" s="1" t="s">
        <v>204</v>
      </c>
      <c r="AT1" s="2" t="s">
        <v>205</v>
      </c>
      <c r="AU1" s="1" t="s">
        <v>206</v>
      </c>
      <c r="AV1" s="1" t="s">
        <v>207</v>
      </c>
      <c r="AW1" s="1" t="s">
        <v>208</v>
      </c>
      <c r="AX1" s="1" t="s">
        <v>209</v>
      </c>
      <c r="AY1" s="1" t="s">
        <v>210</v>
      </c>
      <c r="AZ1" s="1" t="s">
        <v>211</v>
      </c>
      <c r="BA1" s="1" t="s">
        <v>212</v>
      </c>
      <c r="BB1" s="1" t="s">
        <v>213</v>
      </c>
      <c r="BC1" s="1" t="s">
        <v>214</v>
      </c>
      <c r="BD1" s="1" t="s">
        <v>215</v>
      </c>
      <c r="BE1" s="1" t="s">
        <v>216</v>
      </c>
      <c r="BF1" s="1" t="s">
        <v>217</v>
      </c>
      <c r="BG1" s="1" t="s">
        <v>218</v>
      </c>
      <c r="BH1" s="1" t="s">
        <v>219</v>
      </c>
      <c r="BI1" s="1" t="s">
        <v>220</v>
      </c>
      <c r="BJ1" s="1" t="s">
        <v>221</v>
      </c>
      <c r="BK1" s="1" t="s">
        <v>222</v>
      </c>
      <c r="BL1" s="1" t="s">
        <v>223</v>
      </c>
      <c r="BM1" s="1" t="s">
        <v>224</v>
      </c>
      <c r="BN1" s="2" t="s">
        <v>202</v>
      </c>
      <c r="BO1" s="1" t="s">
        <v>225</v>
      </c>
      <c r="BP1" s="1" t="s">
        <v>227</v>
      </c>
      <c r="BQ1" s="2" t="s">
        <v>226</v>
      </c>
      <c r="BR1" s="1" t="s">
        <v>228</v>
      </c>
      <c r="BS1" s="203" t="s">
        <v>229</v>
      </c>
      <c r="BT1" s="203" t="s">
        <v>271</v>
      </c>
      <c r="BU1" s="204" t="s">
        <v>230</v>
      </c>
      <c r="BV1" s="204" t="s">
        <v>231</v>
      </c>
      <c r="BW1" s="203" t="s">
        <v>232</v>
      </c>
      <c r="BX1" s="204" t="s">
        <v>233</v>
      </c>
      <c r="BY1" s="203" t="s">
        <v>234</v>
      </c>
      <c r="BZ1" s="203" t="s">
        <v>235</v>
      </c>
      <c r="CA1" s="203" t="s">
        <v>236</v>
      </c>
      <c r="CB1" s="203" t="s">
        <v>237</v>
      </c>
      <c r="CC1" s="203" t="s">
        <v>238</v>
      </c>
      <c r="CD1" s="203" t="s">
        <v>239</v>
      </c>
      <c r="CE1" s="203" t="s">
        <v>240</v>
      </c>
      <c r="CF1" s="203" t="s">
        <v>241</v>
      </c>
      <c r="CG1" s="203" t="s">
        <v>242</v>
      </c>
      <c r="CH1" s="203" t="s">
        <v>243</v>
      </c>
      <c r="CI1" s="203" t="s">
        <v>244</v>
      </c>
      <c r="CJ1" s="203" t="s">
        <v>245</v>
      </c>
      <c r="CK1" s="203" t="s">
        <v>246</v>
      </c>
      <c r="CL1" s="203" t="s">
        <v>247</v>
      </c>
      <c r="CM1" s="203" t="s">
        <v>248</v>
      </c>
      <c r="CN1" s="203" t="s">
        <v>249</v>
      </c>
      <c r="CO1" s="203" t="s">
        <v>222</v>
      </c>
      <c r="CP1" s="203" t="s">
        <v>223</v>
      </c>
      <c r="CQ1" s="203" t="s">
        <v>224</v>
      </c>
      <c r="CR1" s="204" t="s">
        <v>202</v>
      </c>
      <c r="CS1" s="203" t="s">
        <v>225</v>
      </c>
      <c r="CT1" s="203" t="s">
        <v>227</v>
      </c>
      <c r="CU1" s="204" t="s">
        <v>226</v>
      </c>
      <c r="CV1" s="203" t="s">
        <v>250</v>
      </c>
      <c r="CW1" s="203" t="s">
        <v>251</v>
      </c>
      <c r="CX1" s="203" t="s">
        <v>252</v>
      </c>
      <c r="CY1" s="203" t="s">
        <v>253</v>
      </c>
      <c r="CZ1" s="203" t="s">
        <v>254</v>
      </c>
      <c r="DA1" s="203" t="s">
        <v>255</v>
      </c>
      <c r="DB1" s="203" t="s">
        <v>256</v>
      </c>
      <c r="DC1" s="203" t="s">
        <v>257</v>
      </c>
      <c r="DD1" s="203" t="s">
        <v>258</v>
      </c>
      <c r="DE1" s="203" t="s">
        <v>259</v>
      </c>
      <c r="DF1" s="204" t="s">
        <v>260</v>
      </c>
      <c r="DG1" s="203"/>
    </row>
    <row r="2" spans="1:112" ht="20.100000000000001" customHeight="1" x14ac:dyDescent="0.25">
      <c r="A2" s="6">
        <v>1</v>
      </c>
      <c r="B2" s="7">
        <v>43264</v>
      </c>
      <c r="C2" s="8" t="s">
        <v>23</v>
      </c>
      <c r="D2" s="9">
        <v>491030217</v>
      </c>
      <c r="E2" s="10">
        <v>18201</v>
      </c>
      <c r="F2" s="6">
        <v>205</v>
      </c>
      <c r="G2" s="6" t="s">
        <v>2</v>
      </c>
      <c r="H2" s="6" t="s">
        <v>0</v>
      </c>
      <c r="I2" s="6">
        <v>447.19</v>
      </c>
      <c r="J2" s="6">
        <v>2.9</v>
      </c>
      <c r="K2" s="11" t="s">
        <v>46</v>
      </c>
      <c r="L2" s="12">
        <v>43132</v>
      </c>
      <c r="M2" s="13">
        <f>YEARFRAC(L2,E2)</f>
        <v>68.25277777777778</v>
      </c>
      <c r="N2" s="11">
        <v>431</v>
      </c>
      <c r="O2" s="11" t="s">
        <v>261</v>
      </c>
      <c r="P2" s="166">
        <v>0</v>
      </c>
      <c r="Q2" s="166">
        <v>0</v>
      </c>
      <c r="R2" s="166">
        <v>0</v>
      </c>
      <c r="S2" s="166">
        <v>0</v>
      </c>
      <c r="T2" s="166">
        <v>0</v>
      </c>
      <c r="U2" s="11" t="s">
        <v>262</v>
      </c>
      <c r="V2" s="11" t="s">
        <v>274</v>
      </c>
      <c r="W2" s="11">
        <v>1</v>
      </c>
      <c r="X2" s="12">
        <v>43132</v>
      </c>
      <c r="Y2" s="12">
        <v>43264</v>
      </c>
      <c r="Z2" s="12">
        <v>43179</v>
      </c>
      <c r="AA2" s="13">
        <f t="shared" ref="AA2:AA65" si="0">DATEDIF(Z2,Y2,"d")</f>
        <v>85</v>
      </c>
      <c r="AB2" s="176">
        <v>1</v>
      </c>
      <c r="AC2" s="166">
        <v>1</v>
      </c>
      <c r="AD2" s="166" t="s">
        <v>263</v>
      </c>
      <c r="AE2" s="166">
        <v>1</v>
      </c>
      <c r="AF2" s="166">
        <v>253.92</v>
      </c>
      <c r="AG2" s="177">
        <v>43207</v>
      </c>
      <c r="AH2" s="166">
        <v>0</v>
      </c>
      <c r="AI2" s="166">
        <v>1</v>
      </c>
      <c r="AJ2" s="166">
        <v>0</v>
      </c>
      <c r="AK2" s="166">
        <v>0</v>
      </c>
      <c r="AL2" s="166">
        <v>0</v>
      </c>
      <c r="AM2" s="166" t="s">
        <v>264</v>
      </c>
      <c r="AN2" s="166" t="s">
        <v>267</v>
      </c>
      <c r="AO2" s="166">
        <v>1</v>
      </c>
      <c r="AP2" s="189">
        <v>43537</v>
      </c>
      <c r="AQ2" s="177">
        <v>43675</v>
      </c>
      <c r="AR2" s="190">
        <f>_xlfn.DAYS(AQ2,AP2)</f>
        <v>138</v>
      </c>
      <c r="AS2" s="176">
        <f>YEARFRAC(AP2,E2)</f>
        <v>69.36944444444444</v>
      </c>
      <c r="AT2" s="177">
        <v>43537</v>
      </c>
      <c r="AU2" s="166">
        <v>643.97</v>
      </c>
      <c r="AV2" s="166" t="s">
        <v>269</v>
      </c>
      <c r="AW2" s="166" t="s">
        <v>269</v>
      </c>
      <c r="AX2" s="166">
        <v>5.42</v>
      </c>
      <c r="AY2" s="166">
        <v>58.04</v>
      </c>
      <c r="AZ2" s="166">
        <v>78.900000000000006</v>
      </c>
      <c r="BA2" s="166">
        <v>84</v>
      </c>
      <c r="BB2" s="166">
        <v>4.3</v>
      </c>
      <c r="BC2" s="166">
        <v>101</v>
      </c>
      <c r="BD2" s="166">
        <v>2.63</v>
      </c>
      <c r="BE2" s="166">
        <v>0.42</v>
      </c>
      <c r="BF2" s="166">
        <v>1.21</v>
      </c>
      <c r="BG2" s="200">
        <f>BD2/BF2</f>
        <v>2.1735537190082646</v>
      </c>
      <c r="BH2" s="200">
        <f>BF2/BE2</f>
        <v>2.8809523809523809</v>
      </c>
      <c r="BI2" s="176">
        <f>BC2/BF2</f>
        <v>83.471074380165291</v>
      </c>
      <c r="BJ2" s="176">
        <f>PRODUCT(BG2,BC2)</f>
        <v>219.52892561983472</v>
      </c>
      <c r="BK2" s="166">
        <v>1</v>
      </c>
      <c r="BL2" s="166">
        <v>5</v>
      </c>
      <c r="BM2" s="166">
        <v>231.99</v>
      </c>
      <c r="BN2" s="177">
        <v>43563</v>
      </c>
      <c r="BO2" s="166">
        <v>1</v>
      </c>
      <c r="BP2" s="166">
        <v>0</v>
      </c>
      <c r="BQ2" s="177" t="s">
        <v>274</v>
      </c>
      <c r="BR2" s="166">
        <v>0</v>
      </c>
      <c r="BS2" s="166">
        <v>1</v>
      </c>
      <c r="BT2" s="166" t="s">
        <v>272</v>
      </c>
      <c r="BU2" s="177">
        <v>43332</v>
      </c>
      <c r="BV2" s="177">
        <v>43430</v>
      </c>
      <c r="BW2" s="166">
        <v>6</v>
      </c>
      <c r="BX2" s="177" t="s">
        <v>269</v>
      </c>
      <c r="BY2" s="166" t="s">
        <v>269</v>
      </c>
      <c r="BZ2" s="166" t="s">
        <v>269</v>
      </c>
      <c r="CA2" s="166" t="s">
        <v>269</v>
      </c>
      <c r="CB2" s="166" t="s">
        <v>269</v>
      </c>
      <c r="CC2" s="166" t="s">
        <v>269</v>
      </c>
      <c r="CD2" s="166" t="s">
        <v>269</v>
      </c>
      <c r="CE2" s="166" t="s">
        <v>269</v>
      </c>
      <c r="CF2" s="166" t="s">
        <v>269</v>
      </c>
      <c r="CG2" s="166" t="s">
        <v>269</v>
      </c>
      <c r="CH2" s="166" t="s">
        <v>269</v>
      </c>
      <c r="CI2" s="166" t="s">
        <v>269</v>
      </c>
      <c r="CJ2" s="166" t="s">
        <v>269</v>
      </c>
      <c r="CK2" s="200" t="s">
        <v>269</v>
      </c>
      <c r="CL2" s="166" t="s">
        <v>269</v>
      </c>
      <c r="CM2" s="166" t="s">
        <v>269</v>
      </c>
      <c r="CN2" s="176" t="s">
        <v>269</v>
      </c>
      <c r="CO2" s="166">
        <v>1</v>
      </c>
      <c r="CP2" s="166">
        <v>4</v>
      </c>
      <c r="CQ2" s="166">
        <v>212.11</v>
      </c>
      <c r="CR2" s="177">
        <v>43427</v>
      </c>
      <c r="CS2" s="166">
        <v>1</v>
      </c>
      <c r="CT2" s="166">
        <v>1</v>
      </c>
      <c r="CU2" s="177">
        <v>43497</v>
      </c>
      <c r="CV2" s="166">
        <v>1</v>
      </c>
      <c r="CW2" s="166">
        <v>0</v>
      </c>
      <c r="CX2" s="166">
        <v>0</v>
      </c>
      <c r="CY2" s="166">
        <v>0</v>
      </c>
      <c r="CZ2" s="166">
        <v>0</v>
      </c>
      <c r="DA2" s="166">
        <v>1</v>
      </c>
      <c r="DB2" s="166">
        <v>1</v>
      </c>
      <c r="DC2" s="166">
        <v>1</v>
      </c>
      <c r="DD2" s="166">
        <v>1</v>
      </c>
      <c r="DE2" s="166">
        <v>1</v>
      </c>
      <c r="DF2" s="177">
        <v>43804</v>
      </c>
      <c r="DH2" s="15" t="s">
        <v>335</v>
      </c>
    </row>
    <row r="3" spans="1:112" ht="20.100000000000001" customHeight="1" x14ac:dyDescent="0.25">
      <c r="A3" s="6">
        <v>2</v>
      </c>
      <c r="B3" s="7">
        <v>43265</v>
      </c>
      <c r="C3" s="8" t="s">
        <v>24</v>
      </c>
      <c r="D3" s="9">
        <v>5605152311</v>
      </c>
      <c r="E3" s="10">
        <v>20590</v>
      </c>
      <c r="F3" s="6">
        <v>201</v>
      </c>
      <c r="G3" s="6" t="s">
        <v>1</v>
      </c>
      <c r="H3" s="6" t="s">
        <v>3</v>
      </c>
      <c r="I3" s="6">
        <v>1529.04</v>
      </c>
      <c r="J3" s="6">
        <v>14.44</v>
      </c>
      <c r="K3" s="11" t="s">
        <v>46</v>
      </c>
      <c r="L3" s="12">
        <v>42264</v>
      </c>
      <c r="M3" s="13">
        <f t="shared" ref="M3:M66" si="1">YEARFRAC(L3,E3)</f>
        <v>59.338888888888889</v>
      </c>
      <c r="N3" s="11">
        <v>2758.63</v>
      </c>
      <c r="O3" s="11" t="s">
        <v>265</v>
      </c>
      <c r="P3" s="166">
        <v>0</v>
      </c>
      <c r="Q3" s="166">
        <v>0</v>
      </c>
      <c r="R3" s="166">
        <v>0</v>
      </c>
      <c r="S3" s="166">
        <v>0</v>
      </c>
      <c r="T3" s="166">
        <v>0</v>
      </c>
      <c r="U3" s="11" t="s">
        <v>269</v>
      </c>
      <c r="V3" s="11" t="s">
        <v>274</v>
      </c>
      <c r="W3" s="11">
        <v>1</v>
      </c>
      <c r="X3" s="12">
        <v>42278</v>
      </c>
      <c r="Y3" s="12">
        <v>42606</v>
      </c>
      <c r="Z3" s="12">
        <v>42248</v>
      </c>
      <c r="AA3" s="13">
        <f t="shared" si="0"/>
        <v>358</v>
      </c>
      <c r="AB3" s="176">
        <v>1</v>
      </c>
      <c r="AC3" s="166">
        <v>1</v>
      </c>
      <c r="AD3" s="166" t="s">
        <v>266</v>
      </c>
      <c r="AE3" s="166">
        <v>0</v>
      </c>
      <c r="AF3" s="166">
        <v>1.54</v>
      </c>
      <c r="AG3" s="177">
        <v>42461</v>
      </c>
      <c r="AH3" s="166">
        <v>1</v>
      </c>
      <c r="AI3" s="166">
        <v>1</v>
      </c>
      <c r="AJ3" s="166">
        <v>0</v>
      </c>
      <c r="AK3" s="166">
        <v>0</v>
      </c>
      <c r="AL3" s="166">
        <v>0</v>
      </c>
      <c r="AM3" s="166" t="s">
        <v>264</v>
      </c>
      <c r="AN3" s="166" t="s">
        <v>268</v>
      </c>
      <c r="AO3" s="166">
        <v>1</v>
      </c>
      <c r="AP3" s="189">
        <v>42702</v>
      </c>
      <c r="AQ3" s="191">
        <v>42758</v>
      </c>
      <c r="AR3" s="190">
        <f>_xlfn.DAYS(AQ3,AP3)</f>
        <v>56</v>
      </c>
      <c r="AS3" s="176">
        <f t="shared" ref="AS3:AS66" si="2">YEARFRAC(AP3,E3)</f>
        <v>60.536111111111111</v>
      </c>
      <c r="AT3" s="177">
        <v>42702</v>
      </c>
      <c r="AU3" s="166">
        <v>278.02</v>
      </c>
      <c r="AV3" s="166" t="s">
        <v>269</v>
      </c>
      <c r="AW3" s="166" t="s">
        <v>269</v>
      </c>
      <c r="AX3" s="166" t="s">
        <v>269</v>
      </c>
      <c r="AY3" s="166" t="s">
        <v>269</v>
      </c>
      <c r="AZ3" s="166" t="s">
        <v>269</v>
      </c>
      <c r="BA3" s="166" t="s">
        <v>269</v>
      </c>
      <c r="BB3" s="166" t="s">
        <v>269</v>
      </c>
      <c r="BC3" s="166" t="s">
        <v>269</v>
      </c>
      <c r="BD3" s="166" t="s">
        <v>269</v>
      </c>
      <c r="BE3" s="166" t="s">
        <v>269</v>
      </c>
      <c r="BF3" s="166" t="s">
        <v>269</v>
      </c>
      <c r="BG3" s="200" t="s">
        <v>269</v>
      </c>
      <c r="BH3" s="200" t="s">
        <v>269</v>
      </c>
      <c r="BI3" s="176" t="s">
        <v>269</v>
      </c>
      <c r="BJ3" s="176" t="s">
        <v>269</v>
      </c>
      <c r="BK3" s="166">
        <v>0</v>
      </c>
      <c r="BL3" s="166">
        <v>1</v>
      </c>
      <c r="BM3" s="166" t="s">
        <v>274</v>
      </c>
      <c r="BN3" s="177" t="s">
        <v>274</v>
      </c>
      <c r="BO3" s="166">
        <v>0</v>
      </c>
      <c r="BP3" s="166">
        <v>0</v>
      </c>
      <c r="BQ3" s="177" t="s">
        <v>274</v>
      </c>
      <c r="BR3" s="166">
        <v>0</v>
      </c>
      <c r="BS3" s="166">
        <v>1</v>
      </c>
      <c r="BT3" s="166" t="s">
        <v>272</v>
      </c>
      <c r="BU3" s="191">
        <v>42807</v>
      </c>
      <c r="BV3" s="177">
        <v>42996</v>
      </c>
      <c r="BW3" s="166">
        <v>10</v>
      </c>
      <c r="BX3" s="177">
        <v>42807</v>
      </c>
      <c r="BY3" s="166">
        <v>28.85</v>
      </c>
      <c r="BZ3" s="166" t="s">
        <v>269</v>
      </c>
      <c r="CA3" s="166" t="s">
        <v>269</v>
      </c>
      <c r="CB3" s="166">
        <v>4.29</v>
      </c>
      <c r="CC3" s="166">
        <v>5.01</v>
      </c>
      <c r="CD3" s="166">
        <v>5</v>
      </c>
      <c r="CE3" s="166">
        <v>129</v>
      </c>
      <c r="CF3" s="166">
        <v>7.04</v>
      </c>
      <c r="CG3" s="166">
        <v>212</v>
      </c>
      <c r="CH3" s="166">
        <v>3.86</v>
      </c>
      <c r="CI3" s="166">
        <v>0.75</v>
      </c>
      <c r="CJ3" s="166">
        <v>1.99</v>
      </c>
      <c r="CK3" s="200">
        <f>CH3/CJ3</f>
        <v>1.9396984924623115</v>
      </c>
      <c r="CL3" s="200">
        <f>CJ3/CI3</f>
        <v>2.6533333333333333</v>
      </c>
      <c r="CM3" s="176">
        <f>CG3/CJ3</f>
        <v>106.53266331658291</v>
      </c>
      <c r="CN3" s="176">
        <f>PRODUCT(CK3,CG3)</f>
        <v>411.21608040201005</v>
      </c>
      <c r="CO3" s="166">
        <v>0</v>
      </c>
      <c r="CP3" s="166">
        <v>1</v>
      </c>
      <c r="CQ3" s="166">
        <v>24.6</v>
      </c>
      <c r="CR3" s="177">
        <v>42891</v>
      </c>
      <c r="CS3" s="166" t="s">
        <v>274</v>
      </c>
      <c r="CT3" s="166">
        <v>0</v>
      </c>
      <c r="CU3" s="177" t="s">
        <v>274</v>
      </c>
      <c r="CV3" s="166">
        <v>1</v>
      </c>
      <c r="CW3" s="166">
        <v>1</v>
      </c>
      <c r="CX3" s="166">
        <v>1</v>
      </c>
      <c r="CY3" s="166">
        <v>0</v>
      </c>
      <c r="CZ3" s="166">
        <v>0</v>
      </c>
      <c r="DA3" s="166">
        <v>0</v>
      </c>
      <c r="DB3" s="166">
        <v>0</v>
      </c>
      <c r="DC3" s="166">
        <v>1</v>
      </c>
      <c r="DD3" s="166">
        <v>1</v>
      </c>
      <c r="DE3" s="166">
        <v>1</v>
      </c>
      <c r="DF3" s="177">
        <v>43654</v>
      </c>
      <c r="DH3" s="15" t="s">
        <v>335</v>
      </c>
    </row>
    <row r="4" spans="1:112" ht="20.100000000000001" customHeight="1" x14ac:dyDescent="0.25">
      <c r="A4" s="6">
        <v>3</v>
      </c>
      <c r="B4" s="7">
        <v>43271</v>
      </c>
      <c r="C4" s="8" t="s">
        <v>25</v>
      </c>
      <c r="D4" s="9">
        <v>460823438</v>
      </c>
      <c r="E4" s="10">
        <v>17037</v>
      </c>
      <c r="F4" s="6">
        <v>111</v>
      </c>
      <c r="G4" s="6" t="s">
        <v>4</v>
      </c>
      <c r="H4" s="6" t="s">
        <v>0</v>
      </c>
      <c r="I4" s="6">
        <v>1019.46</v>
      </c>
      <c r="J4" s="6">
        <v>5.0999999999999996</v>
      </c>
      <c r="K4" s="11" t="s">
        <v>48</v>
      </c>
      <c r="L4" s="12">
        <v>43231</v>
      </c>
      <c r="M4" s="13">
        <f t="shared" si="1"/>
        <v>71.716666666666669</v>
      </c>
      <c r="N4" s="11">
        <v>498</v>
      </c>
      <c r="O4" s="11" t="s">
        <v>270</v>
      </c>
      <c r="P4" s="166">
        <v>0</v>
      </c>
      <c r="Q4" s="166">
        <v>0</v>
      </c>
      <c r="R4" s="166">
        <v>0</v>
      </c>
      <c r="S4" s="166">
        <v>0</v>
      </c>
      <c r="T4" s="166">
        <v>0</v>
      </c>
      <c r="U4" s="11" t="s">
        <v>455</v>
      </c>
      <c r="V4" s="11" t="s">
        <v>274</v>
      </c>
      <c r="W4" s="11">
        <v>1</v>
      </c>
      <c r="X4" s="12">
        <v>43249</v>
      </c>
      <c r="Y4" s="12">
        <v>43699</v>
      </c>
      <c r="Z4" s="12">
        <v>43272</v>
      </c>
      <c r="AA4" s="13">
        <f t="shared" si="0"/>
        <v>427</v>
      </c>
      <c r="AB4" s="176">
        <v>1</v>
      </c>
      <c r="AC4" s="166">
        <v>0</v>
      </c>
      <c r="AD4" s="166">
        <v>0</v>
      </c>
      <c r="AE4" s="166">
        <v>1</v>
      </c>
      <c r="AF4" s="166">
        <v>17.38</v>
      </c>
      <c r="AG4" s="177">
        <v>76200</v>
      </c>
      <c r="AH4" s="166">
        <v>0</v>
      </c>
      <c r="AI4" s="166">
        <v>1</v>
      </c>
      <c r="AJ4" s="166">
        <v>0</v>
      </c>
      <c r="AK4" s="166">
        <v>0</v>
      </c>
      <c r="AL4" s="166">
        <v>0</v>
      </c>
      <c r="AM4" s="166" t="s">
        <v>264</v>
      </c>
      <c r="AN4" s="166" t="s">
        <v>267</v>
      </c>
      <c r="AO4" s="166">
        <v>1</v>
      </c>
      <c r="AP4" s="189">
        <v>43713</v>
      </c>
      <c r="AQ4" s="177" t="s">
        <v>333</v>
      </c>
      <c r="AR4" s="190" t="e">
        <f t="shared" ref="AR4:AR66" si="3">_xlfn.DAYS(AQ4,AP4)</f>
        <v>#VALUE!</v>
      </c>
      <c r="AS4" s="176">
        <f t="shared" si="2"/>
        <v>73.033333333333331</v>
      </c>
      <c r="AT4" s="177">
        <v>43710</v>
      </c>
      <c r="AU4" s="166">
        <v>918.96</v>
      </c>
      <c r="AV4" s="166" t="s">
        <v>269</v>
      </c>
      <c r="AW4" s="166" t="s">
        <v>269</v>
      </c>
      <c r="AX4" s="166">
        <v>5.52</v>
      </c>
      <c r="AY4" s="166">
        <v>18.86</v>
      </c>
      <c r="AZ4" s="166">
        <v>1.1000000000000001</v>
      </c>
      <c r="BA4" s="166">
        <v>138</v>
      </c>
      <c r="BB4" s="166">
        <v>7.32</v>
      </c>
      <c r="BC4" s="166">
        <v>183</v>
      </c>
      <c r="BD4" s="166">
        <v>4.67</v>
      </c>
      <c r="BE4" s="166">
        <v>0.68</v>
      </c>
      <c r="BF4" s="166">
        <v>1.8</v>
      </c>
      <c r="BG4" s="200">
        <f>BD4/BF4</f>
        <v>2.5944444444444446</v>
      </c>
      <c r="BH4" s="200">
        <f>BF4/BE4</f>
        <v>2.6470588235294117</v>
      </c>
      <c r="BI4" s="176">
        <f>BC4/BF4</f>
        <v>101.66666666666666</v>
      </c>
      <c r="BJ4" s="176">
        <f>PRODUCT(BG4,BC4)</f>
        <v>474.78333333333336</v>
      </c>
      <c r="BK4" s="166">
        <v>0</v>
      </c>
      <c r="BL4" s="166">
        <v>2</v>
      </c>
      <c r="BM4" s="166">
        <v>15.22</v>
      </c>
      <c r="BN4" s="177">
        <v>43768</v>
      </c>
      <c r="BO4" s="166">
        <v>1</v>
      </c>
      <c r="BP4" s="166">
        <v>0</v>
      </c>
      <c r="BQ4" s="177" t="s">
        <v>274</v>
      </c>
      <c r="BR4" s="166" t="s">
        <v>274</v>
      </c>
      <c r="BS4" s="166">
        <v>1</v>
      </c>
      <c r="BT4" s="166" t="s">
        <v>273</v>
      </c>
      <c r="BU4" s="177">
        <v>43329</v>
      </c>
      <c r="BV4" s="177">
        <v>43434</v>
      </c>
      <c r="BW4" s="166">
        <v>6</v>
      </c>
      <c r="BX4" s="177">
        <v>43328</v>
      </c>
      <c r="BY4" s="166">
        <v>17.38</v>
      </c>
      <c r="BZ4" s="166" t="s">
        <v>269</v>
      </c>
      <c r="CA4" s="166" t="s">
        <v>269</v>
      </c>
      <c r="CB4" s="166">
        <v>3.54</v>
      </c>
      <c r="CC4" s="166">
        <v>26.16</v>
      </c>
      <c r="CD4" s="166">
        <v>1.2</v>
      </c>
      <c r="CE4" s="166">
        <v>121</v>
      </c>
      <c r="CF4" s="166">
        <v>4.2300000000000004</v>
      </c>
      <c r="CG4" s="166">
        <v>163</v>
      </c>
      <c r="CH4" s="166">
        <v>2.0699999999999998</v>
      </c>
      <c r="CI4" s="166">
        <v>0.44</v>
      </c>
      <c r="CJ4" s="166">
        <v>1.63</v>
      </c>
      <c r="CK4" s="200">
        <f>CH4/CJ4</f>
        <v>1.2699386503067485</v>
      </c>
      <c r="CL4" s="200">
        <f>CJ4/CI4</f>
        <v>3.7045454545454541</v>
      </c>
      <c r="CM4" s="176">
        <f>CG4/CJ4</f>
        <v>100</v>
      </c>
      <c r="CN4" s="176">
        <f>PRODUCT(CK4,CG4)</f>
        <v>207</v>
      </c>
      <c r="CO4" s="166">
        <v>0</v>
      </c>
      <c r="CP4" s="166">
        <v>0</v>
      </c>
      <c r="CQ4" s="166">
        <v>1.69</v>
      </c>
      <c r="CR4" s="177">
        <v>43454</v>
      </c>
      <c r="CS4" s="166" t="s">
        <v>274</v>
      </c>
      <c r="CT4" s="166">
        <v>1</v>
      </c>
      <c r="CU4" s="177">
        <v>43494</v>
      </c>
      <c r="CV4" s="166">
        <v>1</v>
      </c>
      <c r="CW4" s="166">
        <v>0</v>
      </c>
      <c r="CX4" s="166">
        <v>0</v>
      </c>
      <c r="CY4" s="166">
        <v>0</v>
      </c>
      <c r="CZ4" s="166">
        <v>0</v>
      </c>
      <c r="DA4" s="166">
        <v>0</v>
      </c>
      <c r="DB4" s="166">
        <v>0</v>
      </c>
      <c r="DC4" s="166">
        <v>0</v>
      </c>
      <c r="DD4" s="166">
        <v>0</v>
      </c>
      <c r="DE4" s="166">
        <v>0</v>
      </c>
      <c r="DF4" s="177">
        <v>43864</v>
      </c>
      <c r="DH4" s="15" t="s">
        <v>334</v>
      </c>
    </row>
    <row r="5" spans="1:112" ht="20.100000000000001" customHeight="1" x14ac:dyDescent="0.25">
      <c r="A5" s="6">
        <v>4</v>
      </c>
      <c r="B5" s="7">
        <v>43277</v>
      </c>
      <c r="C5" s="8" t="s">
        <v>26</v>
      </c>
      <c r="D5" s="9">
        <v>380707437</v>
      </c>
      <c r="E5" s="10">
        <v>14068</v>
      </c>
      <c r="F5" s="6">
        <v>111</v>
      </c>
      <c r="G5" s="6" t="s">
        <v>5</v>
      </c>
      <c r="H5" s="6" t="s">
        <v>6</v>
      </c>
      <c r="I5" s="6" t="s">
        <v>269</v>
      </c>
      <c r="J5" s="6">
        <v>5.64</v>
      </c>
      <c r="K5" s="11" t="s">
        <v>46</v>
      </c>
      <c r="L5" s="12">
        <v>40907</v>
      </c>
      <c r="M5" s="13">
        <f t="shared" si="1"/>
        <v>73.480555555555554</v>
      </c>
      <c r="N5" s="11">
        <v>9.98</v>
      </c>
      <c r="O5" s="11" t="s">
        <v>275</v>
      </c>
      <c r="P5" s="166">
        <v>0</v>
      </c>
      <c r="Q5" s="166">
        <v>1</v>
      </c>
      <c r="R5" s="166">
        <v>0</v>
      </c>
      <c r="S5" s="166">
        <v>1</v>
      </c>
      <c r="T5" s="166">
        <v>0</v>
      </c>
      <c r="U5" s="11" t="s">
        <v>278</v>
      </c>
      <c r="V5" s="11" t="s">
        <v>292</v>
      </c>
      <c r="W5" s="11">
        <v>0</v>
      </c>
      <c r="X5" s="12">
        <v>43265</v>
      </c>
      <c r="Y5" s="12">
        <v>43265</v>
      </c>
      <c r="Z5" s="12">
        <v>43255</v>
      </c>
      <c r="AA5" s="13">
        <f t="shared" si="0"/>
        <v>10</v>
      </c>
      <c r="AB5" s="176">
        <v>0</v>
      </c>
      <c r="AC5" s="166">
        <v>1</v>
      </c>
      <c r="AD5" s="166" t="s">
        <v>276</v>
      </c>
      <c r="AE5" s="166">
        <v>0</v>
      </c>
      <c r="AF5" s="166" t="s">
        <v>269</v>
      </c>
      <c r="AG5" s="177" t="s">
        <v>269</v>
      </c>
      <c r="AH5" s="166">
        <v>0</v>
      </c>
      <c r="AI5" s="166">
        <v>1</v>
      </c>
      <c r="AJ5" s="166">
        <v>0</v>
      </c>
      <c r="AK5" s="166">
        <v>0</v>
      </c>
      <c r="AL5" s="166">
        <v>0</v>
      </c>
      <c r="AM5" s="166">
        <v>0</v>
      </c>
      <c r="AN5" s="166" t="s">
        <v>274</v>
      </c>
      <c r="AO5" s="166" t="s">
        <v>274</v>
      </c>
      <c r="AP5" s="189" t="s">
        <v>274</v>
      </c>
      <c r="AQ5" s="177" t="s">
        <v>274</v>
      </c>
      <c r="AR5" s="190" t="e">
        <f t="shared" si="3"/>
        <v>#VALUE!</v>
      </c>
      <c r="AS5" s="176" t="e">
        <f t="shared" si="2"/>
        <v>#VALUE!</v>
      </c>
      <c r="AT5" s="177" t="s">
        <v>274</v>
      </c>
      <c r="AU5" s="166" t="s">
        <v>274</v>
      </c>
      <c r="AV5" s="166" t="s">
        <v>274</v>
      </c>
      <c r="AW5" s="166" t="s">
        <v>274</v>
      </c>
      <c r="AX5" s="166" t="s">
        <v>274</v>
      </c>
      <c r="AY5" s="166" t="s">
        <v>274</v>
      </c>
      <c r="AZ5" s="166" t="s">
        <v>274</v>
      </c>
      <c r="BA5" s="166" t="s">
        <v>274</v>
      </c>
      <c r="BB5" s="166" t="s">
        <v>274</v>
      </c>
      <c r="BC5" s="166" t="s">
        <v>274</v>
      </c>
      <c r="BD5" s="166" t="s">
        <v>274</v>
      </c>
      <c r="BE5" s="166" t="s">
        <v>274</v>
      </c>
      <c r="BF5" s="166" t="s">
        <v>274</v>
      </c>
      <c r="BG5" s="200" t="s">
        <v>274</v>
      </c>
      <c r="BH5" s="200" t="s">
        <v>274</v>
      </c>
      <c r="BI5" s="176" t="s">
        <v>274</v>
      </c>
      <c r="BJ5" s="176" t="s">
        <v>274</v>
      </c>
      <c r="BK5" s="166" t="s">
        <v>274</v>
      </c>
      <c r="BL5" s="166" t="s">
        <v>274</v>
      </c>
      <c r="BM5" s="166" t="s">
        <v>274</v>
      </c>
      <c r="BN5" s="177" t="s">
        <v>274</v>
      </c>
      <c r="BO5" s="166" t="s">
        <v>274</v>
      </c>
      <c r="BP5" s="166" t="s">
        <v>274</v>
      </c>
      <c r="BQ5" s="177" t="s">
        <v>274</v>
      </c>
      <c r="BR5" s="166" t="s">
        <v>274</v>
      </c>
      <c r="BS5" s="166">
        <v>0</v>
      </c>
      <c r="BT5" s="166" t="s">
        <v>274</v>
      </c>
      <c r="BU5" s="178" t="s">
        <v>274</v>
      </c>
      <c r="BV5" s="178" t="s">
        <v>274</v>
      </c>
      <c r="BW5" s="178" t="s">
        <v>274</v>
      </c>
      <c r="BX5" s="179" t="s">
        <v>274</v>
      </c>
      <c r="BY5" s="178" t="s">
        <v>274</v>
      </c>
      <c r="BZ5" s="178" t="s">
        <v>274</v>
      </c>
      <c r="CA5" s="178" t="s">
        <v>274</v>
      </c>
      <c r="CB5" s="178" t="s">
        <v>274</v>
      </c>
      <c r="CC5" s="178" t="s">
        <v>274</v>
      </c>
      <c r="CD5" s="178" t="s">
        <v>274</v>
      </c>
      <c r="CE5" s="178" t="s">
        <v>274</v>
      </c>
      <c r="CF5" s="178" t="s">
        <v>274</v>
      </c>
      <c r="CG5" s="178" t="s">
        <v>274</v>
      </c>
      <c r="CH5" s="178" t="s">
        <v>274</v>
      </c>
      <c r="CI5" s="178" t="s">
        <v>274</v>
      </c>
      <c r="CJ5" s="178" t="s">
        <v>274</v>
      </c>
      <c r="CK5" s="201" t="s">
        <v>274</v>
      </c>
      <c r="CL5" s="201" t="s">
        <v>274</v>
      </c>
      <c r="CM5" s="190" t="s">
        <v>274</v>
      </c>
      <c r="CN5" s="190" t="s">
        <v>274</v>
      </c>
      <c r="CO5" s="178" t="s">
        <v>274</v>
      </c>
      <c r="CP5" s="178" t="s">
        <v>274</v>
      </c>
      <c r="CQ5" s="178" t="s">
        <v>274</v>
      </c>
      <c r="CR5" s="178" t="s">
        <v>274</v>
      </c>
      <c r="CS5" s="178" t="s">
        <v>274</v>
      </c>
      <c r="CT5" s="178" t="s">
        <v>274</v>
      </c>
      <c r="CU5" s="178" t="s">
        <v>274</v>
      </c>
      <c r="CV5" s="178" t="s">
        <v>274</v>
      </c>
      <c r="CW5" s="166">
        <v>0</v>
      </c>
      <c r="CX5" s="166">
        <v>0</v>
      </c>
      <c r="CY5" s="166">
        <v>0</v>
      </c>
      <c r="CZ5" s="166">
        <v>0</v>
      </c>
      <c r="DA5" s="166">
        <v>0</v>
      </c>
      <c r="DB5" s="166">
        <v>0</v>
      </c>
      <c r="DC5" s="166">
        <v>0</v>
      </c>
      <c r="DD5" s="166">
        <v>0</v>
      </c>
      <c r="DE5" s="166">
        <v>0</v>
      </c>
      <c r="DF5" s="177">
        <v>43852</v>
      </c>
      <c r="DH5" s="15" t="s">
        <v>336</v>
      </c>
    </row>
    <row r="6" spans="1:112" ht="20.100000000000001" customHeight="1" x14ac:dyDescent="0.25">
      <c r="A6" s="6">
        <v>5</v>
      </c>
      <c r="B6" s="7">
        <v>43278</v>
      </c>
      <c r="C6" s="47" t="s">
        <v>27</v>
      </c>
      <c r="D6" s="9">
        <v>351121080</v>
      </c>
      <c r="E6" s="10">
        <v>13109</v>
      </c>
      <c r="F6" s="6">
        <v>111</v>
      </c>
      <c r="G6" s="6" t="s">
        <v>7</v>
      </c>
      <c r="H6" s="6" t="s">
        <v>6</v>
      </c>
      <c r="I6" s="6">
        <v>57.65</v>
      </c>
      <c r="J6" s="6">
        <v>2.79</v>
      </c>
      <c r="K6" s="11" t="s">
        <v>46</v>
      </c>
      <c r="L6" s="12">
        <v>37622</v>
      </c>
      <c r="M6" s="13">
        <f t="shared" si="1"/>
        <v>67.111111111111114</v>
      </c>
      <c r="N6" s="11" t="s">
        <v>269</v>
      </c>
      <c r="O6" s="11" t="s">
        <v>269</v>
      </c>
      <c r="P6" s="166" t="s">
        <v>269</v>
      </c>
      <c r="Q6" s="166">
        <v>0</v>
      </c>
      <c r="R6" s="166">
        <v>1</v>
      </c>
      <c r="S6" s="166">
        <v>0</v>
      </c>
      <c r="T6" s="166">
        <v>0</v>
      </c>
      <c r="U6" s="11" t="s">
        <v>269</v>
      </c>
      <c r="V6" s="11" t="s">
        <v>274</v>
      </c>
      <c r="W6" s="11">
        <v>0</v>
      </c>
      <c r="X6" s="12">
        <v>43188</v>
      </c>
      <c r="Y6" s="12">
        <v>43188</v>
      </c>
      <c r="Z6" s="12">
        <v>37987</v>
      </c>
      <c r="AA6" s="13">
        <f t="shared" si="0"/>
        <v>5201</v>
      </c>
      <c r="AB6" s="176">
        <v>0</v>
      </c>
      <c r="AC6" s="166">
        <v>0</v>
      </c>
      <c r="AD6" s="166">
        <v>0</v>
      </c>
      <c r="AE6" s="166">
        <v>1</v>
      </c>
      <c r="AF6" s="166" t="s">
        <v>269</v>
      </c>
      <c r="AG6" s="177" t="s">
        <v>269</v>
      </c>
      <c r="AH6" s="166">
        <v>0</v>
      </c>
      <c r="AI6" s="166">
        <v>1</v>
      </c>
      <c r="AJ6" s="166">
        <v>0</v>
      </c>
      <c r="AK6" s="166">
        <v>0</v>
      </c>
      <c r="AL6" s="166">
        <v>0</v>
      </c>
      <c r="AM6" s="166" t="s">
        <v>277</v>
      </c>
      <c r="AN6" s="166" t="s">
        <v>268</v>
      </c>
      <c r="AO6" s="166">
        <v>1</v>
      </c>
      <c r="AP6" s="189">
        <v>43223</v>
      </c>
      <c r="AQ6" s="177">
        <v>43281</v>
      </c>
      <c r="AR6" s="190">
        <f t="shared" si="3"/>
        <v>58</v>
      </c>
      <c r="AS6" s="176">
        <f t="shared" si="2"/>
        <v>82.45</v>
      </c>
      <c r="AT6" s="177">
        <v>43213</v>
      </c>
      <c r="AU6" s="166">
        <v>39.770000000000003</v>
      </c>
      <c r="AV6" s="166">
        <v>12.96</v>
      </c>
      <c r="AW6" s="166">
        <v>138.32</v>
      </c>
      <c r="AX6" s="166">
        <v>3</v>
      </c>
      <c r="AY6" s="166">
        <v>2.75</v>
      </c>
      <c r="AZ6" s="166">
        <v>6.3</v>
      </c>
      <c r="BA6" s="166">
        <v>118</v>
      </c>
      <c r="BB6" s="166">
        <v>7.27</v>
      </c>
      <c r="BC6" s="166">
        <v>229</v>
      </c>
      <c r="BD6" s="166">
        <v>4.93</v>
      </c>
      <c r="BE6" s="166">
        <v>0.61</v>
      </c>
      <c r="BF6" s="166">
        <v>1.54</v>
      </c>
      <c r="BG6" s="200">
        <f>BD6/BF6</f>
        <v>3.2012987012987009</v>
      </c>
      <c r="BH6" s="200">
        <f>BF6/BE6</f>
        <v>2.5245901639344264</v>
      </c>
      <c r="BI6" s="176">
        <f>BC6/BF6</f>
        <v>148.7012987012987</v>
      </c>
      <c r="BJ6" s="176">
        <f>PRODUCT(BG6,BC6)</f>
        <v>733.09740259740249</v>
      </c>
      <c r="BK6" s="166">
        <v>1</v>
      </c>
      <c r="BL6" s="166">
        <v>1</v>
      </c>
      <c r="BM6" s="166">
        <v>38.159999999999997</v>
      </c>
      <c r="BN6" s="177">
        <v>43250</v>
      </c>
      <c r="BO6" s="166" t="s">
        <v>274</v>
      </c>
      <c r="BP6" s="166" t="s">
        <v>274</v>
      </c>
      <c r="BQ6" s="177" t="s">
        <v>274</v>
      </c>
      <c r="BR6" s="166" t="s">
        <v>274</v>
      </c>
      <c r="BS6" s="166">
        <v>0</v>
      </c>
      <c r="BT6" s="166" t="s">
        <v>274</v>
      </c>
      <c r="BU6" s="178" t="s">
        <v>274</v>
      </c>
      <c r="BV6" s="177" t="s">
        <v>274</v>
      </c>
      <c r="BW6" s="166" t="s">
        <v>274</v>
      </c>
      <c r="BX6" s="177" t="s">
        <v>274</v>
      </c>
      <c r="BY6" s="166" t="s">
        <v>274</v>
      </c>
      <c r="BZ6" s="166" t="s">
        <v>274</v>
      </c>
      <c r="CA6" s="166" t="s">
        <v>274</v>
      </c>
      <c r="CB6" s="166" t="s">
        <v>274</v>
      </c>
      <c r="CC6" s="166" t="s">
        <v>274</v>
      </c>
      <c r="CD6" s="166" t="s">
        <v>274</v>
      </c>
      <c r="CE6" s="166" t="s">
        <v>274</v>
      </c>
      <c r="CF6" s="166" t="s">
        <v>274</v>
      </c>
      <c r="CG6" s="166" t="s">
        <v>274</v>
      </c>
      <c r="CH6" s="166" t="s">
        <v>274</v>
      </c>
      <c r="CI6" s="166" t="s">
        <v>274</v>
      </c>
      <c r="CJ6" s="166" t="s">
        <v>274</v>
      </c>
      <c r="CK6" s="200" t="s">
        <v>274</v>
      </c>
      <c r="CL6" s="200" t="s">
        <v>274</v>
      </c>
      <c r="CM6" s="176" t="s">
        <v>274</v>
      </c>
      <c r="CN6" s="176" t="s">
        <v>274</v>
      </c>
      <c r="CO6" s="166" t="s">
        <v>274</v>
      </c>
      <c r="CP6" s="166" t="s">
        <v>274</v>
      </c>
      <c r="CQ6" s="166" t="s">
        <v>274</v>
      </c>
      <c r="CR6" s="177" t="s">
        <v>274</v>
      </c>
      <c r="CS6" s="166" t="s">
        <v>274</v>
      </c>
      <c r="CT6" s="166" t="s">
        <v>274</v>
      </c>
      <c r="CU6" s="177" t="s">
        <v>274</v>
      </c>
      <c r="CV6" s="166" t="s">
        <v>274</v>
      </c>
      <c r="CW6" s="166">
        <v>0</v>
      </c>
      <c r="CX6" s="166">
        <v>0</v>
      </c>
      <c r="CY6" s="166">
        <v>0</v>
      </c>
      <c r="CZ6" s="166">
        <v>0</v>
      </c>
      <c r="DA6" s="166">
        <v>0</v>
      </c>
      <c r="DB6" s="166">
        <v>0</v>
      </c>
      <c r="DC6" s="166">
        <v>0</v>
      </c>
      <c r="DD6" s="166">
        <v>0</v>
      </c>
      <c r="DE6" s="166">
        <v>1</v>
      </c>
      <c r="DF6" s="177">
        <v>43281</v>
      </c>
      <c r="DH6" s="15" t="s">
        <v>350</v>
      </c>
    </row>
    <row r="7" spans="1:112" ht="20.100000000000001" customHeight="1" x14ac:dyDescent="0.25">
      <c r="A7" s="6">
        <v>6</v>
      </c>
      <c r="B7" s="7">
        <v>43292</v>
      </c>
      <c r="C7" s="47" t="s">
        <v>28</v>
      </c>
      <c r="D7" s="9">
        <v>460629442</v>
      </c>
      <c r="E7" s="10">
        <v>16982</v>
      </c>
      <c r="F7" s="6">
        <v>111</v>
      </c>
      <c r="G7" s="6" t="s">
        <v>8</v>
      </c>
      <c r="H7" s="6" t="s">
        <v>0</v>
      </c>
      <c r="I7" s="6">
        <v>3.31</v>
      </c>
      <c r="J7" s="6">
        <v>3.72</v>
      </c>
      <c r="K7" s="11" t="s">
        <v>45</v>
      </c>
      <c r="L7" s="12">
        <v>43235</v>
      </c>
      <c r="M7" s="13">
        <f t="shared" si="1"/>
        <v>71.87777777777778</v>
      </c>
      <c r="N7" s="11">
        <v>44.02</v>
      </c>
      <c r="O7" s="11" t="s">
        <v>270</v>
      </c>
      <c r="P7" s="166">
        <v>0</v>
      </c>
      <c r="Q7" s="166">
        <v>0</v>
      </c>
      <c r="R7" s="166">
        <v>0</v>
      </c>
      <c r="S7" s="166">
        <v>0</v>
      </c>
      <c r="T7" s="166">
        <v>0</v>
      </c>
      <c r="U7" s="11" t="s">
        <v>456</v>
      </c>
      <c r="V7" s="11" t="s">
        <v>274</v>
      </c>
      <c r="W7" s="11">
        <v>1</v>
      </c>
      <c r="X7" s="12">
        <v>43194</v>
      </c>
      <c r="Y7" s="12" t="s">
        <v>274</v>
      </c>
      <c r="Z7" s="12">
        <v>43236</v>
      </c>
      <c r="AA7" s="13" t="e">
        <f t="shared" si="0"/>
        <v>#VALUE!</v>
      </c>
      <c r="AB7" s="176">
        <v>1</v>
      </c>
      <c r="AC7" s="166">
        <v>1</v>
      </c>
      <c r="AD7" s="166" t="s">
        <v>263</v>
      </c>
      <c r="AE7" s="166">
        <v>0</v>
      </c>
      <c r="AF7" s="166">
        <v>1.99</v>
      </c>
      <c r="AG7" s="177">
        <v>43357</v>
      </c>
      <c r="AH7" s="166">
        <v>1</v>
      </c>
      <c r="AI7" s="166">
        <v>1</v>
      </c>
      <c r="AJ7" s="166">
        <v>1</v>
      </c>
      <c r="AK7" s="166">
        <v>0</v>
      </c>
      <c r="AL7" s="166">
        <v>0</v>
      </c>
      <c r="AM7" s="166">
        <v>0</v>
      </c>
      <c r="AN7" s="166" t="s">
        <v>274</v>
      </c>
      <c r="AO7" s="166" t="s">
        <v>274</v>
      </c>
      <c r="AP7" s="192" t="s">
        <v>274</v>
      </c>
      <c r="AQ7" s="166" t="s">
        <v>274</v>
      </c>
      <c r="AR7" s="190" t="e">
        <f t="shared" si="3"/>
        <v>#VALUE!</v>
      </c>
      <c r="AS7" s="176" t="e">
        <f t="shared" si="2"/>
        <v>#VALUE!</v>
      </c>
      <c r="AT7" s="166" t="s">
        <v>274</v>
      </c>
      <c r="AU7" s="166" t="s">
        <v>274</v>
      </c>
      <c r="AV7" s="166" t="s">
        <v>274</v>
      </c>
      <c r="AW7" s="166" t="s">
        <v>274</v>
      </c>
      <c r="AX7" s="166" t="s">
        <v>274</v>
      </c>
      <c r="AY7" s="166" t="s">
        <v>274</v>
      </c>
      <c r="AZ7" s="166" t="s">
        <v>274</v>
      </c>
      <c r="BA7" s="166" t="s">
        <v>274</v>
      </c>
      <c r="BB7" s="166" t="s">
        <v>274</v>
      </c>
      <c r="BC7" s="166" t="s">
        <v>274</v>
      </c>
      <c r="BD7" s="166" t="s">
        <v>274</v>
      </c>
      <c r="BE7" s="166" t="s">
        <v>274</v>
      </c>
      <c r="BF7" s="166" t="s">
        <v>274</v>
      </c>
      <c r="BG7" s="200" t="s">
        <v>274</v>
      </c>
      <c r="BH7" s="200" t="s">
        <v>274</v>
      </c>
      <c r="BI7" s="176" t="s">
        <v>274</v>
      </c>
      <c r="BJ7" s="176" t="s">
        <v>274</v>
      </c>
      <c r="BK7" s="166" t="s">
        <v>274</v>
      </c>
      <c r="BL7" s="166" t="s">
        <v>274</v>
      </c>
      <c r="BM7" s="166" t="s">
        <v>274</v>
      </c>
      <c r="BN7" s="177" t="s">
        <v>274</v>
      </c>
      <c r="BO7" s="166" t="s">
        <v>274</v>
      </c>
      <c r="BP7" s="166" t="s">
        <v>274</v>
      </c>
      <c r="BQ7" s="177" t="s">
        <v>274</v>
      </c>
      <c r="BR7" s="166" t="s">
        <v>274</v>
      </c>
      <c r="BS7" s="166">
        <v>0</v>
      </c>
      <c r="BT7" s="178" t="s">
        <v>274</v>
      </c>
      <c r="BU7" s="177" t="s">
        <v>274</v>
      </c>
      <c r="BV7" s="177" t="s">
        <v>274</v>
      </c>
      <c r="BW7" s="166" t="s">
        <v>274</v>
      </c>
      <c r="BX7" s="177" t="s">
        <v>274</v>
      </c>
      <c r="BY7" s="166" t="s">
        <v>274</v>
      </c>
      <c r="BZ7" s="166" t="s">
        <v>274</v>
      </c>
      <c r="CA7" s="166" t="s">
        <v>274</v>
      </c>
      <c r="CB7" s="166" t="s">
        <v>274</v>
      </c>
      <c r="CC7" s="166" t="s">
        <v>274</v>
      </c>
      <c r="CD7" s="166" t="s">
        <v>274</v>
      </c>
      <c r="CE7" s="166" t="s">
        <v>274</v>
      </c>
      <c r="CF7" s="166" t="s">
        <v>274</v>
      </c>
      <c r="CG7" s="166" t="s">
        <v>274</v>
      </c>
      <c r="CH7" s="166" t="s">
        <v>274</v>
      </c>
      <c r="CI7" s="166" t="s">
        <v>274</v>
      </c>
      <c r="CJ7" s="166" t="s">
        <v>274</v>
      </c>
      <c r="CK7" s="200" t="s">
        <v>274</v>
      </c>
      <c r="CL7" s="200" t="s">
        <v>274</v>
      </c>
      <c r="CM7" s="176" t="s">
        <v>274</v>
      </c>
      <c r="CN7" s="176" t="s">
        <v>274</v>
      </c>
      <c r="CO7" s="166" t="s">
        <v>274</v>
      </c>
      <c r="CP7" s="166" t="s">
        <v>274</v>
      </c>
      <c r="CQ7" s="166" t="s">
        <v>274</v>
      </c>
      <c r="CR7" s="177" t="s">
        <v>274</v>
      </c>
      <c r="CS7" s="166" t="s">
        <v>274</v>
      </c>
      <c r="CT7" s="166" t="s">
        <v>274</v>
      </c>
      <c r="CU7" s="177" t="s">
        <v>274</v>
      </c>
      <c r="CV7" s="166" t="s">
        <v>274</v>
      </c>
      <c r="CW7" s="166">
        <v>0</v>
      </c>
      <c r="CX7" s="166">
        <v>0</v>
      </c>
      <c r="CY7" s="166">
        <v>0</v>
      </c>
      <c r="CZ7" s="166">
        <v>0</v>
      </c>
      <c r="DA7" s="166">
        <v>1</v>
      </c>
      <c r="DB7" s="166">
        <v>1</v>
      </c>
      <c r="DC7" s="166">
        <v>0</v>
      </c>
      <c r="DD7" s="166">
        <v>0</v>
      </c>
      <c r="DE7" s="166">
        <v>1</v>
      </c>
      <c r="DF7" s="177">
        <v>43557</v>
      </c>
      <c r="DH7" s="15" t="s">
        <v>350</v>
      </c>
    </row>
    <row r="8" spans="1:112" ht="20.100000000000001" customHeight="1" x14ac:dyDescent="0.25">
      <c r="A8" s="6">
        <v>7</v>
      </c>
      <c r="B8" s="7">
        <v>43300</v>
      </c>
      <c r="C8" s="19" t="s">
        <v>29</v>
      </c>
      <c r="D8" s="9">
        <v>490505071</v>
      </c>
      <c r="E8" s="10">
        <v>18023</v>
      </c>
      <c r="F8" s="6">
        <v>211</v>
      </c>
      <c r="G8" s="6" t="s">
        <v>9</v>
      </c>
      <c r="H8" s="6" t="s">
        <v>3</v>
      </c>
      <c r="I8" s="6">
        <v>1206.1400000000001</v>
      </c>
      <c r="J8" s="6">
        <v>5.0999999999999996</v>
      </c>
      <c r="K8" s="11" t="s">
        <v>45</v>
      </c>
      <c r="L8" s="12">
        <v>41943</v>
      </c>
      <c r="M8" s="13">
        <f t="shared" si="1"/>
        <v>65.488888888888894</v>
      </c>
      <c r="N8" s="11">
        <v>14.46</v>
      </c>
      <c r="O8" s="11" t="s">
        <v>270</v>
      </c>
      <c r="P8" s="166">
        <v>0</v>
      </c>
      <c r="Q8" s="166">
        <v>0</v>
      </c>
      <c r="R8" s="166">
        <v>1</v>
      </c>
      <c r="S8" s="166">
        <v>0</v>
      </c>
      <c r="T8" s="166">
        <v>0</v>
      </c>
      <c r="U8" s="11" t="s">
        <v>279</v>
      </c>
      <c r="V8" s="11">
        <v>0</v>
      </c>
      <c r="W8" s="11">
        <v>0</v>
      </c>
      <c r="X8" s="12">
        <v>42845</v>
      </c>
      <c r="Y8" s="12">
        <v>42845</v>
      </c>
      <c r="Z8" s="12">
        <v>41963</v>
      </c>
      <c r="AA8" s="13">
        <f t="shared" si="0"/>
        <v>882</v>
      </c>
      <c r="AB8" s="176">
        <v>0</v>
      </c>
      <c r="AC8" s="166">
        <v>1</v>
      </c>
      <c r="AD8" s="166" t="s">
        <v>276</v>
      </c>
      <c r="AE8" s="166">
        <v>0</v>
      </c>
      <c r="AF8" s="166">
        <v>0.13</v>
      </c>
      <c r="AG8" s="177">
        <v>42298</v>
      </c>
      <c r="AH8" s="166">
        <v>1</v>
      </c>
      <c r="AI8" s="166">
        <v>1</v>
      </c>
      <c r="AJ8" s="166">
        <v>1</v>
      </c>
      <c r="AK8" s="166">
        <v>0</v>
      </c>
      <c r="AL8" s="166">
        <v>0</v>
      </c>
      <c r="AM8" s="166" t="s">
        <v>264</v>
      </c>
      <c r="AN8" s="166" t="s">
        <v>267</v>
      </c>
      <c r="AO8" s="166">
        <v>1</v>
      </c>
      <c r="AP8" s="189">
        <v>43116</v>
      </c>
      <c r="AQ8" s="177">
        <v>43182</v>
      </c>
      <c r="AR8" s="190">
        <f t="shared" si="3"/>
        <v>66</v>
      </c>
      <c r="AS8" s="176">
        <f t="shared" si="2"/>
        <v>68.697222222222223</v>
      </c>
      <c r="AT8" s="177">
        <v>43111</v>
      </c>
      <c r="AU8" s="166">
        <v>485.02</v>
      </c>
      <c r="AV8" s="166" t="s">
        <v>269</v>
      </c>
      <c r="AW8" s="166" t="s">
        <v>269</v>
      </c>
      <c r="AX8" s="166">
        <v>3.68</v>
      </c>
      <c r="AY8" s="166">
        <v>1.45</v>
      </c>
      <c r="AZ8" s="166">
        <v>44.3</v>
      </c>
      <c r="BA8" s="166">
        <v>108</v>
      </c>
      <c r="BB8" s="166">
        <v>2.54</v>
      </c>
      <c r="BC8" s="166">
        <v>280</v>
      </c>
      <c r="BD8" s="166">
        <v>0.62</v>
      </c>
      <c r="BE8" s="166">
        <v>0.92</v>
      </c>
      <c r="BF8" s="166">
        <v>0.99</v>
      </c>
      <c r="BG8" s="200">
        <f>BD8/BF8</f>
        <v>0.6262626262626263</v>
      </c>
      <c r="BH8" s="200">
        <f>BF8/BE8</f>
        <v>1.076086956521739</v>
      </c>
      <c r="BI8" s="176">
        <f>BC8/BF8</f>
        <v>282.82828282828285</v>
      </c>
      <c r="BJ8" s="176">
        <f>PRODUCT(BG8,BC8)</f>
        <v>175.35353535353536</v>
      </c>
      <c r="BK8" s="166">
        <v>0</v>
      </c>
      <c r="BL8" s="166">
        <v>0</v>
      </c>
      <c r="BM8" s="166">
        <v>268.08</v>
      </c>
      <c r="BN8" s="177">
        <v>43143</v>
      </c>
      <c r="BO8" s="166" t="s">
        <v>274</v>
      </c>
      <c r="BP8" s="166" t="s">
        <v>274</v>
      </c>
      <c r="BQ8" s="177" t="s">
        <v>274</v>
      </c>
      <c r="BR8" s="166">
        <v>0</v>
      </c>
      <c r="BS8" s="166">
        <v>1</v>
      </c>
      <c r="BT8" s="166" t="s">
        <v>272</v>
      </c>
      <c r="BU8" s="177">
        <v>43020</v>
      </c>
      <c r="BV8" s="177">
        <v>43102</v>
      </c>
      <c r="BW8" s="166">
        <v>5</v>
      </c>
      <c r="BX8" s="177">
        <v>43020</v>
      </c>
      <c r="BY8" s="166">
        <v>271.82</v>
      </c>
      <c r="BZ8" s="166" t="s">
        <v>269</v>
      </c>
      <c r="CA8" s="166" t="s">
        <v>269</v>
      </c>
      <c r="CB8" s="166">
        <v>3.34</v>
      </c>
      <c r="CC8" s="166">
        <v>4.1399999999999997</v>
      </c>
      <c r="CD8" s="166">
        <v>43.2</v>
      </c>
      <c r="CE8" s="166">
        <v>118</v>
      </c>
      <c r="CF8" s="166">
        <v>7.58</v>
      </c>
      <c r="CG8" s="166">
        <v>218</v>
      </c>
      <c r="CH8" s="166">
        <v>5.27</v>
      </c>
      <c r="CI8" s="166">
        <v>0.8</v>
      </c>
      <c r="CJ8" s="166">
        <v>1.36</v>
      </c>
      <c r="CK8" s="200">
        <f>CH8/CJ8</f>
        <v>3.8749999999999996</v>
      </c>
      <c r="CL8" s="200">
        <f>CJ8/CI8</f>
        <v>1.7</v>
      </c>
      <c r="CM8" s="176">
        <f>CG8/CJ8</f>
        <v>160.29411764705881</v>
      </c>
      <c r="CN8" s="176">
        <f>PRODUCT(CK8,CG8)</f>
        <v>844.74999999999989</v>
      </c>
      <c r="CO8" s="166">
        <v>0</v>
      </c>
      <c r="CP8" s="166">
        <v>0</v>
      </c>
      <c r="CQ8" s="166" t="s">
        <v>274</v>
      </c>
      <c r="CR8" s="177" t="s">
        <v>274</v>
      </c>
      <c r="CS8" s="166" t="s">
        <v>274</v>
      </c>
      <c r="CT8" s="166">
        <v>0</v>
      </c>
      <c r="CU8" s="177" t="s">
        <v>274</v>
      </c>
      <c r="CV8" s="166">
        <v>1</v>
      </c>
      <c r="CW8" s="166">
        <v>0</v>
      </c>
      <c r="CX8" s="166">
        <v>1</v>
      </c>
      <c r="CY8" s="166">
        <v>1</v>
      </c>
      <c r="CZ8" s="166">
        <v>0</v>
      </c>
      <c r="DA8" s="166">
        <v>0</v>
      </c>
      <c r="DB8" s="166">
        <v>0</v>
      </c>
      <c r="DC8" s="166">
        <v>1</v>
      </c>
      <c r="DD8" s="166">
        <v>1</v>
      </c>
      <c r="DE8" s="166">
        <v>1</v>
      </c>
      <c r="DF8" s="177">
        <v>43595</v>
      </c>
      <c r="DG8" s="166" t="s">
        <v>308</v>
      </c>
      <c r="DH8" s="15" t="s">
        <v>335</v>
      </c>
    </row>
    <row r="9" spans="1:112" ht="20.100000000000001" customHeight="1" x14ac:dyDescent="0.25">
      <c r="A9" s="6">
        <v>8</v>
      </c>
      <c r="B9" s="7">
        <v>43301</v>
      </c>
      <c r="C9" s="8" t="s">
        <v>30</v>
      </c>
      <c r="D9" s="9">
        <v>6012221743</v>
      </c>
      <c r="E9" s="10">
        <v>22272</v>
      </c>
      <c r="F9" s="6">
        <v>201</v>
      </c>
      <c r="G9" s="6" t="s">
        <v>10</v>
      </c>
      <c r="H9" s="6" t="s">
        <v>3</v>
      </c>
      <c r="I9" s="6" t="s">
        <v>269</v>
      </c>
      <c r="J9" s="6" t="s">
        <v>269</v>
      </c>
      <c r="K9" s="11" t="s">
        <v>47</v>
      </c>
      <c r="L9" s="12">
        <v>42844</v>
      </c>
      <c r="M9" s="13">
        <f t="shared" si="1"/>
        <v>56.325000000000003</v>
      </c>
      <c r="N9" s="11">
        <v>1243</v>
      </c>
      <c r="O9" s="11" t="s">
        <v>269</v>
      </c>
      <c r="P9" s="166">
        <v>0</v>
      </c>
      <c r="Q9" s="166">
        <v>0</v>
      </c>
      <c r="R9" s="166">
        <v>0</v>
      </c>
      <c r="S9" s="166">
        <v>0</v>
      </c>
      <c r="T9" s="166">
        <v>0</v>
      </c>
      <c r="U9" s="11" t="s">
        <v>411</v>
      </c>
      <c r="V9" s="11" t="s">
        <v>274</v>
      </c>
      <c r="W9" s="11">
        <v>1</v>
      </c>
      <c r="X9" s="12">
        <v>42836</v>
      </c>
      <c r="Y9" s="12">
        <v>43266</v>
      </c>
      <c r="Z9" s="12">
        <v>42850</v>
      </c>
      <c r="AA9" s="13">
        <f t="shared" si="0"/>
        <v>416</v>
      </c>
      <c r="AB9" s="176">
        <v>1</v>
      </c>
      <c r="AC9" s="166">
        <v>1</v>
      </c>
      <c r="AD9" s="166" t="s">
        <v>263</v>
      </c>
      <c r="AE9" s="166">
        <v>1</v>
      </c>
      <c r="AF9" s="166">
        <v>60.17</v>
      </c>
      <c r="AG9" s="177">
        <v>43019</v>
      </c>
      <c r="AH9" s="166">
        <v>0</v>
      </c>
      <c r="AI9" s="166">
        <v>1</v>
      </c>
      <c r="AJ9" s="166">
        <v>0</v>
      </c>
      <c r="AK9" s="166">
        <v>0</v>
      </c>
      <c r="AL9" s="166">
        <v>0</v>
      </c>
      <c r="AM9" s="166">
        <v>0</v>
      </c>
      <c r="AN9" s="166" t="s">
        <v>274</v>
      </c>
      <c r="AO9" s="166" t="s">
        <v>274</v>
      </c>
      <c r="AP9" s="189" t="s">
        <v>274</v>
      </c>
      <c r="AQ9" s="177" t="s">
        <v>274</v>
      </c>
      <c r="AR9" s="190" t="e">
        <f t="shared" si="3"/>
        <v>#VALUE!</v>
      </c>
      <c r="AS9" s="176" t="e">
        <f t="shared" si="2"/>
        <v>#VALUE!</v>
      </c>
      <c r="AT9" s="177" t="s">
        <v>274</v>
      </c>
      <c r="AU9" s="177" t="s">
        <v>274</v>
      </c>
      <c r="AV9" s="177" t="s">
        <v>274</v>
      </c>
      <c r="AW9" s="177" t="s">
        <v>274</v>
      </c>
      <c r="AX9" s="177" t="s">
        <v>274</v>
      </c>
      <c r="AY9" s="177" t="s">
        <v>274</v>
      </c>
      <c r="AZ9" s="177" t="s">
        <v>274</v>
      </c>
      <c r="BA9" s="177" t="s">
        <v>274</v>
      </c>
      <c r="BB9" s="177" t="s">
        <v>274</v>
      </c>
      <c r="BC9" s="177" t="s">
        <v>274</v>
      </c>
      <c r="BD9" s="177" t="s">
        <v>274</v>
      </c>
      <c r="BE9" s="177" t="s">
        <v>274</v>
      </c>
      <c r="BF9" s="177" t="s">
        <v>274</v>
      </c>
      <c r="BG9" s="200" t="e">
        <f t="shared" ref="BG9:BG28" si="4">BD9/BF9</f>
        <v>#VALUE!</v>
      </c>
      <c r="BH9" s="200" t="s">
        <v>274</v>
      </c>
      <c r="BI9" s="176" t="s">
        <v>274</v>
      </c>
      <c r="BJ9" s="176" t="s">
        <v>274</v>
      </c>
      <c r="BK9" s="177" t="s">
        <v>274</v>
      </c>
      <c r="BL9" s="177" t="s">
        <v>274</v>
      </c>
      <c r="BM9" s="177" t="s">
        <v>274</v>
      </c>
      <c r="BN9" s="177" t="s">
        <v>274</v>
      </c>
      <c r="BO9" s="177" t="s">
        <v>274</v>
      </c>
      <c r="BP9" s="166" t="s">
        <v>274</v>
      </c>
      <c r="BQ9" s="177" t="s">
        <v>274</v>
      </c>
      <c r="BR9" s="166" t="s">
        <v>274</v>
      </c>
      <c r="BS9" s="166">
        <v>1</v>
      </c>
      <c r="BT9" s="166" t="s">
        <v>273</v>
      </c>
      <c r="BU9" s="177">
        <v>42872</v>
      </c>
      <c r="BV9" s="177">
        <v>42977</v>
      </c>
      <c r="BW9" s="166">
        <v>6</v>
      </c>
      <c r="BX9" s="177">
        <v>41754</v>
      </c>
      <c r="BY9" s="166">
        <v>960.67</v>
      </c>
      <c r="BZ9" s="166">
        <v>26.39</v>
      </c>
      <c r="CA9" s="166">
        <v>123.91</v>
      </c>
      <c r="CB9" s="166">
        <v>4</v>
      </c>
      <c r="CC9" s="166">
        <v>3.27</v>
      </c>
      <c r="CD9" s="166">
        <v>3.8</v>
      </c>
      <c r="CE9" s="166">
        <v>167</v>
      </c>
      <c r="CF9" s="166">
        <v>11.11</v>
      </c>
      <c r="CG9" s="166">
        <v>290</v>
      </c>
      <c r="CH9" s="166">
        <v>8.07</v>
      </c>
      <c r="CI9" s="166">
        <v>0.85</v>
      </c>
      <c r="CJ9" s="166">
        <v>2.0299999999999998</v>
      </c>
      <c r="CK9" s="200">
        <f>CH9/CJ9</f>
        <v>3.9753694581280792</v>
      </c>
      <c r="CL9" s="200">
        <f>CJ9/CI9</f>
        <v>2.388235294117647</v>
      </c>
      <c r="CM9" s="176">
        <f>CG9/CJ9</f>
        <v>142.85714285714286</v>
      </c>
      <c r="CN9" s="176">
        <f>PRODUCT(CK9,CG9)</f>
        <v>1152.8571428571429</v>
      </c>
      <c r="CO9" s="166">
        <v>1</v>
      </c>
      <c r="CP9" s="166">
        <v>4</v>
      </c>
      <c r="CQ9" s="166">
        <v>60.17</v>
      </c>
      <c r="CR9" s="177">
        <v>43019</v>
      </c>
      <c r="CS9" s="166">
        <v>1</v>
      </c>
      <c r="CT9" s="166">
        <v>1</v>
      </c>
      <c r="CU9" s="177">
        <v>43017</v>
      </c>
      <c r="CV9" s="166">
        <v>1</v>
      </c>
      <c r="CW9" s="166">
        <v>1</v>
      </c>
      <c r="CX9" s="166">
        <v>0</v>
      </c>
      <c r="CY9" s="166">
        <v>0</v>
      </c>
      <c r="CZ9" s="166">
        <v>0</v>
      </c>
      <c r="DA9" s="166">
        <v>0</v>
      </c>
      <c r="DB9" s="166">
        <v>0</v>
      </c>
      <c r="DC9" s="166">
        <v>0</v>
      </c>
      <c r="DD9" s="166">
        <v>0</v>
      </c>
      <c r="DE9" s="166">
        <v>1</v>
      </c>
      <c r="DF9" s="177">
        <v>43519</v>
      </c>
      <c r="DH9" s="15" t="s">
        <v>337</v>
      </c>
    </row>
    <row r="10" spans="1:112" ht="20.100000000000001" customHeight="1" x14ac:dyDescent="0.25">
      <c r="A10" s="6">
        <v>9</v>
      </c>
      <c r="B10" s="7">
        <v>43304</v>
      </c>
      <c r="C10" s="8" t="s">
        <v>31</v>
      </c>
      <c r="D10" s="9">
        <v>530606056</v>
      </c>
      <c r="E10" s="10">
        <v>19516</v>
      </c>
      <c r="F10" s="6">
        <v>205</v>
      </c>
      <c r="G10" s="6" t="s">
        <v>11</v>
      </c>
      <c r="H10" s="6" t="s">
        <v>3</v>
      </c>
      <c r="I10" s="6">
        <v>0.62</v>
      </c>
      <c r="J10" s="6">
        <v>3.16</v>
      </c>
      <c r="K10" s="11" t="s">
        <v>45</v>
      </c>
      <c r="L10" s="12">
        <v>39953</v>
      </c>
      <c r="M10" s="13">
        <f t="shared" si="1"/>
        <v>55.955555555555556</v>
      </c>
      <c r="N10" s="11">
        <v>118</v>
      </c>
      <c r="O10" s="11" t="s">
        <v>261</v>
      </c>
      <c r="P10" s="166">
        <v>0</v>
      </c>
      <c r="Q10" s="166">
        <v>0</v>
      </c>
      <c r="R10" s="166">
        <v>1</v>
      </c>
      <c r="S10" s="166">
        <v>0</v>
      </c>
      <c r="T10" s="166">
        <v>0</v>
      </c>
      <c r="U10" s="11" t="s">
        <v>280</v>
      </c>
      <c r="V10" s="11" t="s">
        <v>274</v>
      </c>
      <c r="W10" s="11">
        <v>0</v>
      </c>
      <c r="X10" s="12">
        <v>41348</v>
      </c>
      <c r="Y10" s="12">
        <v>41348</v>
      </c>
      <c r="Z10" s="12">
        <v>41045</v>
      </c>
      <c r="AA10" s="13">
        <f t="shared" si="0"/>
        <v>303</v>
      </c>
      <c r="AB10" s="176">
        <v>0</v>
      </c>
      <c r="AC10" s="166">
        <v>0</v>
      </c>
      <c r="AD10" s="166">
        <v>0</v>
      </c>
      <c r="AE10" s="166">
        <v>1</v>
      </c>
      <c r="AF10" s="166">
        <v>5.13</v>
      </c>
      <c r="AG10" s="177">
        <v>41176</v>
      </c>
      <c r="AH10" s="166">
        <v>1</v>
      </c>
      <c r="AI10" s="166">
        <v>1</v>
      </c>
      <c r="AJ10" s="166">
        <v>0</v>
      </c>
      <c r="AK10" s="166">
        <v>0</v>
      </c>
      <c r="AL10" s="166">
        <v>0</v>
      </c>
      <c r="AM10" s="166" t="s">
        <v>264</v>
      </c>
      <c r="AN10" s="166" t="s">
        <v>267</v>
      </c>
      <c r="AO10" s="166">
        <v>1</v>
      </c>
      <c r="AP10" s="189">
        <v>42262</v>
      </c>
      <c r="AQ10" s="177" t="s">
        <v>333</v>
      </c>
      <c r="AR10" s="190" t="e">
        <f t="shared" si="3"/>
        <v>#VALUE!</v>
      </c>
      <c r="AS10" s="176">
        <f t="shared" si="2"/>
        <v>62.274999999999999</v>
      </c>
      <c r="AT10" s="177">
        <v>42261</v>
      </c>
      <c r="AU10" s="166">
        <v>696.6</v>
      </c>
      <c r="AV10" s="166" t="s">
        <v>274</v>
      </c>
      <c r="AW10" s="166" t="s">
        <v>274</v>
      </c>
      <c r="AX10" s="166">
        <v>3.05</v>
      </c>
      <c r="AY10" s="166">
        <v>1.1000000000000001</v>
      </c>
      <c r="AZ10" s="166">
        <v>5.2</v>
      </c>
      <c r="BA10" s="166">
        <v>147</v>
      </c>
      <c r="BB10" s="166">
        <v>6.65</v>
      </c>
      <c r="BC10" s="166">
        <v>178</v>
      </c>
      <c r="BD10" s="166">
        <v>4.3</v>
      </c>
      <c r="BE10" s="166">
        <v>0.8</v>
      </c>
      <c r="BF10" s="166">
        <v>1.32</v>
      </c>
      <c r="BG10" s="200">
        <f t="shared" si="4"/>
        <v>3.2575757575757573</v>
      </c>
      <c r="BH10" s="200">
        <f t="shared" ref="BH10:BH27" si="5">BF10/BE10</f>
        <v>1.65</v>
      </c>
      <c r="BI10" s="176">
        <f>BC10/BF10</f>
        <v>134.84848484848484</v>
      </c>
      <c r="BJ10" s="176">
        <f t="shared" ref="BJ10:BJ23" si="6">PRODUCT(BG10,BC10)</f>
        <v>579.84848484848476</v>
      </c>
      <c r="BK10" s="166">
        <v>1</v>
      </c>
      <c r="BL10" s="166">
        <v>1</v>
      </c>
      <c r="BM10" s="166">
        <v>0.1</v>
      </c>
      <c r="BN10" s="177">
        <v>42765</v>
      </c>
      <c r="BO10" s="166">
        <v>1</v>
      </c>
      <c r="BP10" s="166">
        <v>1</v>
      </c>
      <c r="BQ10" s="177">
        <v>42426</v>
      </c>
      <c r="BR10" s="166">
        <v>0</v>
      </c>
      <c r="BS10" s="166">
        <v>1</v>
      </c>
      <c r="BT10" s="166" t="s">
        <v>272</v>
      </c>
      <c r="BU10" s="177">
        <v>41617</v>
      </c>
      <c r="BV10" s="177">
        <v>41722</v>
      </c>
      <c r="BW10" s="166">
        <v>6</v>
      </c>
      <c r="BX10" s="177">
        <v>41597</v>
      </c>
      <c r="BY10" s="166">
        <v>218.17</v>
      </c>
      <c r="BZ10" s="166" t="s">
        <v>274</v>
      </c>
      <c r="CA10" s="166" t="s">
        <v>274</v>
      </c>
      <c r="CB10" s="166">
        <v>2.92</v>
      </c>
      <c r="CC10" s="166">
        <v>1.43</v>
      </c>
      <c r="CD10" s="166">
        <v>2</v>
      </c>
      <c r="CE10" s="166">
        <v>155</v>
      </c>
      <c r="CF10" s="166">
        <v>7.3</v>
      </c>
      <c r="CG10" s="166">
        <v>185</v>
      </c>
      <c r="CH10" s="166">
        <v>5.08</v>
      </c>
      <c r="CI10" s="166">
        <v>0.63</v>
      </c>
      <c r="CJ10" s="166">
        <v>1.32</v>
      </c>
      <c r="CK10" s="200">
        <f>CH10/CJ10</f>
        <v>3.8484848484848482</v>
      </c>
      <c r="CL10" s="200">
        <f>CJ10/CI10</f>
        <v>2.0952380952380953</v>
      </c>
      <c r="CM10" s="176">
        <f>CG10/CJ10</f>
        <v>140.15151515151516</v>
      </c>
      <c r="CN10" s="176">
        <f>PRODUCT(CK10,CG10)</f>
        <v>711.96969696969688</v>
      </c>
      <c r="CO10" s="166">
        <v>0</v>
      </c>
      <c r="CP10" s="166">
        <v>0</v>
      </c>
      <c r="CQ10" s="166">
        <v>35.58</v>
      </c>
      <c r="CR10" s="177">
        <v>41722</v>
      </c>
      <c r="CS10" s="166" t="s">
        <v>274</v>
      </c>
      <c r="CT10" s="166">
        <v>1</v>
      </c>
      <c r="CU10" s="177">
        <v>41759</v>
      </c>
      <c r="CV10" s="166">
        <v>1</v>
      </c>
      <c r="CW10" s="166">
        <v>1</v>
      </c>
      <c r="CX10" s="166">
        <v>0</v>
      </c>
      <c r="CY10" s="166">
        <v>0</v>
      </c>
      <c r="CZ10" s="166">
        <v>0</v>
      </c>
      <c r="DA10" s="166">
        <v>0</v>
      </c>
      <c r="DB10" s="166">
        <v>0</v>
      </c>
      <c r="DC10" s="166">
        <v>1</v>
      </c>
      <c r="DD10" s="166">
        <v>0</v>
      </c>
      <c r="DE10" s="166">
        <v>0</v>
      </c>
      <c r="DF10" s="177">
        <v>43880</v>
      </c>
      <c r="DH10" s="15" t="s">
        <v>338</v>
      </c>
    </row>
    <row r="11" spans="1:112" ht="20.100000000000001" customHeight="1" x14ac:dyDescent="0.25">
      <c r="A11" s="6">
        <v>10</v>
      </c>
      <c r="B11" s="7">
        <v>43312</v>
      </c>
      <c r="C11" s="141" t="s">
        <v>32</v>
      </c>
      <c r="D11" s="9">
        <v>410112409</v>
      </c>
      <c r="E11" s="10">
        <v>14988</v>
      </c>
      <c r="F11" s="6">
        <v>111</v>
      </c>
      <c r="G11" s="6" t="s">
        <v>12</v>
      </c>
      <c r="H11" s="6" t="s">
        <v>3</v>
      </c>
      <c r="I11" s="6">
        <v>574.29999999999995</v>
      </c>
      <c r="J11" s="6">
        <v>2.5499999999999998</v>
      </c>
      <c r="K11" s="11" t="s">
        <v>47</v>
      </c>
      <c r="L11" s="12">
        <v>43312</v>
      </c>
      <c r="M11" s="13">
        <f t="shared" si="1"/>
        <v>77.552777777777777</v>
      </c>
      <c r="N11" s="11">
        <v>574.29999999999995</v>
      </c>
      <c r="O11" s="11" t="s">
        <v>270</v>
      </c>
      <c r="P11" s="166">
        <v>0</v>
      </c>
      <c r="Q11" s="166">
        <v>0</v>
      </c>
      <c r="R11" s="166">
        <v>0</v>
      </c>
      <c r="S11" s="166">
        <v>0</v>
      </c>
      <c r="T11" s="166">
        <v>0</v>
      </c>
      <c r="U11" s="11" t="s">
        <v>281</v>
      </c>
      <c r="V11" s="11" t="s">
        <v>274</v>
      </c>
      <c r="W11" s="11">
        <v>1</v>
      </c>
      <c r="X11" s="12">
        <v>42450</v>
      </c>
      <c r="Y11" s="12">
        <v>44440</v>
      </c>
      <c r="Z11" s="12">
        <v>43326</v>
      </c>
      <c r="AB11" s="176">
        <v>1</v>
      </c>
      <c r="AC11" s="166">
        <v>1</v>
      </c>
      <c r="AD11" s="166" t="s">
        <v>263</v>
      </c>
      <c r="AE11" s="166">
        <v>0</v>
      </c>
      <c r="AF11" s="166">
        <v>0.59</v>
      </c>
      <c r="AG11" s="177">
        <v>43545</v>
      </c>
      <c r="AH11" s="166">
        <v>0</v>
      </c>
      <c r="AI11" s="166">
        <v>1</v>
      </c>
      <c r="AJ11" s="166">
        <v>0</v>
      </c>
      <c r="AK11" s="166">
        <v>0</v>
      </c>
      <c r="AL11" s="166">
        <v>0</v>
      </c>
      <c r="AM11" s="181" t="s">
        <v>277</v>
      </c>
      <c r="AN11" s="166" t="s">
        <v>268</v>
      </c>
      <c r="AO11" s="166">
        <v>1</v>
      </c>
      <c r="AP11" s="215">
        <v>44484</v>
      </c>
      <c r="AQ11" s="166" t="s">
        <v>799</v>
      </c>
      <c r="AR11" s="190"/>
      <c r="AS11" s="176">
        <f t="shared" si="2"/>
        <v>80.75833333333334</v>
      </c>
      <c r="AT11" s="181">
        <v>44483</v>
      </c>
      <c r="AU11" s="166">
        <v>22.11</v>
      </c>
      <c r="AV11" s="166">
        <v>12.72</v>
      </c>
      <c r="AW11" s="166">
        <v>107.6</v>
      </c>
      <c r="AX11" s="166">
        <v>2.4300000000000002</v>
      </c>
      <c r="AY11" s="166">
        <v>2.96</v>
      </c>
      <c r="AZ11" s="166">
        <v>4</v>
      </c>
      <c r="BA11" s="166">
        <v>149</v>
      </c>
      <c r="BB11" s="166">
        <v>8.1</v>
      </c>
      <c r="BC11" s="166">
        <v>341</v>
      </c>
      <c r="BD11" s="166">
        <v>3.99</v>
      </c>
      <c r="BE11" s="166">
        <v>0.57999999999999996</v>
      </c>
      <c r="BF11" s="166">
        <v>3.21</v>
      </c>
      <c r="BG11" s="200">
        <f t="shared" si="4"/>
        <v>1.2429906542056075</v>
      </c>
      <c r="BH11" s="200">
        <f t="shared" si="5"/>
        <v>5.5344827586206904</v>
      </c>
      <c r="BI11" s="176">
        <f t="shared" ref="BI11:BI23" si="7">BC11/BF11</f>
        <v>106.23052959501558</v>
      </c>
      <c r="BJ11" s="176">
        <f t="shared" si="6"/>
        <v>423.85981308411215</v>
      </c>
      <c r="BK11" s="166">
        <v>0</v>
      </c>
      <c r="BL11" s="166">
        <v>0</v>
      </c>
      <c r="BM11" s="166">
        <v>1.88</v>
      </c>
      <c r="BN11" s="177">
        <v>44566</v>
      </c>
      <c r="BO11" s="166">
        <v>1</v>
      </c>
      <c r="BP11" s="166" t="s">
        <v>274</v>
      </c>
      <c r="BQ11" s="177" t="s">
        <v>274</v>
      </c>
      <c r="BR11" s="166">
        <v>0</v>
      </c>
      <c r="BS11" s="166">
        <v>0</v>
      </c>
      <c r="BT11" s="166" t="s">
        <v>273</v>
      </c>
      <c r="BU11" s="177">
        <v>43364</v>
      </c>
      <c r="BV11" s="177">
        <v>43469</v>
      </c>
      <c r="BW11" s="166">
        <v>6</v>
      </c>
      <c r="BX11" s="177">
        <v>43363</v>
      </c>
      <c r="BY11" s="166">
        <v>4.97</v>
      </c>
      <c r="BZ11" s="166" t="s">
        <v>269</v>
      </c>
      <c r="CA11" s="166" t="s">
        <v>269</v>
      </c>
      <c r="CB11" s="166">
        <v>2.56</v>
      </c>
      <c r="CC11" s="166">
        <v>2.5</v>
      </c>
      <c r="CD11" s="166">
        <v>1.6</v>
      </c>
      <c r="CE11" s="166">
        <v>138</v>
      </c>
      <c r="CF11" s="166">
        <v>7.39</v>
      </c>
      <c r="CG11" s="166">
        <v>286</v>
      </c>
      <c r="CH11" s="166">
        <v>4.13</v>
      </c>
      <c r="CI11" s="166">
        <v>0.49</v>
      </c>
      <c r="CJ11" s="166">
        <v>2.38</v>
      </c>
      <c r="CK11" s="200">
        <f>CH11/CJ11</f>
        <v>1.7352941176470589</v>
      </c>
      <c r="CL11" s="200">
        <f>CJ11/CI11</f>
        <v>4.8571428571428568</v>
      </c>
      <c r="CM11" s="176">
        <f>CG11/CJ11</f>
        <v>120.16806722689076</v>
      </c>
      <c r="CN11" s="176">
        <f>PRODUCT(CK11,CG11)</f>
        <v>496.29411764705884</v>
      </c>
      <c r="CO11" s="166">
        <v>0</v>
      </c>
      <c r="CP11" s="166">
        <v>0</v>
      </c>
      <c r="CQ11" s="166">
        <v>0.59</v>
      </c>
      <c r="CR11" s="177">
        <v>43545</v>
      </c>
      <c r="CS11" s="166" t="s">
        <v>274</v>
      </c>
      <c r="CT11" s="166">
        <v>1</v>
      </c>
      <c r="CU11" s="177">
        <v>43539</v>
      </c>
      <c r="CV11" s="166">
        <v>1</v>
      </c>
      <c r="CW11" s="166">
        <v>0</v>
      </c>
      <c r="CX11" s="166">
        <v>0</v>
      </c>
      <c r="CY11" s="166">
        <v>0</v>
      </c>
      <c r="CZ11" s="166">
        <v>0</v>
      </c>
      <c r="DA11" s="166">
        <v>0</v>
      </c>
      <c r="DB11" s="166">
        <v>0</v>
      </c>
      <c r="DC11" s="166">
        <v>0</v>
      </c>
      <c r="DD11" s="166">
        <v>0</v>
      </c>
      <c r="DE11" s="166">
        <v>0</v>
      </c>
      <c r="DF11" s="177">
        <v>44581</v>
      </c>
      <c r="DH11" s="15" t="s">
        <v>339</v>
      </c>
    </row>
    <row r="12" spans="1:112" ht="20.100000000000001" customHeight="1" x14ac:dyDescent="0.25">
      <c r="A12" s="6">
        <v>11</v>
      </c>
      <c r="B12" s="7">
        <v>43319</v>
      </c>
      <c r="C12" s="8" t="s">
        <v>33</v>
      </c>
      <c r="D12" s="9">
        <v>410406406</v>
      </c>
      <c r="E12" s="10">
        <v>15072</v>
      </c>
      <c r="F12" s="6">
        <v>111</v>
      </c>
      <c r="G12" s="6" t="s">
        <v>13</v>
      </c>
      <c r="H12" s="6" t="s">
        <v>6</v>
      </c>
      <c r="I12" s="6">
        <v>0.22</v>
      </c>
      <c r="J12" s="6" t="s">
        <v>269</v>
      </c>
      <c r="K12" s="11" t="s">
        <v>46</v>
      </c>
      <c r="L12" s="12">
        <v>43191</v>
      </c>
      <c r="M12" s="13">
        <f t="shared" si="1"/>
        <v>76.986111111111114</v>
      </c>
      <c r="N12" s="11">
        <v>4.26</v>
      </c>
      <c r="O12" s="11" t="s">
        <v>282</v>
      </c>
      <c r="P12" s="166">
        <v>0</v>
      </c>
      <c r="Q12" s="166">
        <v>0</v>
      </c>
      <c r="R12" s="166">
        <v>0</v>
      </c>
      <c r="S12" s="166">
        <v>0</v>
      </c>
      <c r="T12" s="166">
        <v>0</v>
      </c>
      <c r="U12" s="11" t="s">
        <v>283</v>
      </c>
      <c r="V12" s="11" t="s">
        <v>274</v>
      </c>
      <c r="W12" s="11">
        <v>1</v>
      </c>
      <c r="X12" s="12">
        <v>43242</v>
      </c>
      <c r="Y12" s="12">
        <v>43769</v>
      </c>
      <c r="Z12" s="12">
        <v>43237</v>
      </c>
      <c r="AA12" s="13">
        <f t="shared" si="0"/>
        <v>532</v>
      </c>
      <c r="AB12" s="176">
        <v>0</v>
      </c>
      <c r="AC12" s="166">
        <v>1</v>
      </c>
      <c r="AD12" s="166" t="s">
        <v>284</v>
      </c>
      <c r="AE12" s="166">
        <v>0</v>
      </c>
      <c r="AF12" s="166">
        <v>0.22</v>
      </c>
      <c r="AG12" s="177">
        <v>43319</v>
      </c>
      <c r="AH12" s="166">
        <v>0</v>
      </c>
      <c r="AI12" s="166">
        <v>1</v>
      </c>
      <c r="AJ12" s="166">
        <v>0</v>
      </c>
      <c r="AK12" s="166">
        <v>0</v>
      </c>
      <c r="AL12" s="166">
        <v>0</v>
      </c>
      <c r="AM12" s="166" t="s">
        <v>264</v>
      </c>
      <c r="AN12" s="166" t="s">
        <v>268</v>
      </c>
      <c r="AO12" s="166">
        <v>1</v>
      </c>
      <c r="AP12" s="189">
        <v>43838</v>
      </c>
      <c r="AQ12" s="177" t="s">
        <v>333</v>
      </c>
      <c r="AR12" s="190" t="e">
        <f t="shared" si="3"/>
        <v>#VALUE!</v>
      </c>
      <c r="AS12" s="176">
        <f t="shared" si="2"/>
        <v>78.75555555555556</v>
      </c>
      <c r="AT12" s="177">
        <v>43838</v>
      </c>
      <c r="AU12" s="166">
        <v>126.79</v>
      </c>
      <c r="AV12" s="166" t="s">
        <v>269</v>
      </c>
      <c r="AW12" s="166" t="s">
        <v>269</v>
      </c>
      <c r="AX12" s="166" t="s">
        <v>269</v>
      </c>
      <c r="AY12" s="166" t="s">
        <v>269</v>
      </c>
      <c r="AZ12" s="166" t="s">
        <v>269</v>
      </c>
      <c r="BA12" s="166" t="s">
        <v>269</v>
      </c>
      <c r="BB12" s="166" t="s">
        <v>269</v>
      </c>
      <c r="BC12" s="166" t="s">
        <v>269</v>
      </c>
      <c r="BD12" s="166" t="s">
        <v>269</v>
      </c>
      <c r="BE12" s="166" t="s">
        <v>269</v>
      </c>
      <c r="BF12" s="166" t="s">
        <v>269</v>
      </c>
      <c r="BG12" s="200" t="e">
        <f t="shared" si="4"/>
        <v>#VALUE!</v>
      </c>
      <c r="BH12" s="200" t="e">
        <f t="shared" si="5"/>
        <v>#VALUE!</v>
      </c>
      <c r="BI12" s="176" t="e">
        <f t="shared" si="7"/>
        <v>#VALUE!</v>
      </c>
      <c r="BJ12" s="176" t="e">
        <f t="shared" si="6"/>
        <v>#VALUE!</v>
      </c>
      <c r="BK12" s="166">
        <v>0</v>
      </c>
      <c r="BL12" s="166">
        <v>0</v>
      </c>
      <c r="BO12" s="166">
        <v>1</v>
      </c>
      <c r="BP12" s="166" t="s">
        <v>274</v>
      </c>
      <c r="BQ12" s="177" t="s">
        <v>274</v>
      </c>
      <c r="BR12" s="166">
        <v>0</v>
      </c>
      <c r="BS12" s="166">
        <v>0</v>
      </c>
      <c r="BT12" s="166" t="s">
        <v>274</v>
      </c>
      <c r="BU12" s="166" t="s">
        <v>274</v>
      </c>
      <c r="BV12" s="166" t="s">
        <v>274</v>
      </c>
      <c r="BW12" s="166" t="s">
        <v>274</v>
      </c>
      <c r="BX12" s="166" t="s">
        <v>274</v>
      </c>
      <c r="BY12" s="166" t="s">
        <v>274</v>
      </c>
      <c r="BZ12" s="166" t="s">
        <v>274</v>
      </c>
      <c r="CA12" s="166" t="s">
        <v>274</v>
      </c>
      <c r="CB12" s="166" t="s">
        <v>274</v>
      </c>
      <c r="CC12" s="166" t="s">
        <v>274</v>
      </c>
      <c r="CD12" s="166" t="s">
        <v>274</v>
      </c>
      <c r="CE12" s="166" t="s">
        <v>274</v>
      </c>
      <c r="CF12" s="166" t="s">
        <v>274</v>
      </c>
      <c r="CG12" s="166" t="s">
        <v>274</v>
      </c>
      <c r="CH12" s="166" t="s">
        <v>274</v>
      </c>
      <c r="CI12" s="166" t="s">
        <v>274</v>
      </c>
      <c r="CJ12" s="166" t="s">
        <v>274</v>
      </c>
      <c r="CK12" s="200" t="s">
        <v>274</v>
      </c>
      <c r="CL12" s="200" t="s">
        <v>274</v>
      </c>
      <c r="CM12" s="176" t="s">
        <v>274</v>
      </c>
      <c r="CN12" s="176" t="s">
        <v>274</v>
      </c>
      <c r="CO12" s="166" t="s">
        <v>274</v>
      </c>
      <c r="CP12" s="166" t="s">
        <v>274</v>
      </c>
      <c r="CQ12" s="166" t="s">
        <v>274</v>
      </c>
      <c r="CR12" s="166" t="s">
        <v>274</v>
      </c>
      <c r="CS12" s="166" t="s">
        <v>274</v>
      </c>
      <c r="CT12" s="166" t="s">
        <v>274</v>
      </c>
      <c r="CU12" s="166" t="s">
        <v>274</v>
      </c>
      <c r="CV12" s="166" t="s">
        <v>274</v>
      </c>
      <c r="CW12" s="166">
        <v>0</v>
      </c>
      <c r="CX12" s="166">
        <v>0</v>
      </c>
      <c r="CY12" s="166">
        <v>0</v>
      </c>
      <c r="CZ12" s="166">
        <v>0</v>
      </c>
      <c r="DA12" s="166">
        <v>0</v>
      </c>
      <c r="DB12" s="166">
        <v>0</v>
      </c>
      <c r="DC12" s="166">
        <v>0</v>
      </c>
      <c r="DD12" s="166">
        <v>0</v>
      </c>
      <c r="DE12" s="166">
        <v>0</v>
      </c>
      <c r="DF12" s="177">
        <v>43866</v>
      </c>
      <c r="DH12" s="15" t="s">
        <v>340</v>
      </c>
    </row>
    <row r="13" spans="1:112" ht="20.100000000000001" customHeight="1" x14ac:dyDescent="0.25">
      <c r="A13" s="6">
        <v>12</v>
      </c>
      <c r="B13" s="7">
        <v>43341</v>
      </c>
      <c r="C13" s="8" t="s">
        <v>34</v>
      </c>
      <c r="D13" s="9">
        <v>501102262</v>
      </c>
      <c r="E13" s="10">
        <v>18569</v>
      </c>
      <c r="F13" s="6">
        <v>111</v>
      </c>
      <c r="G13" s="6" t="s">
        <v>14</v>
      </c>
      <c r="H13" s="6" t="s">
        <v>6</v>
      </c>
      <c r="I13" s="6">
        <v>38.14</v>
      </c>
      <c r="J13" s="6">
        <v>3.16</v>
      </c>
      <c r="K13" s="11" t="s">
        <v>45</v>
      </c>
      <c r="L13" s="12">
        <v>43252</v>
      </c>
      <c r="M13" s="13">
        <f t="shared" si="1"/>
        <v>67.580555555555549</v>
      </c>
      <c r="N13" s="11">
        <v>1481</v>
      </c>
      <c r="O13" s="11" t="s">
        <v>285</v>
      </c>
      <c r="P13" s="166">
        <v>0</v>
      </c>
      <c r="Q13" s="166">
        <v>0</v>
      </c>
      <c r="R13" s="166">
        <v>0</v>
      </c>
      <c r="S13" s="166">
        <v>0</v>
      </c>
      <c r="T13" s="166">
        <v>0</v>
      </c>
      <c r="U13" s="11" t="s">
        <v>286</v>
      </c>
      <c r="V13" s="11" t="s">
        <v>274</v>
      </c>
      <c r="W13" s="11">
        <v>1</v>
      </c>
      <c r="X13" s="12">
        <v>43273</v>
      </c>
      <c r="Y13" s="12" t="s">
        <v>274</v>
      </c>
      <c r="Z13" s="12">
        <v>43263</v>
      </c>
      <c r="AA13" s="13" t="e">
        <f t="shared" si="0"/>
        <v>#VALUE!</v>
      </c>
      <c r="AB13" s="176">
        <v>1</v>
      </c>
      <c r="AC13" s="166">
        <v>0</v>
      </c>
      <c r="AD13" s="166">
        <v>0</v>
      </c>
      <c r="AE13" s="166">
        <v>1</v>
      </c>
      <c r="AF13" s="166">
        <v>7.55</v>
      </c>
      <c r="AG13" s="177">
        <v>43710</v>
      </c>
      <c r="AH13" s="166">
        <v>0</v>
      </c>
      <c r="AI13" s="166">
        <v>1</v>
      </c>
      <c r="AJ13" s="166">
        <v>0</v>
      </c>
      <c r="AK13" s="166">
        <v>0</v>
      </c>
      <c r="AL13" s="166">
        <v>0</v>
      </c>
      <c r="AM13" s="166" t="s">
        <v>277</v>
      </c>
      <c r="AN13" s="166" t="s">
        <v>268</v>
      </c>
      <c r="AO13" s="166">
        <v>0</v>
      </c>
      <c r="AP13" s="192" t="s">
        <v>274</v>
      </c>
      <c r="AQ13" s="166" t="s">
        <v>333</v>
      </c>
      <c r="AR13" s="190" t="e">
        <f t="shared" si="3"/>
        <v>#VALUE!</v>
      </c>
      <c r="AS13" s="176" t="e">
        <f t="shared" si="2"/>
        <v>#VALUE!</v>
      </c>
      <c r="AT13" s="177">
        <v>43880</v>
      </c>
      <c r="AU13" s="166">
        <v>22.59</v>
      </c>
      <c r="AV13" s="166" t="s">
        <v>269</v>
      </c>
      <c r="AW13" s="166" t="s">
        <v>269</v>
      </c>
      <c r="BG13" s="200" t="e">
        <f t="shared" si="4"/>
        <v>#DIV/0!</v>
      </c>
      <c r="BH13" s="200" t="e">
        <f t="shared" si="5"/>
        <v>#DIV/0!</v>
      </c>
      <c r="BI13" s="176" t="e">
        <f t="shared" si="7"/>
        <v>#DIV/0!</v>
      </c>
      <c r="BJ13" s="176" t="e">
        <f t="shared" si="6"/>
        <v>#DIV/0!</v>
      </c>
      <c r="BK13" s="166">
        <v>0</v>
      </c>
      <c r="BL13" s="166" t="s">
        <v>269</v>
      </c>
      <c r="BN13" s="166"/>
      <c r="BS13" s="166">
        <v>0</v>
      </c>
      <c r="BT13" s="166" t="s">
        <v>274</v>
      </c>
      <c r="BU13" s="166" t="s">
        <v>274</v>
      </c>
      <c r="BV13" s="166" t="s">
        <v>274</v>
      </c>
      <c r="BW13" s="166" t="s">
        <v>274</v>
      </c>
      <c r="BX13" s="166" t="s">
        <v>274</v>
      </c>
      <c r="BY13" s="166" t="s">
        <v>274</v>
      </c>
      <c r="BZ13" s="166" t="s">
        <v>274</v>
      </c>
      <c r="CA13" s="166" t="s">
        <v>274</v>
      </c>
      <c r="CB13" s="166" t="s">
        <v>274</v>
      </c>
      <c r="CC13" s="166" t="s">
        <v>274</v>
      </c>
      <c r="CD13" s="166" t="s">
        <v>274</v>
      </c>
      <c r="CE13" s="166" t="s">
        <v>274</v>
      </c>
      <c r="CF13" s="166" t="s">
        <v>274</v>
      </c>
      <c r="CG13" s="166" t="s">
        <v>274</v>
      </c>
      <c r="CH13" s="166" t="s">
        <v>274</v>
      </c>
      <c r="CI13" s="166" t="s">
        <v>274</v>
      </c>
      <c r="CJ13" s="166" t="s">
        <v>274</v>
      </c>
      <c r="CK13" s="200" t="s">
        <v>274</v>
      </c>
      <c r="CL13" s="200" t="s">
        <v>274</v>
      </c>
      <c r="CM13" s="176" t="s">
        <v>274</v>
      </c>
      <c r="CN13" s="176" t="s">
        <v>274</v>
      </c>
      <c r="CO13" s="166" t="s">
        <v>274</v>
      </c>
      <c r="CP13" s="166" t="s">
        <v>274</v>
      </c>
      <c r="CQ13" s="166" t="s">
        <v>274</v>
      </c>
      <c r="CR13" s="166" t="s">
        <v>274</v>
      </c>
      <c r="CS13" s="166" t="s">
        <v>274</v>
      </c>
      <c r="CT13" s="166" t="s">
        <v>274</v>
      </c>
      <c r="CU13" s="166" t="s">
        <v>274</v>
      </c>
      <c r="CV13" s="166" t="s">
        <v>274</v>
      </c>
      <c r="CW13" s="166">
        <v>0</v>
      </c>
      <c r="CX13" s="166">
        <v>0</v>
      </c>
      <c r="CY13" s="166">
        <v>0</v>
      </c>
      <c r="CZ13" s="166">
        <v>0</v>
      </c>
      <c r="DA13" s="166">
        <v>0</v>
      </c>
      <c r="DB13" s="166">
        <v>0</v>
      </c>
      <c r="DC13" s="166">
        <v>0</v>
      </c>
      <c r="DD13" s="166">
        <v>0</v>
      </c>
      <c r="DE13" s="166">
        <v>0</v>
      </c>
      <c r="DF13" s="177">
        <v>43838</v>
      </c>
      <c r="DH13" s="15" t="s">
        <v>432</v>
      </c>
    </row>
    <row r="14" spans="1:112" ht="20.100000000000001" customHeight="1" x14ac:dyDescent="0.25">
      <c r="A14" s="6">
        <v>13</v>
      </c>
      <c r="B14" s="7">
        <v>43343</v>
      </c>
      <c r="C14" s="8" t="s">
        <v>35</v>
      </c>
      <c r="D14" s="9">
        <v>430304423</v>
      </c>
      <c r="E14" s="10">
        <v>15769</v>
      </c>
      <c r="F14" s="6">
        <v>205</v>
      </c>
      <c r="G14" s="6" t="s">
        <v>15</v>
      </c>
      <c r="H14" s="6" t="s">
        <v>3</v>
      </c>
      <c r="I14" s="6">
        <v>165.82</v>
      </c>
      <c r="J14" s="6">
        <v>7.34</v>
      </c>
      <c r="K14" s="11" t="s">
        <v>45</v>
      </c>
      <c r="L14" s="12">
        <v>42977</v>
      </c>
      <c r="M14" s="13">
        <f t="shared" si="1"/>
        <v>74.488888888888894</v>
      </c>
      <c r="N14" s="11">
        <v>757.1</v>
      </c>
      <c r="O14" s="11" t="s">
        <v>287</v>
      </c>
      <c r="P14" s="166">
        <v>0</v>
      </c>
      <c r="Q14" s="166">
        <v>0</v>
      </c>
      <c r="R14" s="166">
        <v>0</v>
      </c>
      <c r="S14" s="166">
        <v>0</v>
      </c>
      <c r="T14" s="166">
        <v>0</v>
      </c>
      <c r="U14" s="11" t="s">
        <v>286</v>
      </c>
      <c r="V14" s="11" t="s">
        <v>274</v>
      </c>
      <c r="W14" s="11">
        <v>1</v>
      </c>
      <c r="X14" s="12">
        <v>42984</v>
      </c>
      <c r="Y14" s="12">
        <v>43117</v>
      </c>
      <c r="Z14" s="12">
        <v>42993</v>
      </c>
      <c r="AA14" s="13">
        <f t="shared" si="0"/>
        <v>124</v>
      </c>
      <c r="AB14" s="176">
        <v>1</v>
      </c>
      <c r="AC14" s="166">
        <v>1</v>
      </c>
      <c r="AD14" s="166" t="s">
        <v>284</v>
      </c>
      <c r="AE14" s="166">
        <v>0</v>
      </c>
      <c r="AF14" s="166">
        <v>65.28</v>
      </c>
      <c r="AG14" s="177">
        <v>43074</v>
      </c>
      <c r="AH14" s="166">
        <v>0</v>
      </c>
      <c r="AI14" s="166">
        <v>1</v>
      </c>
      <c r="AJ14" s="166">
        <v>0</v>
      </c>
      <c r="AK14" s="166">
        <v>0</v>
      </c>
      <c r="AL14" s="166">
        <v>0</v>
      </c>
      <c r="AM14" s="166" t="s">
        <v>277</v>
      </c>
      <c r="AN14" s="166" t="s">
        <v>267</v>
      </c>
      <c r="AO14" s="166">
        <v>1</v>
      </c>
      <c r="AP14" s="189">
        <v>43357</v>
      </c>
      <c r="AQ14" s="177">
        <v>43381</v>
      </c>
      <c r="AR14" s="190">
        <f t="shared" si="3"/>
        <v>24</v>
      </c>
      <c r="AS14" s="176">
        <f t="shared" si="2"/>
        <v>75.527777777777771</v>
      </c>
      <c r="AT14" s="177">
        <v>43357</v>
      </c>
      <c r="AU14" s="166">
        <v>249.3</v>
      </c>
      <c r="AV14" s="166" t="s">
        <v>269</v>
      </c>
      <c r="AW14" s="166" t="s">
        <v>269</v>
      </c>
      <c r="AX14" s="166" t="s">
        <v>269</v>
      </c>
      <c r="AY14" s="166" t="s">
        <v>269</v>
      </c>
      <c r="AZ14" s="166" t="s">
        <v>269</v>
      </c>
      <c r="BA14" s="166" t="s">
        <v>269</v>
      </c>
      <c r="BB14" s="166" t="s">
        <v>269</v>
      </c>
      <c r="BC14" s="166" t="s">
        <v>269</v>
      </c>
      <c r="BD14" s="166" t="s">
        <v>269</v>
      </c>
      <c r="BE14" s="166" t="s">
        <v>269</v>
      </c>
      <c r="BF14" s="166" t="s">
        <v>269</v>
      </c>
      <c r="BG14" s="200" t="e">
        <f t="shared" si="4"/>
        <v>#VALUE!</v>
      </c>
      <c r="BH14" s="200" t="e">
        <f t="shared" si="5"/>
        <v>#VALUE!</v>
      </c>
      <c r="BI14" s="176" t="e">
        <f t="shared" si="7"/>
        <v>#VALUE!</v>
      </c>
      <c r="BJ14" s="176" t="e">
        <f t="shared" si="6"/>
        <v>#VALUE!</v>
      </c>
      <c r="BK14" s="166">
        <v>2</v>
      </c>
      <c r="BL14" s="166">
        <v>4</v>
      </c>
      <c r="BM14" s="166" t="s">
        <v>274</v>
      </c>
      <c r="BN14" s="166" t="s">
        <v>274</v>
      </c>
      <c r="BO14" s="166">
        <v>0</v>
      </c>
      <c r="BP14" s="166">
        <v>0</v>
      </c>
      <c r="BQ14" s="177" t="s">
        <v>274</v>
      </c>
      <c r="BR14" s="166">
        <v>0</v>
      </c>
      <c r="BS14" s="166">
        <v>1</v>
      </c>
      <c r="BT14" s="166" t="s">
        <v>272</v>
      </c>
      <c r="BU14" s="177">
        <v>43131</v>
      </c>
      <c r="BV14" s="177">
        <v>43292</v>
      </c>
      <c r="BW14" s="166">
        <v>8</v>
      </c>
      <c r="BX14" s="177">
        <v>43130</v>
      </c>
      <c r="BY14" s="166">
        <v>122.01</v>
      </c>
      <c r="BZ14" s="166" t="s">
        <v>269</v>
      </c>
      <c r="CA14" s="166" t="s">
        <v>269</v>
      </c>
      <c r="CB14" s="166">
        <v>5.15</v>
      </c>
      <c r="CC14" s="166">
        <v>9.01</v>
      </c>
      <c r="CD14" s="166">
        <v>13.1</v>
      </c>
      <c r="CE14" s="166">
        <v>112</v>
      </c>
      <c r="CF14" s="166">
        <v>7.3</v>
      </c>
      <c r="CG14" s="166">
        <v>145</v>
      </c>
      <c r="CH14" s="166">
        <v>4.26</v>
      </c>
      <c r="CI14" s="166">
        <v>0.71</v>
      </c>
      <c r="CJ14" s="166">
        <v>1.99</v>
      </c>
      <c r="CK14" s="200">
        <f>CH14/CJ14</f>
        <v>2.1407035175879394</v>
      </c>
      <c r="CL14" s="200">
        <f>CJ14/CI14</f>
        <v>2.802816901408451</v>
      </c>
      <c r="CM14" s="176">
        <f>CG14/CJ14</f>
        <v>72.8643216080402</v>
      </c>
      <c r="CN14" s="176">
        <f>PRODUCT(CK14,CG14)</f>
        <v>310.40201005025119</v>
      </c>
      <c r="CO14" s="166">
        <v>2</v>
      </c>
      <c r="CP14" s="166">
        <v>5</v>
      </c>
      <c r="CQ14" s="166">
        <v>84.89</v>
      </c>
      <c r="CR14" s="177">
        <v>43249</v>
      </c>
      <c r="CS14" s="166">
        <v>1</v>
      </c>
      <c r="CT14" s="166">
        <v>0</v>
      </c>
      <c r="CU14" s="177" t="s">
        <v>274</v>
      </c>
      <c r="CV14" s="166">
        <v>1</v>
      </c>
      <c r="CW14" s="166">
        <v>0</v>
      </c>
      <c r="CX14" s="166">
        <v>0</v>
      </c>
      <c r="CY14" s="166">
        <v>0</v>
      </c>
      <c r="CZ14" s="166">
        <v>0</v>
      </c>
      <c r="DA14" s="166">
        <v>0</v>
      </c>
      <c r="DB14" s="166">
        <v>1</v>
      </c>
      <c r="DC14" s="166">
        <v>1</v>
      </c>
      <c r="DD14" s="166">
        <v>1</v>
      </c>
      <c r="DE14" s="166">
        <v>1</v>
      </c>
      <c r="DF14" s="177">
        <v>43403</v>
      </c>
      <c r="DH14" s="15" t="s">
        <v>335</v>
      </c>
    </row>
    <row r="15" spans="1:112" ht="20.100000000000001" customHeight="1" x14ac:dyDescent="0.25">
      <c r="A15" s="6">
        <v>14</v>
      </c>
      <c r="B15" s="7">
        <v>43347</v>
      </c>
      <c r="C15" s="47" t="s">
        <v>36</v>
      </c>
      <c r="D15" s="9">
        <v>511008046</v>
      </c>
      <c r="E15" s="10">
        <v>18909</v>
      </c>
      <c r="F15" s="6">
        <v>205</v>
      </c>
      <c r="G15" s="6" t="s">
        <v>37</v>
      </c>
      <c r="H15" s="6" t="s">
        <v>6</v>
      </c>
      <c r="I15" s="6">
        <v>182.2</v>
      </c>
      <c r="J15" s="6">
        <v>3.39</v>
      </c>
      <c r="K15" s="11" t="s">
        <v>45</v>
      </c>
      <c r="L15" s="12">
        <v>43282</v>
      </c>
      <c r="M15" s="13">
        <f t="shared" si="1"/>
        <v>66.730555555555554</v>
      </c>
      <c r="N15" s="11">
        <v>100</v>
      </c>
      <c r="O15" s="11" t="s">
        <v>270</v>
      </c>
      <c r="P15" s="166">
        <v>0</v>
      </c>
      <c r="Q15" s="166">
        <v>0</v>
      </c>
      <c r="R15" s="166">
        <v>0</v>
      </c>
      <c r="S15" s="166">
        <v>0</v>
      </c>
      <c r="T15" s="166">
        <v>0</v>
      </c>
      <c r="U15" s="11" t="s">
        <v>288</v>
      </c>
      <c r="V15" s="11" t="s">
        <v>274</v>
      </c>
      <c r="W15" s="11">
        <v>1</v>
      </c>
      <c r="X15" s="12">
        <v>43312</v>
      </c>
      <c r="Y15" s="12">
        <v>43612</v>
      </c>
      <c r="Z15" s="12">
        <v>43362</v>
      </c>
      <c r="AA15" s="13">
        <f t="shared" si="0"/>
        <v>250</v>
      </c>
      <c r="AB15" s="176">
        <v>1</v>
      </c>
      <c r="AC15" s="166">
        <v>1</v>
      </c>
      <c r="AD15" s="166" t="s">
        <v>263</v>
      </c>
      <c r="AE15" s="166">
        <v>0</v>
      </c>
      <c r="AF15" s="166">
        <v>7.97</v>
      </c>
      <c r="AG15" s="177">
        <v>43501</v>
      </c>
      <c r="AH15" s="166">
        <v>1</v>
      </c>
      <c r="AI15" s="166">
        <v>1</v>
      </c>
      <c r="AJ15" s="166">
        <v>0</v>
      </c>
      <c r="AK15" s="166">
        <v>0</v>
      </c>
      <c r="AL15" s="166">
        <v>0</v>
      </c>
      <c r="AM15" s="166">
        <v>0</v>
      </c>
      <c r="AN15" s="166" t="s">
        <v>274</v>
      </c>
      <c r="AO15" s="166" t="s">
        <v>274</v>
      </c>
      <c r="AP15" s="192" t="s">
        <v>274</v>
      </c>
      <c r="AQ15" s="166" t="s">
        <v>274</v>
      </c>
      <c r="AR15" s="190" t="e">
        <f t="shared" si="3"/>
        <v>#VALUE!</v>
      </c>
      <c r="AS15" s="176" t="e">
        <f t="shared" si="2"/>
        <v>#VALUE!</v>
      </c>
      <c r="AT15" s="166" t="s">
        <v>274</v>
      </c>
      <c r="AU15" s="166" t="s">
        <v>274</v>
      </c>
      <c r="AV15" s="166" t="s">
        <v>274</v>
      </c>
      <c r="AW15" s="166" t="s">
        <v>274</v>
      </c>
      <c r="AX15" s="166" t="s">
        <v>274</v>
      </c>
      <c r="AY15" s="166" t="s">
        <v>274</v>
      </c>
      <c r="AZ15" s="166" t="s">
        <v>274</v>
      </c>
      <c r="BA15" s="166" t="s">
        <v>274</v>
      </c>
      <c r="BB15" s="166" t="s">
        <v>274</v>
      </c>
      <c r="BC15" s="166" t="s">
        <v>274</v>
      </c>
      <c r="BD15" s="166" t="s">
        <v>274</v>
      </c>
      <c r="BE15" s="166" t="s">
        <v>274</v>
      </c>
      <c r="BF15" s="166" t="s">
        <v>274</v>
      </c>
      <c r="BG15" s="200" t="e">
        <f t="shared" si="4"/>
        <v>#VALUE!</v>
      </c>
      <c r="BH15" s="200" t="e">
        <f t="shared" si="5"/>
        <v>#VALUE!</v>
      </c>
      <c r="BI15" s="176" t="e">
        <f t="shared" si="7"/>
        <v>#VALUE!</v>
      </c>
      <c r="BJ15" s="176" t="e">
        <f t="shared" si="6"/>
        <v>#VALUE!</v>
      </c>
      <c r="BK15" s="166" t="s">
        <v>274</v>
      </c>
      <c r="BL15" s="166" t="s">
        <v>274</v>
      </c>
      <c r="BM15" s="166" t="s">
        <v>274</v>
      </c>
      <c r="BN15" s="166" t="s">
        <v>274</v>
      </c>
      <c r="BO15" s="166" t="s">
        <v>274</v>
      </c>
      <c r="BP15" s="166" t="s">
        <v>274</v>
      </c>
      <c r="BQ15" s="177" t="s">
        <v>274</v>
      </c>
      <c r="BR15" s="166" t="s">
        <v>274</v>
      </c>
      <c r="BS15" s="166">
        <v>0</v>
      </c>
      <c r="BT15" s="166" t="s">
        <v>274</v>
      </c>
      <c r="BU15" s="166" t="s">
        <v>274</v>
      </c>
      <c r="BV15" s="166" t="s">
        <v>274</v>
      </c>
      <c r="BW15" s="166" t="s">
        <v>274</v>
      </c>
      <c r="BX15" s="166" t="s">
        <v>274</v>
      </c>
      <c r="BY15" s="166" t="s">
        <v>274</v>
      </c>
      <c r="BZ15" s="166" t="s">
        <v>274</v>
      </c>
      <c r="CA15" s="166" t="s">
        <v>274</v>
      </c>
      <c r="CB15" s="166" t="s">
        <v>274</v>
      </c>
      <c r="CC15" s="166" t="s">
        <v>274</v>
      </c>
      <c r="CD15" s="166" t="s">
        <v>274</v>
      </c>
      <c r="CE15" s="166" t="s">
        <v>274</v>
      </c>
      <c r="CF15" s="166" t="s">
        <v>274</v>
      </c>
      <c r="CG15" s="166" t="s">
        <v>274</v>
      </c>
      <c r="CH15" s="166" t="s">
        <v>274</v>
      </c>
      <c r="CI15" s="166" t="s">
        <v>274</v>
      </c>
      <c r="CJ15" s="166" t="s">
        <v>274</v>
      </c>
      <c r="CK15" s="200" t="s">
        <v>274</v>
      </c>
      <c r="CL15" s="200" t="s">
        <v>274</v>
      </c>
      <c r="CM15" s="176" t="s">
        <v>274</v>
      </c>
      <c r="CN15" s="176" t="s">
        <v>274</v>
      </c>
      <c r="CO15" s="166" t="s">
        <v>274</v>
      </c>
      <c r="CP15" s="166" t="s">
        <v>274</v>
      </c>
      <c r="CQ15" s="166" t="s">
        <v>274</v>
      </c>
      <c r="CR15" s="166" t="s">
        <v>274</v>
      </c>
      <c r="CS15" s="166" t="s">
        <v>274</v>
      </c>
      <c r="CT15" s="166" t="s">
        <v>274</v>
      </c>
      <c r="CU15" s="166" t="s">
        <v>274</v>
      </c>
      <c r="CV15" s="166" t="s">
        <v>274</v>
      </c>
      <c r="CW15" s="166">
        <v>0</v>
      </c>
      <c r="CX15" s="166">
        <v>0</v>
      </c>
      <c r="CY15" s="166">
        <v>0</v>
      </c>
      <c r="CZ15" s="166">
        <v>0</v>
      </c>
      <c r="DA15" s="166">
        <v>0</v>
      </c>
      <c r="DB15" s="166">
        <v>0</v>
      </c>
      <c r="DC15" s="166">
        <v>0</v>
      </c>
      <c r="DD15" s="166">
        <v>0</v>
      </c>
      <c r="DE15" s="166">
        <v>0</v>
      </c>
      <c r="DF15" s="177">
        <v>43864</v>
      </c>
      <c r="DH15" s="15" t="s">
        <v>336</v>
      </c>
    </row>
    <row r="16" spans="1:112" ht="20.100000000000001" customHeight="1" x14ac:dyDescent="0.25">
      <c r="A16" s="6">
        <v>15</v>
      </c>
      <c r="B16" s="7">
        <v>43348</v>
      </c>
      <c r="C16" s="141" t="s">
        <v>38</v>
      </c>
      <c r="D16" s="9">
        <v>410304428</v>
      </c>
      <c r="E16" s="10">
        <v>15039</v>
      </c>
      <c r="F16" s="6">
        <v>211</v>
      </c>
      <c r="G16" s="6" t="s">
        <v>39</v>
      </c>
      <c r="H16" s="6" t="s">
        <v>3</v>
      </c>
      <c r="I16" s="6">
        <v>13.73</v>
      </c>
      <c r="J16" s="6" t="s">
        <v>269</v>
      </c>
      <c r="K16" s="11" t="s">
        <v>46</v>
      </c>
      <c r="L16" s="12">
        <v>39084</v>
      </c>
      <c r="M16" s="13">
        <f t="shared" si="1"/>
        <v>65.827777777777783</v>
      </c>
      <c r="N16" s="11">
        <v>43.3</v>
      </c>
      <c r="O16" s="11" t="s">
        <v>289</v>
      </c>
      <c r="P16" s="166">
        <v>0</v>
      </c>
      <c r="Q16" s="166">
        <v>0</v>
      </c>
      <c r="R16" s="166">
        <v>1</v>
      </c>
      <c r="S16" s="166">
        <v>0</v>
      </c>
      <c r="T16" s="166">
        <v>0</v>
      </c>
      <c r="U16" s="11" t="s">
        <v>290</v>
      </c>
      <c r="V16" s="11" t="s">
        <v>274</v>
      </c>
      <c r="W16" s="11">
        <v>0</v>
      </c>
      <c r="X16" s="12">
        <v>42522</v>
      </c>
      <c r="Y16" s="12">
        <v>43329</v>
      </c>
      <c r="Z16" s="12">
        <v>42949</v>
      </c>
      <c r="AA16" s="13">
        <f t="shared" si="0"/>
        <v>380</v>
      </c>
      <c r="AB16" s="176">
        <v>0</v>
      </c>
      <c r="AC16" s="166">
        <v>1</v>
      </c>
      <c r="AD16" s="166" t="s">
        <v>266</v>
      </c>
      <c r="AE16" s="166">
        <v>0</v>
      </c>
      <c r="AF16" s="166" t="s">
        <v>269</v>
      </c>
      <c r="AG16" s="177" t="s">
        <v>269</v>
      </c>
      <c r="AH16" s="166">
        <v>0</v>
      </c>
      <c r="AI16" s="166">
        <v>1</v>
      </c>
      <c r="AJ16" s="166">
        <v>0</v>
      </c>
      <c r="AK16" s="166">
        <v>0</v>
      </c>
      <c r="AL16" s="166">
        <v>0</v>
      </c>
      <c r="AM16" s="166" t="s">
        <v>277</v>
      </c>
      <c r="AN16" s="166" t="s">
        <v>268</v>
      </c>
      <c r="AO16" s="166">
        <v>0</v>
      </c>
      <c r="AP16" s="189">
        <v>43348</v>
      </c>
      <c r="AQ16" s="177" t="s">
        <v>333</v>
      </c>
      <c r="AR16" s="190" t="e">
        <f t="shared" si="3"/>
        <v>#VALUE!</v>
      </c>
      <c r="AS16" s="176">
        <f t="shared" si="2"/>
        <v>77.50277777777778</v>
      </c>
      <c r="AT16" s="177">
        <v>43329</v>
      </c>
      <c r="AU16" s="166">
        <v>13.87</v>
      </c>
      <c r="AV16" s="166">
        <v>18.75</v>
      </c>
      <c r="AW16" s="166">
        <v>115.88</v>
      </c>
      <c r="AX16" s="166" t="s">
        <v>269</v>
      </c>
      <c r="AY16" s="166">
        <v>1.07</v>
      </c>
      <c r="AZ16" s="166">
        <v>0.7</v>
      </c>
      <c r="BA16" s="166">
        <v>128</v>
      </c>
      <c r="BB16" s="166">
        <v>5.85</v>
      </c>
      <c r="BC16" s="166">
        <v>191</v>
      </c>
      <c r="BD16" s="166">
        <v>3.79</v>
      </c>
      <c r="BE16" s="166">
        <v>0.47</v>
      </c>
      <c r="BF16" s="166">
        <v>1.42</v>
      </c>
      <c r="BG16" s="200">
        <f t="shared" si="4"/>
        <v>2.6690140845070425</v>
      </c>
      <c r="BH16" s="200">
        <f t="shared" si="5"/>
        <v>3.021276595744681</v>
      </c>
      <c r="BI16" s="176">
        <f t="shared" si="7"/>
        <v>134.50704225352112</v>
      </c>
      <c r="BJ16" s="176">
        <f t="shared" si="6"/>
        <v>509.78169014084511</v>
      </c>
      <c r="BK16" s="166">
        <v>1</v>
      </c>
      <c r="BL16" s="166">
        <v>0</v>
      </c>
      <c r="BM16" s="166">
        <v>0.27</v>
      </c>
      <c r="BN16" s="177">
        <v>43620</v>
      </c>
      <c r="BO16" s="166">
        <v>1</v>
      </c>
      <c r="BP16" s="166">
        <v>0</v>
      </c>
      <c r="BQ16" s="177" t="s">
        <v>274</v>
      </c>
      <c r="BR16" s="166">
        <v>0</v>
      </c>
      <c r="BS16" s="166">
        <v>0</v>
      </c>
      <c r="BT16" s="166" t="s">
        <v>274</v>
      </c>
      <c r="BU16" s="166" t="s">
        <v>274</v>
      </c>
      <c r="BV16" s="166" t="s">
        <v>274</v>
      </c>
      <c r="BW16" s="166" t="s">
        <v>274</v>
      </c>
      <c r="BX16" s="166" t="s">
        <v>274</v>
      </c>
      <c r="BY16" s="166" t="s">
        <v>274</v>
      </c>
      <c r="BZ16" s="166" t="s">
        <v>274</v>
      </c>
      <c r="CA16" s="166" t="s">
        <v>274</v>
      </c>
      <c r="CB16" s="166" t="s">
        <v>274</v>
      </c>
      <c r="CC16" s="166" t="s">
        <v>274</v>
      </c>
      <c r="CD16" s="166" t="s">
        <v>274</v>
      </c>
      <c r="CE16" s="166" t="s">
        <v>274</v>
      </c>
      <c r="CF16" s="166" t="s">
        <v>274</v>
      </c>
      <c r="CG16" s="166" t="s">
        <v>274</v>
      </c>
      <c r="CH16" s="166" t="s">
        <v>274</v>
      </c>
      <c r="CI16" s="166" t="s">
        <v>274</v>
      </c>
      <c r="CJ16" s="166" t="s">
        <v>274</v>
      </c>
      <c r="CK16" s="200" t="s">
        <v>274</v>
      </c>
      <c r="CL16" s="200" t="s">
        <v>274</v>
      </c>
      <c r="CM16" s="176" t="s">
        <v>274</v>
      </c>
      <c r="CN16" s="176" t="s">
        <v>274</v>
      </c>
      <c r="CO16" s="166" t="s">
        <v>274</v>
      </c>
      <c r="CP16" s="166" t="s">
        <v>274</v>
      </c>
      <c r="CQ16" s="166" t="s">
        <v>274</v>
      </c>
      <c r="CR16" s="166" t="s">
        <v>274</v>
      </c>
      <c r="CS16" s="166" t="s">
        <v>274</v>
      </c>
      <c r="CT16" s="166" t="s">
        <v>274</v>
      </c>
      <c r="CU16" s="166" t="s">
        <v>274</v>
      </c>
      <c r="CV16" s="166" t="s">
        <v>274</v>
      </c>
      <c r="CW16" s="166">
        <v>0</v>
      </c>
      <c r="CX16" s="166">
        <v>0</v>
      </c>
      <c r="CY16" s="166">
        <v>0</v>
      </c>
      <c r="CZ16" s="166">
        <v>0</v>
      </c>
      <c r="DA16" s="166">
        <v>0</v>
      </c>
      <c r="DB16" s="166">
        <v>0</v>
      </c>
      <c r="DC16" s="166">
        <v>0</v>
      </c>
      <c r="DD16" s="166">
        <v>0</v>
      </c>
      <c r="DE16" s="166">
        <v>0</v>
      </c>
      <c r="DF16" s="177">
        <v>44602</v>
      </c>
      <c r="DH16" s="15" t="s">
        <v>338</v>
      </c>
    </row>
    <row r="17" spans="1:112" ht="20.100000000000001" customHeight="1" x14ac:dyDescent="0.25">
      <c r="A17" s="6">
        <v>16</v>
      </c>
      <c r="B17" s="7">
        <v>43355</v>
      </c>
      <c r="C17" s="8" t="s">
        <v>40</v>
      </c>
      <c r="D17" s="9">
        <v>430408457</v>
      </c>
      <c r="E17" s="10">
        <v>15804</v>
      </c>
      <c r="F17" s="6">
        <v>207</v>
      </c>
      <c r="G17" s="6" t="s">
        <v>41</v>
      </c>
      <c r="H17" s="6" t="s">
        <v>6</v>
      </c>
      <c r="I17" s="6">
        <v>0.23</v>
      </c>
      <c r="J17" s="6">
        <v>2.95</v>
      </c>
      <c r="K17" s="11" t="s">
        <v>45</v>
      </c>
      <c r="L17" s="12">
        <v>42753</v>
      </c>
      <c r="M17" s="13">
        <f t="shared" si="1"/>
        <v>73.777777777777771</v>
      </c>
      <c r="N17" s="11">
        <v>7.5</v>
      </c>
      <c r="O17" s="11" t="s">
        <v>265</v>
      </c>
      <c r="P17" s="166">
        <v>0</v>
      </c>
      <c r="Q17" s="166">
        <v>0</v>
      </c>
      <c r="R17" s="166">
        <v>0</v>
      </c>
      <c r="S17" s="166">
        <v>0</v>
      </c>
      <c r="T17" s="166">
        <v>0</v>
      </c>
      <c r="U17" s="11" t="s">
        <v>291</v>
      </c>
      <c r="V17" s="11" t="s">
        <v>274</v>
      </c>
      <c r="W17" s="11">
        <v>1</v>
      </c>
      <c r="X17" s="12">
        <v>42811</v>
      </c>
      <c r="Y17" s="12">
        <v>43521</v>
      </c>
      <c r="Z17" s="12">
        <v>42817</v>
      </c>
      <c r="AA17" s="13">
        <f t="shared" si="0"/>
        <v>704</v>
      </c>
      <c r="AB17" s="176">
        <v>1</v>
      </c>
      <c r="AC17" s="166">
        <v>1</v>
      </c>
      <c r="AD17" s="166" t="s">
        <v>284</v>
      </c>
      <c r="AE17" s="166">
        <v>0</v>
      </c>
      <c r="AF17" s="166">
        <v>0.02</v>
      </c>
      <c r="AG17" s="177">
        <v>42971</v>
      </c>
      <c r="AH17" s="166">
        <v>1</v>
      </c>
      <c r="AI17" s="166">
        <v>1</v>
      </c>
      <c r="AJ17" s="166">
        <v>1</v>
      </c>
      <c r="AK17" s="166">
        <v>0</v>
      </c>
      <c r="AL17" s="166">
        <v>1</v>
      </c>
      <c r="AM17" s="166">
        <v>0</v>
      </c>
      <c r="AN17" s="166" t="s">
        <v>274</v>
      </c>
      <c r="AO17" s="166" t="s">
        <v>274</v>
      </c>
      <c r="AP17" s="192" t="s">
        <v>274</v>
      </c>
      <c r="AQ17" s="166" t="s">
        <v>274</v>
      </c>
      <c r="AR17" s="190" t="e">
        <f t="shared" si="3"/>
        <v>#VALUE!</v>
      </c>
      <c r="AS17" s="176" t="e">
        <f t="shared" si="2"/>
        <v>#VALUE!</v>
      </c>
      <c r="AT17" s="166" t="s">
        <v>274</v>
      </c>
      <c r="AU17" s="166" t="s">
        <v>274</v>
      </c>
      <c r="AV17" s="166" t="s">
        <v>274</v>
      </c>
      <c r="AW17" s="166" t="s">
        <v>274</v>
      </c>
      <c r="AX17" s="166" t="s">
        <v>274</v>
      </c>
      <c r="AY17" s="166" t="s">
        <v>274</v>
      </c>
      <c r="AZ17" s="166" t="s">
        <v>274</v>
      </c>
      <c r="BA17" s="166" t="s">
        <v>274</v>
      </c>
      <c r="BB17" s="166" t="s">
        <v>274</v>
      </c>
      <c r="BC17" s="166" t="s">
        <v>274</v>
      </c>
      <c r="BD17" s="166" t="s">
        <v>274</v>
      </c>
      <c r="BE17" s="166" t="s">
        <v>274</v>
      </c>
      <c r="BF17" s="166" t="s">
        <v>274</v>
      </c>
      <c r="BG17" s="200" t="e">
        <f t="shared" si="4"/>
        <v>#VALUE!</v>
      </c>
      <c r="BH17" s="200" t="e">
        <f t="shared" si="5"/>
        <v>#VALUE!</v>
      </c>
      <c r="BI17" s="176" t="e">
        <f t="shared" si="7"/>
        <v>#VALUE!</v>
      </c>
      <c r="BJ17" s="176" t="e">
        <f t="shared" si="6"/>
        <v>#VALUE!</v>
      </c>
      <c r="BK17" s="166" t="s">
        <v>274</v>
      </c>
      <c r="BL17" s="166" t="s">
        <v>274</v>
      </c>
      <c r="BM17" s="166" t="s">
        <v>274</v>
      </c>
      <c r="BN17" s="166" t="s">
        <v>274</v>
      </c>
      <c r="BO17" s="166" t="s">
        <v>274</v>
      </c>
      <c r="BP17" s="166" t="s">
        <v>274</v>
      </c>
      <c r="BQ17" s="177" t="s">
        <v>274</v>
      </c>
      <c r="BR17" s="166" t="s">
        <v>274</v>
      </c>
      <c r="BS17" s="166">
        <v>1</v>
      </c>
      <c r="BT17" s="166" t="s">
        <v>273</v>
      </c>
      <c r="BU17" s="177">
        <v>42881</v>
      </c>
      <c r="BV17" s="177">
        <v>42993</v>
      </c>
      <c r="BW17" s="166">
        <v>6</v>
      </c>
      <c r="BX17" s="177">
        <v>42878</v>
      </c>
      <c r="BY17" s="166">
        <v>0.34</v>
      </c>
      <c r="BZ17" s="166">
        <v>23.73</v>
      </c>
      <c r="CA17" s="166">
        <v>848.1</v>
      </c>
      <c r="CB17" s="166">
        <v>4.1100000000000003</v>
      </c>
      <c r="CC17" s="166">
        <v>1.58</v>
      </c>
      <c r="CD17" s="166">
        <v>1.4</v>
      </c>
      <c r="CE17" s="166">
        <v>146</v>
      </c>
      <c r="CF17" s="166">
        <v>9.7799999999999994</v>
      </c>
      <c r="CG17" s="166">
        <v>267</v>
      </c>
      <c r="CH17" s="166">
        <v>5.54</v>
      </c>
      <c r="CI17" s="166">
        <v>0.64</v>
      </c>
      <c r="CJ17" s="166">
        <v>3.09</v>
      </c>
      <c r="CK17" s="200">
        <f>CH17/CJ17</f>
        <v>1.7928802588996764</v>
      </c>
      <c r="CL17" s="200">
        <f>CJ17/CI17</f>
        <v>4.828125</v>
      </c>
      <c r="CM17" s="176">
        <f>CG17/CJ17</f>
        <v>86.407766990291265</v>
      </c>
      <c r="CN17" s="176">
        <f>PRODUCT(CK17,CG17)</f>
        <v>478.69902912621359</v>
      </c>
      <c r="CO17" s="166">
        <v>1</v>
      </c>
      <c r="CP17" s="166">
        <v>0</v>
      </c>
      <c r="CQ17" s="166">
        <v>0.02</v>
      </c>
      <c r="CR17" s="177">
        <v>42971</v>
      </c>
      <c r="CS17" s="166">
        <v>1</v>
      </c>
      <c r="CT17" s="166">
        <v>1</v>
      </c>
      <c r="CU17" s="177">
        <v>43083</v>
      </c>
      <c r="CV17" s="166">
        <v>1</v>
      </c>
      <c r="CW17" s="166">
        <v>0</v>
      </c>
      <c r="CX17" s="166">
        <v>1</v>
      </c>
      <c r="CY17" s="166">
        <v>0</v>
      </c>
      <c r="CZ17" s="166">
        <v>0</v>
      </c>
      <c r="DA17" s="166">
        <v>0</v>
      </c>
      <c r="DB17" s="166">
        <v>0</v>
      </c>
      <c r="DC17" s="166">
        <v>0</v>
      </c>
      <c r="DD17" s="166">
        <v>0</v>
      </c>
      <c r="DE17" s="166">
        <v>1</v>
      </c>
      <c r="DF17" s="177">
        <v>43776</v>
      </c>
      <c r="DH17" s="15" t="s">
        <v>337</v>
      </c>
    </row>
    <row r="18" spans="1:112" ht="20.100000000000001" customHeight="1" x14ac:dyDescent="0.25">
      <c r="A18" s="6">
        <v>17</v>
      </c>
      <c r="B18" s="7">
        <v>43361</v>
      </c>
      <c r="C18" s="8" t="s">
        <v>42</v>
      </c>
      <c r="D18" s="9">
        <v>501217185</v>
      </c>
      <c r="E18" s="10">
        <v>18614</v>
      </c>
      <c r="F18" s="6">
        <v>205</v>
      </c>
      <c r="G18" s="6" t="s">
        <v>43</v>
      </c>
      <c r="H18" s="6" t="s">
        <v>3</v>
      </c>
      <c r="I18" s="6">
        <v>1.97</v>
      </c>
      <c r="J18" s="6">
        <v>3.14</v>
      </c>
      <c r="K18" s="11" t="s">
        <v>45</v>
      </c>
      <c r="L18" s="12">
        <v>41744</v>
      </c>
      <c r="M18" s="13">
        <f t="shared" si="1"/>
        <v>63.327777777777776</v>
      </c>
      <c r="N18" s="11">
        <v>4.6100000000000003</v>
      </c>
      <c r="O18" s="11" t="s">
        <v>270</v>
      </c>
      <c r="P18" s="166">
        <v>0</v>
      </c>
      <c r="Q18" s="166">
        <v>1</v>
      </c>
      <c r="R18" s="166">
        <v>0</v>
      </c>
      <c r="S18" s="166">
        <v>0</v>
      </c>
      <c r="T18" s="166">
        <v>0</v>
      </c>
      <c r="U18" s="11" t="s">
        <v>279</v>
      </c>
      <c r="V18" s="11" t="s">
        <v>292</v>
      </c>
      <c r="W18" s="11">
        <v>0</v>
      </c>
      <c r="X18" s="12">
        <v>41897</v>
      </c>
      <c r="Y18" s="12">
        <v>43327</v>
      </c>
      <c r="Z18" s="12">
        <v>41907</v>
      </c>
      <c r="AA18" s="13">
        <f t="shared" si="0"/>
        <v>1420</v>
      </c>
      <c r="AB18" s="176">
        <v>0</v>
      </c>
      <c r="AC18" s="166">
        <v>1</v>
      </c>
      <c r="AD18" s="166" t="s">
        <v>266</v>
      </c>
      <c r="AE18" s="166">
        <v>1</v>
      </c>
      <c r="AF18" s="166">
        <v>0.01</v>
      </c>
      <c r="AG18" s="177">
        <v>42011</v>
      </c>
      <c r="AH18" s="166">
        <v>0</v>
      </c>
      <c r="AI18" s="166">
        <v>1</v>
      </c>
      <c r="AJ18" s="166">
        <v>0</v>
      </c>
      <c r="AK18" s="166">
        <v>0</v>
      </c>
      <c r="AL18" s="166">
        <v>0</v>
      </c>
      <c r="AM18" s="166" t="s">
        <v>277</v>
      </c>
      <c r="AN18" s="166" t="s">
        <v>268</v>
      </c>
      <c r="AO18" s="166">
        <v>1</v>
      </c>
      <c r="AP18" s="189">
        <v>43417</v>
      </c>
      <c r="AQ18" s="177" t="s">
        <v>333</v>
      </c>
      <c r="AR18" s="190" t="e">
        <f t="shared" si="3"/>
        <v>#VALUE!</v>
      </c>
      <c r="AS18" s="176">
        <f t="shared" si="2"/>
        <v>67.905555555555551</v>
      </c>
      <c r="AT18" s="177">
        <v>43417</v>
      </c>
      <c r="AU18" s="166">
        <v>4.7300000000000004</v>
      </c>
      <c r="AV18" s="166" t="s">
        <v>269</v>
      </c>
      <c r="AW18" s="166" t="s">
        <v>269</v>
      </c>
      <c r="AX18" s="166">
        <v>2.87</v>
      </c>
      <c r="AY18" s="166">
        <v>1.34</v>
      </c>
      <c r="AZ18" s="166">
        <v>0.9</v>
      </c>
      <c r="BA18" s="166">
        <v>149</v>
      </c>
      <c r="BB18" s="166">
        <v>7.64</v>
      </c>
      <c r="BC18" s="166">
        <v>274</v>
      </c>
      <c r="BD18" s="166">
        <v>3.79</v>
      </c>
      <c r="BE18" s="166">
        <v>0.69</v>
      </c>
      <c r="BF18" s="166">
        <v>3.08</v>
      </c>
      <c r="BG18" s="200">
        <f t="shared" si="4"/>
        <v>1.2305194805194806</v>
      </c>
      <c r="BH18" s="200">
        <f t="shared" si="5"/>
        <v>4.4637681159420293</v>
      </c>
      <c r="BI18" s="176">
        <f t="shared" si="7"/>
        <v>88.961038961038966</v>
      </c>
      <c r="BJ18" s="176">
        <f t="shared" si="6"/>
        <v>337.16233766233768</v>
      </c>
      <c r="BK18" s="166">
        <v>0</v>
      </c>
      <c r="BL18" s="166">
        <v>0</v>
      </c>
      <c r="BM18" s="166">
        <v>0.19</v>
      </c>
      <c r="BN18" s="177">
        <v>43594</v>
      </c>
      <c r="BO18" s="166">
        <v>0</v>
      </c>
      <c r="BP18" s="166">
        <v>0</v>
      </c>
      <c r="BQ18" s="177" t="s">
        <v>274</v>
      </c>
      <c r="BR18" s="166">
        <v>0</v>
      </c>
      <c r="BS18" s="166">
        <v>0</v>
      </c>
      <c r="BT18" s="166" t="s">
        <v>274</v>
      </c>
      <c r="BU18" s="166" t="s">
        <v>274</v>
      </c>
      <c r="BV18" s="166" t="s">
        <v>274</v>
      </c>
      <c r="BW18" s="166" t="s">
        <v>274</v>
      </c>
      <c r="BX18" s="166" t="s">
        <v>274</v>
      </c>
      <c r="BY18" s="166" t="s">
        <v>274</v>
      </c>
      <c r="BZ18" s="166" t="s">
        <v>274</v>
      </c>
      <c r="CA18" s="166" t="s">
        <v>274</v>
      </c>
      <c r="CB18" s="166" t="s">
        <v>274</v>
      </c>
      <c r="CC18" s="166" t="s">
        <v>274</v>
      </c>
      <c r="CD18" s="166" t="s">
        <v>274</v>
      </c>
      <c r="CE18" s="166" t="s">
        <v>274</v>
      </c>
      <c r="CF18" s="166" t="s">
        <v>274</v>
      </c>
      <c r="CG18" s="166" t="s">
        <v>274</v>
      </c>
      <c r="CH18" s="166" t="s">
        <v>274</v>
      </c>
      <c r="CI18" s="166" t="s">
        <v>274</v>
      </c>
      <c r="CJ18" s="166" t="s">
        <v>274</v>
      </c>
      <c r="CK18" s="200" t="s">
        <v>274</v>
      </c>
      <c r="CL18" s="200" t="s">
        <v>274</v>
      </c>
      <c r="CM18" s="176" t="s">
        <v>274</v>
      </c>
      <c r="CN18" s="176" t="s">
        <v>274</v>
      </c>
      <c r="CO18" s="166" t="s">
        <v>274</v>
      </c>
      <c r="CP18" s="166" t="s">
        <v>274</v>
      </c>
      <c r="CQ18" s="166" t="s">
        <v>274</v>
      </c>
      <c r="CR18" s="166" t="s">
        <v>274</v>
      </c>
      <c r="CS18" s="166" t="s">
        <v>274</v>
      </c>
      <c r="CT18" s="166" t="s">
        <v>274</v>
      </c>
      <c r="CU18" s="166" t="s">
        <v>274</v>
      </c>
      <c r="CV18" s="166" t="s">
        <v>274</v>
      </c>
      <c r="CW18" s="166">
        <v>0</v>
      </c>
      <c r="CX18" s="166">
        <v>0</v>
      </c>
      <c r="CY18" s="166">
        <v>0</v>
      </c>
      <c r="CZ18" s="166">
        <v>0</v>
      </c>
      <c r="DA18" s="166">
        <v>0</v>
      </c>
      <c r="DB18" s="166">
        <v>0</v>
      </c>
      <c r="DC18" s="166">
        <v>0</v>
      </c>
      <c r="DD18" s="166">
        <v>0</v>
      </c>
      <c r="DE18" s="166">
        <v>0</v>
      </c>
      <c r="DF18" s="177">
        <v>43875</v>
      </c>
      <c r="DH18" s="15" t="s">
        <v>338</v>
      </c>
    </row>
    <row r="19" spans="1:112" ht="20.100000000000001" customHeight="1" x14ac:dyDescent="0.25">
      <c r="A19" s="6">
        <v>18</v>
      </c>
      <c r="B19" s="7">
        <v>43381</v>
      </c>
      <c r="C19" s="8" t="s">
        <v>49</v>
      </c>
      <c r="D19" s="9">
        <v>380322444</v>
      </c>
      <c r="E19" s="10">
        <v>13961</v>
      </c>
      <c r="F19" s="6">
        <v>201</v>
      </c>
      <c r="G19" s="6" t="s">
        <v>50</v>
      </c>
      <c r="H19" s="6" t="s">
        <v>3</v>
      </c>
      <c r="I19" s="6">
        <v>235.89</v>
      </c>
      <c r="J19" s="6">
        <v>2.92</v>
      </c>
      <c r="K19" s="11" t="s">
        <v>45</v>
      </c>
      <c r="L19" s="12">
        <v>39542</v>
      </c>
      <c r="M19" s="13">
        <f t="shared" si="1"/>
        <v>70.033333333333331</v>
      </c>
      <c r="N19" s="11">
        <v>4.4000000000000004</v>
      </c>
      <c r="O19" s="11" t="s">
        <v>289</v>
      </c>
      <c r="P19" s="166">
        <v>0</v>
      </c>
      <c r="Q19" s="166">
        <v>0</v>
      </c>
      <c r="R19" s="166">
        <v>1</v>
      </c>
      <c r="S19" s="166">
        <v>0</v>
      </c>
      <c r="T19" s="166">
        <v>0</v>
      </c>
      <c r="U19" s="11" t="s">
        <v>292</v>
      </c>
      <c r="V19" s="11" t="s">
        <v>274</v>
      </c>
      <c r="W19" s="11">
        <v>0</v>
      </c>
      <c r="X19" s="12">
        <v>42776</v>
      </c>
      <c r="Y19" s="12">
        <v>42776</v>
      </c>
      <c r="Z19" s="12">
        <v>39623</v>
      </c>
      <c r="AA19" s="13">
        <f t="shared" si="0"/>
        <v>3153</v>
      </c>
      <c r="AB19" s="176">
        <v>0</v>
      </c>
      <c r="AC19" s="166">
        <v>1</v>
      </c>
      <c r="AD19" s="166" t="s">
        <v>266</v>
      </c>
      <c r="AE19" s="166">
        <v>1</v>
      </c>
      <c r="AF19" s="166">
        <v>0.02</v>
      </c>
      <c r="AG19" s="177">
        <v>40140</v>
      </c>
      <c r="AH19" s="166">
        <v>0</v>
      </c>
      <c r="AI19" s="166">
        <v>1</v>
      </c>
      <c r="AJ19" s="166">
        <v>1</v>
      </c>
      <c r="AK19" s="166">
        <v>0</v>
      </c>
      <c r="AL19" s="166">
        <v>0</v>
      </c>
      <c r="AM19" s="166" t="s">
        <v>277</v>
      </c>
      <c r="AN19" s="166" t="s">
        <v>267</v>
      </c>
      <c r="AO19" s="166">
        <v>1</v>
      </c>
      <c r="AP19" s="189">
        <v>43267</v>
      </c>
      <c r="AQ19" s="177">
        <v>43381</v>
      </c>
      <c r="AR19" s="190">
        <f t="shared" si="3"/>
        <v>114</v>
      </c>
      <c r="AS19" s="176">
        <f t="shared" si="2"/>
        <v>80.233333333333334</v>
      </c>
      <c r="AT19" s="177">
        <v>43252</v>
      </c>
      <c r="AU19" s="166">
        <v>143.02000000000001</v>
      </c>
      <c r="AV19" s="166" t="s">
        <v>269</v>
      </c>
      <c r="AW19" s="166" t="s">
        <v>269</v>
      </c>
      <c r="AX19" s="166">
        <v>3.42</v>
      </c>
      <c r="AY19" s="166">
        <v>1.51</v>
      </c>
      <c r="AZ19" s="166">
        <v>5.4</v>
      </c>
      <c r="BA19" s="166">
        <v>120</v>
      </c>
      <c r="BB19" s="166">
        <v>6.64</v>
      </c>
      <c r="BC19" s="166">
        <v>247</v>
      </c>
      <c r="BD19" s="166">
        <v>4.49</v>
      </c>
      <c r="BE19" s="166">
        <v>0.42</v>
      </c>
      <c r="BF19" s="166">
        <v>1.62</v>
      </c>
      <c r="BG19" s="200">
        <f t="shared" si="4"/>
        <v>2.7716049382716048</v>
      </c>
      <c r="BH19" s="200">
        <f t="shared" si="5"/>
        <v>3.8571428571428577</v>
      </c>
      <c r="BI19" s="176">
        <f t="shared" si="7"/>
        <v>152.46913580246914</v>
      </c>
      <c r="BJ19" s="176">
        <f t="shared" si="6"/>
        <v>684.58641975308637</v>
      </c>
      <c r="BK19" s="166">
        <v>1</v>
      </c>
      <c r="BL19" s="166" t="s">
        <v>269</v>
      </c>
      <c r="BM19" s="166" t="s">
        <v>274</v>
      </c>
      <c r="BN19" s="177" t="s">
        <v>274</v>
      </c>
      <c r="BO19" s="166">
        <v>0</v>
      </c>
      <c r="BP19" s="166">
        <v>0</v>
      </c>
      <c r="BQ19" s="177" t="s">
        <v>274</v>
      </c>
      <c r="BR19" s="166">
        <v>0</v>
      </c>
      <c r="BS19" s="166">
        <v>1</v>
      </c>
      <c r="BT19" s="166" t="s">
        <v>272</v>
      </c>
      <c r="BU19" s="177">
        <v>42895</v>
      </c>
      <c r="BV19" s="177">
        <v>43042</v>
      </c>
      <c r="BW19" s="166">
        <v>9</v>
      </c>
      <c r="BX19" s="177">
        <v>42895</v>
      </c>
      <c r="BY19" s="166">
        <v>77.349999999999994</v>
      </c>
      <c r="BZ19" s="166" t="s">
        <v>269</v>
      </c>
      <c r="CA19" s="166" t="s">
        <v>269</v>
      </c>
      <c r="CB19" s="166">
        <v>3.42</v>
      </c>
      <c r="CC19" s="166">
        <v>1.55</v>
      </c>
      <c r="CD19" s="166">
        <v>6.7</v>
      </c>
      <c r="CE19" s="166">
        <v>131</v>
      </c>
      <c r="CF19" s="166">
        <v>8.61</v>
      </c>
      <c r="CG19" s="166">
        <v>227</v>
      </c>
      <c r="CH19" s="166">
        <v>6.44</v>
      </c>
      <c r="CI19" s="166">
        <v>0.61</v>
      </c>
      <c r="CJ19" s="166">
        <v>1.45</v>
      </c>
      <c r="CK19" s="200">
        <f>CH19/CJ19</f>
        <v>4.4413793103448276</v>
      </c>
      <c r="CL19" s="200">
        <f>CJ19/CI19</f>
        <v>2.377049180327869</v>
      </c>
      <c r="CM19" s="176">
        <f>CG19/CJ19</f>
        <v>156.55172413793105</v>
      </c>
      <c r="CN19" s="176">
        <f>PRODUCT(CK19,CG19)</f>
        <v>1008.1931034482759</v>
      </c>
      <c r="CO19" s="166">
        <v>1</v>
      </c>
      <c r="CP19" s="166" t="s">
        <v>269</v>
      </c>
      <c r="CQ19" s="166">
        <v>0.69</v>
      </c>
      <c r="CR19" s="177">
        <v>43063</v>
      </c>
      <c r="CS19" s="166">
        <v>1</v>
      </c>
      <c r="CT19" s="166">
        <v>0</v>
      </c>
      <c r="CU19" s="177" t="s">
        <v>274</v>
      </c>
      <c r="CV19" s="166">
        <v>0</v>
      </c>
      <c r="CW19" s="166">
        <v>1</v>
      </c>
      <c r="CX19" s="166">
        <v>0</v>
      </c>
      <c r="CY19" s="166">
        <v>0</v>
      </c>
      <c r="CZ19" s="166">
        <v>0</v>
      </c>
      <c r="DA19" s="166">
        <v>0</v>
      </c>
      <c r="DB19" s="166">
        <v>0</v>
      </c>
      <c r="DC19" s="166">
        <v>0</v>
      </c>
      <c r="DD19" s="166">
        <v>0</v>
      </c>
      <c r="DE19" s="166">
        <v>1</v>
      </c>
      <c r="DF19" s="177">
        <v>43693</v>
      </c>
      <c r="DH19" s="15" t="s">
        <v>335</v>
      </c>
    </row>
    <row r="20" spans="1:112" ht="20.100000000000001" customHeight="1" x14ac:dyDescent="0.25">
      <c r="A20" s="6">
        <v>19</v>
      </c>
      <c r="B20" s="7">
        <v>43381</v>
      </c>
      <c r="C20" s="8" t="s">
        <v>51</v>
      </c>
      <c r="D20" s="9">
        <v>450504401</v>
      </c>
      <c r="E20" s="10">
        <v>16561</v>
      </c>
      <c r="F20" s="6">
        <v>207</v>
      </c>
      <c r="G20" s="6" t="s">
        <v>52</v>
      </c>
      <c r="H20" s="6" t="s">
        <v>3</v>
      </c>
      <c r="I20" s="6">
        <v>0.38</v>
      </c>
      <c r="J20" s="6">
        <v>2.98</v>
      </c>
      <c r="K20" s="11" t="s">
        <v>46</v>
      </c>
      <c r="L20" s="12">
        <v>41759</v>
      </c>
      <c r="M20" s="13">
        <f t="shared" si="1"/>
        <v>68.988888888888894</v>
      </c>
      <c r="N20" s="11">
        <v>6.8</v>
      </c>
      <c r="O20" s="11" t="s">
        <v>285</v>
      </c>
      <c r="P20" s="166">
        <v>0</v>
      </c>
      <c r="Q20" s="166">
        <v>1</v>
      </c>
      <c r="R20" s="166">
        <v>0</v>
      </c>
      <c r="S20" s="166">
        <v>1</v>
      </c>
      <c r="T20" s="166">
        <v>0</v>
      </c>
      <c r="U20" s="11" t="s">
        <v>290</v>
      </c>
      <c r="V20" s="11" t="s">
        <v>293</v>
      </c>
      <c r="W20" s="11">
        <v>0</v>
      </c>
      <c r="X20" s="12">
        <v>43193</v>
      </c>
      <c r="Y20" s="12">
        <v>43193</v>
      </c>
      <c r="Z20" s="12">
        <v>42278</v>
      </c>
      <c r="AA20" s="13">
        <f t="shared" si="0"/>
        <v>915</v>
      </c>
      <c r="AB20" s="176">
        <v>0</v>
      </c>
      <c r="AC20" s="166">
        <v>1</v>
      </c>
      <c r="AD20" s="166" t="s">
        <v>284</v>
      </c>
      <c r="AE20" s="166">
        <v>1</v>
      </c>
      <c r="AF20" s="166">
        <v>0.01</v>
      </c>
      <c r="AG20" s="177">
        <v>42375</v>
      </c>
      <c r="AH20" s="166">
        <v>1</v>
      </c>
      <c r="AI20" s="166">
        <v>0</v>
      </c>
      <c r="AJ20" s="166">
        <v>0</v>
      </c>
      <c r="AK20" s="166">
        <v>0</v>
      </c>
      <c r="AL20" s="166">
        <v>0</v>
      </c>
      <c r="AM20" s="166" t="s">
        <v>277</v>
      </c>
      <c r="AN20" s="166" t="s">
        <v>268</v>
      </c>
      <c r="AO20" s="166">
        <v>0</v>
      </c>
      <c r="AP20" s="189">
        <v>43213</v>
      </c>
      <c r="AQ20" s="177" t="s">
        <v>333</v>
      </c>
      <c r="AR20" s="190" t="e">
        <f t="shared" si="3"/>
        <v>#VALUE!</v>
      </c>
      <c r="AS20" s="176">
        <f t="shared" si="2"/>
        <v>72.969444444444449</v>
      </c>
      <c r="AT20" s="177">
        <v>43207</v>
      </c>
      <c r="AU20" s="166">
        <v>4.71</v>
      </c>
      <c r="AV20" s="166">
        <v>16.239999999999998</v>
      </c>
      <c r="AW20" s="166">
        <v>218.13</v>
      </c>
      <c r="AX20" s="166">
        <v>3.44</v>
      </c>
      <c r="AY20" s="166">
        <v>1.47</v>
      </c>
      <c r="AZ20" s="166" t="s">
        <v>294</v>
      </c>
      <c r="BA20" s="166">
        <v>118</v>
      </c>
      <c r="BB20" s="166">
        <v>5.07</v>
      </c>
      <c r="BC20" s="166">
        <v>183</v>
      </c>
      <c r="BD20" s="166">
        <v>3.49</v>
      </c>
      <c r="BE20" s="166">
        <v>0.43</v>
      </c>
      <c r="BF20" s="166">
        <v>1.02</v>
      </c>
      <c r="BG20" s="200">
        <f t="shared" si="4"/>
        <v>3.4215686274509807</v>
      </c>
      <c r="BH20" s="200">
        <f t="shared" si="5"/>
        <v>2.3720930232558142</v>
      </c>
      <c r="BI20" s="176">
        <f t="shared" si="7"/>
        <v>179.41176470588235</v>
      </c>
      <c r="BJ20" s="176">
        <f t="shared" si="6"/>
        <v>626.14705882352951</v>
      </c>
      <c r="BK20" s="166">
        <v>1</v>
      </c>
      <c r="BL20" s="166">
        <v>0</v>
      </c>
      <c r="BM20" s="166">
        <v>0.1</v>
      </c>
      <c r="BN20" s="177">
        <v>43866</v>
      </c>
      <c r="BO20" s="166" t="s">
        <v>274</v>
      </c>
      <c r="BP20" s="166">
        <v>0</v>
      </c>
      <c r="BQ20" s="177" t="s">
        <v>274</v>
      </c>
      <c r="BR20" s="166">
        <v>0</v>
      </c>
      <c r="BS20" s="166">
        <v>0</v>
      </c>
      <c r="BT20" s="166" t="s">
        <v>274</v>
      </c>
      <c r="BU20" s="166" t="s">
        <v>274</v>
      </c>
      <c r="BV20" s="166" t="s">
        <v>274</v>
      </c>
      <c r="BW20" s="166" t="s">
        <v>274</v>
      </c>
      <c r="BX20" s="166" t="s">
        <v>274</v>
      </c>
      <c r="BY20" s="166" t="s">
        <v>274</v>
      </c>
      <c r="BZ20" s="166" t="s">
        <v>274</v>
      </c>
      <c r="CA20" s="166" t="s">
        <v>274</v>
      </c>
      <c r="CB20" s="166" t="s">
        <v>274</v>
      </c>
      <c r="CC20" s="166" t="s">
        <v>274</v>
      </c>
      <c r="CD20" s="166" t="s">
        <v>274</v>
      </c>
      <c r="CE20" s="166" t="s">
        <v>274</v>
      </c>
      <c r="CF20" s="166" t="s">
        <v>274</v>
      </c>
      <c r="CG20" s="166" t="s">
        <v>274</v>
      </c>
      <c r="CH20" s="166" t="s">
        <v>274</v>
      </c>
      <c r="CI20" s="166" t="s">
        <v>274</v>
      </c>
      <c r="CJ20" s="166" t="s">
        <v>274</v>
      </c>
      <c r="CK20" s="200" t="s">
        <v>274</v>
      </c>
      <c r="CL20" s="200" t="s">
        <v>274</v>
      </c>
      <c r="CM20" s="176" t="s">
        <v>274</v>
      </c>
      <c r="CN20" s="176" t="s">
        <v>274</v>
      </c>
      <c r="CO20" s="166" t="s">
        <v>274</v>
      </c>
      <c r="CP20" s="166" t="s">
        <v>274</v>
      </c>
      <c r="CQ20" s="166" t="s">
        <v>274</v>
      </c>
      <c r="CR20" s="166" t="s">
        <v>274</v>
      </c>
      <c r="CS20" s="166" t="s">
        <v>274</v>
      </c>
      <c r="CT20" s="166" t="s">
        <v>274</v>
      </c>
      <c r="CU20" s="166" t="s">
        <v>274</v>
      </c>
      <c r="CV20" s="166" t="s">
        <v>274</v>
      </c>
      <c r="CW20" s="166">
        <v>0</v>
      </c>
      <c r="CX20" s="166">
        <v>0</v>
      </c>
      <c r="CY20" s="166">
        <v>0</v>
      </c>
      <c r="CZ20" s="166">
        <v>0</v>
      </c>
      <c r="DA20" s="166">
        <v>0</v>
      </c>
      <c r="DB20" s="166">
        <v>0</v>
      </c>
      <c r="DC20" s="166">
        <v>0</v>
      </c>
      <c r="DD20" s="166">
        <v>0</v>
      </c>
      <c r="DE20" s="166">
        <v>0</v>
      </c>
      <c r="DF20" s="177">
        <v>43894</v>
      </c>
      <c r="DH20" s="15" t="s">
        <v>341</v>
      </c>
    </row>
    <row r="21" spans="1:112" ht="20.100000000000001" customHeight="1" x14ac:dyDescent="0.25">
      <c r="A21" s="6">
        <v>20</v>
      </c>
      <c r="B21" s="7">
        <v>43381</v>
      </c>
      <c r="C21" s="8" t="s">
        <v>53</v>
      </c>
      <c r="D21" s="9">
        <v>460304404</v>
      </c>
      <c r="E21" s="10">
        <v>16865</v>
      </c>
      <c r="F21" s="6">
        <v>111</v>
      </c>
      <c r="G21" s="6" t="s">
        <v>54</v>
      </c>
      <c r="H21" s="6" t="s">
        <v>0</v>
      </c>
      <c r="I21" s="6">
        <v>161.4</v>
      </c>
      <c r="J21" s="6">
        <v>3.47</v>
      </c>
      <c r="K21" s="11" t="s">
        <v>46</v>
      </c>
      <c r="L21" s="12">
        <v>40651</v>
      </c>
      <c r="M21" s="13">
        <f t="shared" si="1"/>
        <v>65.12222222222222</v>
      </c>
      <c r="N21" s="11">
        <v>6.27</v>
      </c>
      <c r="O21" s="11" t="s">
        <v>289</v>
      </c>
      <c r="P21" s="166">
        <v>0</v>
      </c>
      <c r="Q21" s="166">
        <v>1</v>
      </c>
      <c r="R21" s="166">
        <v>0</v>
      </c>
      <c r="S21" s="166">
        <v>0</v>
      </c>
      <c r="T21" s="166">
        <v>1</v>
      </c>
      <c r="U21" s="11" t="s">
        <v>296</v>
      </c>
      <c r="V21" s="11" t="s">
        <v>295</v>
      </c>
      <c r="W21" s="11">
        <v>0</v>
      </c>
      <c r="X21" s="12">
        <v>42955</v>
      </c>
      <c r="Y21" s="12">
        <v>42955</v>
      </c>
      <c r="Z21" s="12">
        <v>42271</v>
      </c>
      <c r="AA21" s="13">
        <f t="shared" si="0"/>
        <v>684</v>
      </c>
      <c r="AB21" s="176">
        <v>0</v>
      </c>
      <c r="AC21" s="166">
        <v>1</v>
      </c>
      <c r="AD21" s="166" t="s">
        <v>263</v>
      </c>
      <c r="AE21" s="166">
        <v>1</v>
      </c>
      <c r="AF21" s="166">
        <v>1.94</v>
      </c>
      <c r="AG21" s="177">
        <v>42304</v>
      </c>
      <c r="AH21" s="166">
        <v>1</v>
      </c>
      <c r="AI21" s="166">
        <v>1</v>
      </c>
      <c r="AJ21" s="166">
        <v>0</v>
      </c>
      <c r="AK21" s="166">
        <v>0</v>
      </c>
      <c r="AL21" s="166">
        <v>0</v>
      </c>
      <c r="AM21" s="166" t="s">
        <v>277</v>
      </c>
      <c r="AN21" s="166" t="s">
        <v>268</v>
      </c>
      <c r="AO21" s="166">
        <v>1</v>
      </c>
      <c r="AP21" s="189">
        <v>42997</v>
      </c>
      <c r="AQ21" s="177">
        <v>43472</v>
      </c>
      <c r="AR21" s="190">
        <f t="shared" si="3"/>
        <v>475</v>
      </c>
      <c r="AS21" s="176">
        <f t="shared" si="2"/>
        <v>71.541666666666671</v>
      </c>
      <c r="AT21" s="177">
        <v>42997</v>
      </c>
      <c r="AU21" s="166">
        <v>340.08</v>
      </c>
      <c r="AV21" s="166" t="s">
        <v>269</v>
      </c>
      <c r="AW21" s="166" t="s">
        <v>269</v>
      </c>
      <c r="AX21" s="166">
        <v>2.95</v>
      </c>
      <c r="AY21" s="166">
        <v>1.1599999999999999</v>
      </c>
      <c r="AZ21" s="166" t="s">
        <v>297</v>
      </c>
      <c r="BA21" s="166">
        <v>119</v>
      </c>
      <c r="BB21" s="166">
        <v>7.17</v>
      </c>
      <c r="BC21" s="166">
        <v>202</v>
      </c>
      <c r="BD21" s="166">
        <v>4.97</v>
      </c>
      <c r="BE21" s="166">
        <v>0.95</v>
      </c>
      <c r="BF21" s="166">
        <v>1.2</v>
      </c>
      <c r="BG21" s="200">
        <f t="shared" si="4"/>
        <v>4.1416666666666666</v>
      </c>
      <c r="BH21" s="200">
        <f t="shared" si="5"/>
        <v>1.263157894736842</v>
      </c>
      <c r="BI21" s="176">
        <f t="shared" si="7"/>
        <v>168.33333333333334</v>
      </c>
      <c r="BJ21" s="176">
        <f t="shared" si="6"/>
        <v>836.61666666666667</v>
      </c>
      <c r="BK21" s="166">
        <v>1</v>
      </c>
      <c r="BL21" s="166">
        <v>0</v>
      </c>
      <c r="BM21" s="166">
        <v>68.31</v>
      </c>
      <c r="BN21" s="177">
        <v>43255</v>
      </c>
      <c r="BO21" s="166">
        <v>1</v>
      </c>
      <c r="BP21" s="166">
        <v>0</v>
      </c>
      <c r="BQ21" s="177" t="s">
        <v>274</v>
      </c>
      <c r="BR21" s="166">
        <v>0</v>
      </c>
      <c r="BS21" s="166">
        <v>1</v>
      </c>
      <c r="BT21" s="166" t="s">
        <v>272</v>
      </c>
      <c r="BU21" s="177">
        <v>43476</v>
      </c>
      <c r="BV21" s="177">
        <v>43642</v>
      </c>
      <c r="BW21" s="166">
        <v>9</v>
      </c>
      <c r="BX21" s="177">
        <v>43472</v>
      </c>
      <c r="BY21" s="166">
        <v>375.61</v>
      </c>
      <c r="BZ21" s="166" t="s">
        <v>269</v>
      </c>
      <c r="CA21" s="166" t="s">
        <v>269</v>
      </c>
      <c r="CB21" s="166">
        <v>4.04</v>
      </c>
      <c r="CC21" s="166">
        <v>1.63</v>
      </c>
      <c r="CD21" s="166">
        <v>1.3</v>
      </c>
      <c r="CE21" s="166">
        <v>126</v>
      </c>
      <c r="CF21" s="166">
        <v>6.19</v>
      </c>
      <c r="CG21" s="166">
        <v>176</v>
      </c>
      <c r="CH21" s="166">
        <v>3.98</v>
      </c>
      <c r="CI21" s="166">
        <v>0.57999999999999996</v>
      </c>
      <c r="CJ21" s="166">
        <v>1.44</v>
      </c>
      <c r="CK21" s="200">
        <f>CH21/CJ21</f>
        <v>2.7638888888888888</v>
      </c>
      <c r="CL21" s="200">
        <f>CJ21/CI21</f>
        <v>2.4827586206896552</v>
      </c>
      <c r="CM21" s="176">
        <f>CG21/CJ21</f>
        <v>122.22222222222223</v>
      </c>
      <c r="CN21" s="176">
        <f>PRODUCT(CK21,CG21)</f>
        <v>486.44444444444446</v>
      </c>
      <c r="CO21" s="166">
        <v>1</v>
      </c>
      <c r="CP21" s="166">
        <v>4</v>
      </c>
      <c r="CQ21" s="166">
        <v>79.069999999999993</v>
      </c>
      <c r="CR21" s="177">
        <v>43600</v>
      </c>
      <c r="CS21" s="166">
        <v>1</v>
      </c>
      <c r="CT21" s="166">
        <v>0</v>
      </c>
      <c r="CU21" s="177" t="s">
        <v>274</v>
      </c>
      <c r="CV21" s="166">
        <v>1</v>
      </c>
      <c r="CW21" s="166">
        <v>0</v>
      </c>
      <c r="CX21" s="166">
        <v>0</v>
      </c>
      <c r="CY21" s="166">
        <v>0</v>
      </c>
      <c r="CZ21" s="166">
        <v>0</v>
      </c>
      <c r="DA21" s="166">
        <v>0</v>
      </c>
      <c r="DB21" s="166">
        <v>0</v>
      </c>
      <c r="DC21" s="166">
        <v>0</v>
      </c>
      <c r="DD21" s="166">
        <v>0</v>
      </c>
      <c r="DE21" s="166">
        <v>1</v>
      </c>
      <c r="DF21" s="177">
        <v>43717</v>
      </c>
      <c r="DH21" s="15" t="s">
        <v>335</v>
      </c>
    </row>
    <row r="22" spans="1:112" ht="20.100000000000001" customHeight="1" x14ac:dyDescent="0.25">
      <c r="A22" s="6">
        <v>21</v>
      </c>
      <c r="B22" s="7">
        <v>43381</v>
      </c>
      <c r="C22" s="8" t="s">
        <v>55</v>
      </c>
      <c r="D22" s="9">
        <v>500508086</v>
      </c>
      <c r="E22" s="10">
        <v>18391</v>
      </c>
      <c r="F22" s="6">
        <v>111</v>
      </c>
      <c r="G22" s="6" t="s">
        <v>56</v>
      </c>
      <c r="H22" s="6" t="s">
        <v>3</v>
      </c>
      <c r="I22" s="6">
        <v>14.14</v>
      </c>
      <c r="J22" s="6">
        <v>3.06</v>
      </c>
      <c r="K22" s="11" t="s">
        <v>46</v>
      </c>
      <c r="L22" s="12">
        <v>40106</v>
      </c>
      <c r="M22" s="13">
        <f t="shared" si="1"/>
        <v>59.45</v>
      </c>
      <c r="N22" s="11">
        <v>8.1</v>
      </c>
      <c r="O22" s="11" t="s">
        <v>265</v>
      </c>
      <c r="P22" s="166">
        <v>0</v>
      </c>
      <c r="Q22" s="166">
        <v>1</v>
      </c>
      <c r="R22" s="166">
        <v>0</v>
      </c>
      <c r="S22" s="166">
        <v>1</v>
      </c>
      <c r="T22" s="166">
        <v>0</v>
      </c>
      <c r="U22" s="11" t="s">
        <v>295</v>
      </c>
      <c r="V22" s="11" t="s">
        <v>292</v>
      </c>
      <c r="W22" s="11">
        <v>0</v>
      </c>
      <c r="X22" s="12">
        <v>43377</v>
      </c>
      <c r="Y22" s="12">
        <v>43377</v>
      </c>
      <c r="Z22" s="12">
        <v>41752</v>
      </c>
      <c r="AA22" s="13">
        <f t="shared" si="0"/>
        <v>1625</v>
      </c>
      <c r="AB22" s="176">
        <v>0</v>
      </c>
      <c r="AC22" s="166">
        <v>1</v>
      </c>
      <c r="AD22" s="166" t="s">
        <v>284</v>
      </c>
      <c r="AE22" s="166">
        <v>0</v>
      </c>
      <c r="AF22" s="166" t="s">
        <v>298</v>
      </c>
      <c r="AG22" s="177">
        <v>41821</v>
      </c>
      <c r="AH22" s="166">
        <v>1</v>
      </c>
      <c r="AI22" s="166">
        <v>0</v>
      </c>
      <c r="AJ22" s="166">
        <v>0</v>
      </c>
      <c r="AK22" s="166">
        <v>0</v>
      </c>
      <c r="AL22" s="166">
        <v>1</v>
      </c>
      <c r="AM22" s="166" t="s">
        <v>264</v>
      </c>
      <c r="AN22" s="166" t="s">
        <v>268</v>
      </c>
      <c r="AO22" s="166">
        <v>1</v>
      </c>
      <c r="AP22" s="189">
        <v>43388</v>
      </c>
      <c r="AQ22" s="177" t="s">
        <v>333</v>
      </c>
      <c r="AR22" s="190" t="e">
        <f t="shared" si="3"/>
        <v>#VALUE!</v>
      </c>
      <c r="AS22" s="176">
        <f t="shared" si="2"/>
        <v>68.436111111111117</v>
      </c>
      <c r="AT22" s="177">
        <v>43381</v>
      </c>
      <c r="AU22" s="166">
        <v>14.14</v>
      </c>
      <c r="AV22" s="166">
        <v>18.68</v>
      </c>
      <c r="AW22" s="166">
        <v>70.33</v>
      </c>
      <c r="AX22" s="166">
        <v>3.06</v>
      </c>
      <c r="AY22" s="166">
        <v>1.34</v>
      </c>
      <c r="AZ22" s="166">
        <v>1.1000000000000001</v>
      </c>
      <c r="BA22" s="166">
        <v>130</v>
      </c>
      <c r="BB22" s="166">
        <v>4.18</v>
      </c>
      <c r="BC22" s="166">
        <v>248</v>
      </c>
      <c r="BD22" s="166">
        <v>2.6</v>
      </c>
      <c r="BE22" s="166">
        <v>0.48</v>
      </c>
      <c r="BF22" s="166">
        <v>0.96</v>
      </c>
      <c r="BG22" s="200">
        <f t="shared" si="4"/>
        <v>2.7083333333333335</v>
      </c>
      <c r="BH22" s="200">
        <f t="shared" si="5"/>
        <v>2</v>
      </c>
      <c r="BI22" s="176">
        <f t="shared" si="7"/>
        <v>258.33333333333337</v>
      </c>
      <c r="BJ22" s="176">
        <f t="shared" si="6"/>
        <v>671.66666666666674</v>
      </c>
      <c r="BK22" s="166">
        <v>0</v>
      </c>
      <c r="BL22" s="166">
        <v>0</v>
      </c>
      <c r="BM22" s="166">
        <v>14.38</v>
      </c>
      <c r="BN22" s="177">
        <v>43894</v>
      </c>
      <c r="BO22" s="166" t="s">
        <v>274</v>
      </c>
      <c r="BP22" s="166">
        <v>0</v>
      </c>
      <c r="BQ22" s="177" t="s">
        <v>274</v>
      </c>
      <c r="BR22" s="166">
        <v>0</v>
      </c>
      <c r="BS22" s="166">
        <v>0</v>
      </c>
      <c r="BT22" s="166" t="s">
        <v>274</v>
      </c>
      <c r="BU22" s="166" t="s">
        <v>274</v>
      </c>
      <c r="BV22" s="166" t="s">
        <v>274</v>
      </c>
      <c r="BW22" s="166" t="s">
        <v>274</v>
      </c>
      <c r="BX22" s="166" t="s">
        <v>274</v>
      </c>
      <c r="BY22" s="166" t="s">
        <v>274</v>
      </c>
      <c r="BZ22" s="166" t="s">
        <v>274</v>
      </c>
      <c r="CA22" s="166" t="s">
        <v>274</v>
      </c>
      <c r="CB22" s="166" t="s">
        <v>274</v>
      </c>
      <c r="CC22" s="166" t="s">
        <v>274</v>
      </c>
      <c r="CD22" s="166" t="s">
        <v>274</v>
      </c>
      <c r="CE22" s="166" t="s">
        <v>274</v>
      </c>
      <c r="CF22" s="166" t="s">
        <v>274</v>
      </c>
      <c r="CG22" s="166" t="s">
        <v>274</v>
      </c>
      <c r="CH22" s="166" t="s">
        <v>274</v>
      </c>
      <c r="CI22" s="166" t="s">
        <v>274</v>
      </c>
      <c r="CJ22" s="166" t="s">
        <v>274</v>
      </c>
      <c r="CK22" s="200" t="s">
        <v>274</v>
      </c>
      <c r="CL22" s="200" t="s">
        <v>274</v>
      </c>
      <c r="CM22" s="176" t="s">
        <v>274</v>
      </c>
      <c r="CN22" s="176" t="s">
        <v>274</v>
      </c>
      <c r="CO22" s="166" t="s">
        <v>274</v>
      </c>
      <c r="CP22" s="166" t="s">
        <v>274</v>
      </c>
      <c r="CQ22" s="166" t="s">
        <v>274</v>
      </c>
      <c r="CR22" s="166" t="s">
        <v>274</v>
      </c>
      <c r="CS22" s="166" t="s">
        <v>274</v>
      </c>
      <c r="CT22" s="166" t="s">
        <v>274</v>
      </c>
      <c r="CU22" s="166" t="s">
        <v>274</v>
      </c>
      <c r="CV22" s="166" t="s">
        <v>274</v>
      </c>
      <c r="CW22" s="166">
        <v>0</v>
      </c>
      <c r="CX22" s="166">
        <v>0</v>
      </c>
      <c r="CY22" s="166">
        <v>0</v>
      </c>
      <c r="CZ22" s="166">
        <v>0</v>
      </c>
      <c r="DA22" s="166">
        <v>1</v>
      </c>
      <c r="DB22" s="166">
        <v>0</v>
      </c>
      <c r="DC22" s="166">
        <v>0</v>
      </c>
      <c r="DD22" s="166">
        <v>0</v>
      </c>
      <c r="DE22" s="166">
        <v>0</v>
      </c>
      <c r="DF22" s="177">
        <v>43894</v>
      </c>
      <c r="DH22" s="15" t="s">
        <v>341</v>
      </c>
    </row>
    <row r="23" spans="1:112" ht="20.100000000000001" customHeight="1" x14ac:dyDescent="0.25">
      <c r="A23" s="6">
        <v>22</v>
      </c>
      <c r="B23" s="7">
        <v>43381</v>
      </c>
      <c r="C23" s="8" t="s">
        <v>57</v>
      </c>
      <c r="D23" s="9">
        <v>350130440</v>
      </c>
      <c r="E23" s="10">
        <v>12814</v>
      </c>
      <c r="F23" s="6">
        <v>111</v>
      </c>
      <c r="G23" s="6" t="s">
        <v>58</v>
      </c>
      <c r="H23" s="6" t="s">
        <v>6</v>
      </c>
      <c r="I23" s="6">
        <v>25.18</v>
      </c>
      <c r="J23" s="6">
        <v>3.71</v>
      </c>
      <c r="K23" s="11" t="s">
        <v>46</v>
      </c>
      <c r="L23" s="12">
        <v>40795</v>
      </c>
      <c r="M23" s="13">
        <f t="shared" si="1"/>
        <v>76.608333333333334</v>
      </c>
      <c r="N23" s="11">
        <v>3.13</v>
      </c>
      <c r="O23" s="11" t="s">
        <v>270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11" t="s">
        <v>299</v>
      </c>
      <c r="V23" s="11" t="s">
        <v>274</v>
      </c>
      <c r="W23" s="11">
        <v>1</v>
      </c>
      <c r="X23" s="12">
        <v>40812</v>
      </c>
      <c r="Y23" s="12">
        <v>41725</v>
      </c>
      <c r="Z23" s="12">
        <v>41060</v>
      </c>
      <c r="AA23" s="13">
        <f t="shared" si="0"/>
        <v>665</v>
      </c>
      <c r="AB23" s="176">
        <v>1</v>
      </c>
      <c r="AC23" s="166">
        <v>1</v>
      </c>
      <c r="AD23" s="166" t="s">
        <v>284</v>
      </c>
      <c r="AE23" s="166">
        <v>1</v>
      </c>
      <c r="AF23" s="166">
        <v>0.04</v>
      </c>
      <c r="AG23" s="177">
        <v>41088</v>
      </c>
      <c r="AH23" s="166">
        <v>0</v>
      </c>
      <c r="AI23" s="166">
        <v>1</v>
      </c>
      <c r="AJ23" s="166">
        <v>0</v>
      </c>
      <c r="AK23" s="166">
        <v>1</v>
      </c>
      <c r="AL23" s="166">
        <v>0</v>
      </c>
      <c r="AM23" s="166" t="s">
        <v>277</v>
      </c>
      <c r="AN23" s="166" t="s">
        <v>268</v>
      </c>
      <c r="AO23" s="166">
        <v>1</v>
      </c>
      <c r="AP23" s="189">
        <v>42492</v>
      </c>
      <c r="AQ23" s="177">
        <v>43591</v>
      </c>
      <c r="AR23" s="190">
        <f t="shared" si="3"/>
        <v>1099</v>
      </c>
      <c r="AS23" s="176">
        <f t="shared" si="2"/>
        <v>81.25555555555556</v>
      </c>
      <c r="AT23" s="177">
        <v>42492</v>
      </c>
      <c r="AU23" s="166">
        <v>62.6</v>
      </c>
      <c r="AV23" s="166" t="s">
        <v>269</v>
      </c>
      <c r="AW23" s="166" t="s">
        <v>269</v>
      </c>
      <c r="AX23" s="166">
        <v>2.71</v>
      </c>
      <c r="AY23" s="166">
        <v>1.7</v>
      </c>
      <c r="AZ23" s="166">
        <v>9</v>
      </c>
      <c r="BA23" s="166">
        <v>104</v>
      </c>
      <c r="BB23" s="166">
        <v>12.16</v>
      </c>
      <c r="BC23" s="166">
        <v>425</v>
      </c>
      <c r="BD23" s="166">
        <v>9.14</v>
      </c>
      <c r="BE23" s="166">
        <v>1</v>
      </c>
      <c r="BF23" s="166">
        <v>1.9</v>
      </c>
      <c r="BG23" s="200">
        <f t="shared" si="4"/>
        <v>4.810526315789474</v>
      </c>
      <c r="BH23" s="200">
        <f t="shared" si="5"/>
        <v>1.9</v>
      </c>
      <c r="BI23" s="176">
        <f t="shared" si="7"/>
        <v>223.68421052631581</v>
      </c>
      <c r="BJ23" s="176">
        <f t="shared" si="6"/>
        <v>2044.4736842105265</v>
      </c>
      <c r="BK23" s="166">
        <v>1</v>
      </c>
      <c r="BL23" s="166">
        <v>0</v>
      </c>
      <c r="BM23" s="166">
        <v>2.94</v>
      </c>
      <c r="BN23" s="177">
        <v>42835</v>
      </c>
      <c r="BO23" s="166">
        <v>0</v>
      </c>
      <c r="BP23" s="166">
        <v>0</v>
      </c>
      <c r="BQ23" s="177" t="s">
        <v>274</v>
      </c>
      <c r="BR23" s="166">
        <v>0</v>
      </c>
      <c r="BS23" s="166">
        <v>0</v>
      </c>
      <c r="BT23" s="166" t="s">
        <v>274</v>
      </c>
      <c r="BU23" s="166" t="s">
        <v>274</v>
      </c>
      <c r="BV23" s="166" t="s">
        <v>274</v>
      </c>
      <c r="BW23" s="166" t="s">
        <v>274</v>
      </c>
      <c r="BX23" s="166" t="s">
        <v>274</v>
      </c>
      <c r="BY23" s="166" t="s">
        <v>274</v>
      </c>
      <c r="BZ23" s="166" t="s">
        <v>274</v>
      </c>
      <c r="CA23" s="166" t="s">
        <v>274</v>
      </c>
      <c r="CB23" s="166" t="s">
        <v>274</v>
      </c>
      <c r="CC23" s="166" t="s">
        <v>274</v>
      </c>
      <c r="CD23" s="166" t="s">
        <v>274</v>
      </c>
      <c r="CE23" s="166" t="s">
        <v>274</v>
      </c>
      <c r="CF23" s="166" t="s">
        <v>274</v>
      </c>
      <c r="CG23" s="166" t="s">
        <v>274</v>
      </c>
      <c r="CH23" s="166" t="s">
        <v>274</v>
      </c>
      <c r="CI23" s="166" t="s">
        <v>274</v>
      </c>
      <c r="CJ23" s="166" t="s">
        <v>274</v>
      </c>
      <c r="CK23" s="200" t="s">
        <v>274</v>
      </c>
      <c r="CL23" s="200" t="s">
        <v>274</v>
      </c>
      <c r="CM23" s="176" t="s">
        <v>274</v>
      </c>
      <c r="CN23" s="176" t="s">
        <v>274</v>
      </c>
      <c r="CO23" s="166" t="s">
        <v>274</v>
      </c>
      <c r="CP23" s="166" t="s">
        <v>274</v>
      </c>
      <c r="CQ23" s="166" t="s">
        <v>274</v>
      </c>
      <c r="CR23" s="166" t="s">
        <v>274</v>
      </c>
      <c r="CS23" s="166" t="s">
        <v>274</v>
      </c>
      <c r="CT23" s="166" t="s">
        <v>274</v>
      </c>
      <c r="CU23" s="166" t="s">
        <v>274</v>
      </c>
      <c r="CV23" s="166" t="s">
        <v>274</v>
      </c>
      <c r="CW23" s="166">
        <v>0</v>
      </c>
      <c r="CX23" s="166">
        <v>0</v>
      </c>
      <c r="CY23" s="166">
        <v>0</v>
      </c>
      <c r="CZ23" s="166">
        <v>0</v>
      </c>
      <c r="DA23" s="166">
        <v>0</v>
      </c>
      <c r="DB23" s="166">
        <v>0</v>
      </c>
      <c r="DC23" s="166">
        <v>0</v>
      </c>
      <c r="DD23" s="166">
        <v>0</v>
      </c>
      <c r="DE23" s="166">
        <v>1</v>
      </c>
      <c r="DF23" s="177">
        <v>43607</v>
      </c>
      <c r="DH23" s="15" t="s">
        <v>335</v>
      </c>
    </row>
    <row r="24" spans="1:112" ht="20.100000000000001" customHeight="1" x14ac:dyDescent="0.25">
      <c r="A24" s="6">
        <v>23</v>
      </c>
      <c r="B24" s="7">
        <v>43381</v>
      </c>
      <c r="C24" s="8" t="s">
        <v>59</v>
      </c>
      <c r="D24" s="9">
        <v>5405140202</v>
      </c>
      <c r="E24" s="10">
        <v>19858</v>
      </c>
      <c r="F24" s="6">
        <v>201</v>
      </c>
      <c r="G24" s="6" t="s">
        <v>60</v>
      </c>
      <c r="H24" s="6" t="s">
        <v>3</v>
      </c>
      <c r="I24" s="6">
        <v>0.01</v>
      </c>
      <c r="J24" s="6">
        <v>3.37</v>
      </c>
      <c r="K24" s="11" t="s">
        <v>46</v>
      </c>
      <c r="L24" s="12">
        <v>41136</v>
      </c>
      <c r="M24" s="13">
        <f t="shared" si="1"/>
        <v>58.25277777777778</v>
      </c>
      <c r="N24" s="11">
        <v>6.39</v>
      </c>
      <c r="O24" s="11" t="s">
        <v>285</v>
      </c>
      <c r="P24" s="166">
        <v>0</v>
      </c>
      <c r="Q24" s="166">
        <v>1</v>
      </c>
      <c r="R24" s="166">
        <v>0</v>
      </c>
      <c r="S24" s="166">
        <v>1</v>
      </c>
      <c r="T24" s="166">
        <v>0</v>
      </c>
      <c r="U24" s="11" t="s">
        <v>290</v>
      </c>
      <c r="V24" s="11" t="s">
        <v>295</v>
      </c>
      <c r="W24" s="11">
        <v>0</v>
      </c>
      <c r="X24" s="12">
        <v>42280</v>
      </c>
      <c r="Y24" s="12">
        <v>42917</v>
      </c>
      <c r="Z24" s="12">
        <v>42286</v>
      </c>
      <c r="AA24" s="13">
        <f t="shared" si="0"/>
        <v>631</v>
      </c>
      <c r="AB24" s="176">
        <v>0</v>
      </c>
      <c r="AC24" s="166">
        <v>1</v>
      </c>
      <c r="AD24" s="166" t="s">
        <v>266</v>
      </c>
      <c r="AE24" s="166">
        <v>0</v>
      </c>
      <c r="AF24" s="166">
        <v>0.02</v>
      </c>
      <c r="AG24" s="177">
        <v>42564</v>
      </c>
      <c r="AH24" s="166">
        <v>0</v>
      </c>
      <c r="AI24" s="166">
        <v>1</v>
      </c>
      <c r="AJ24" s="166">
        <v>0</v>
      </c>
      <c r="AK24" s="166">
        <v>0</v>
      </c>
      <c r="AL24" s="166">
        <v>0</v>
      </c>
      <c r="AM24" s="166" t="s">
        <v>277</v>
      </c>
      <c r="AN24" s="166" t="s">
        <v>268</v>
      </c>
      <c r="AO24" s="166">
        <v>1</v>
      </c>
      <c r="AP24" s="189">
        <v>43282</v>
      </c>
      <c r="AQ24" s="177">
        <v>43802</v>
      </c>
      <c r="AR24" s="190">
        <f t="shared" si="3"/>
        <v>520</v>
      </c>
      <c r="AS24" s="176">
        <f t="shared" si="2"/>
        <v>64.13055555555556</v>
      </c>
      <c r="AT24" s="177">
        <v>42901</v>
      </c>
      <c r="AU24" s="166" t="s">
        <v>269</v>
      </c>
      <c r="AV24" s="166" t="s">
        <v>269</v>
      </c>
      <c r="AW24" s="166" t="s">
        <v>269</v>
      </c>
      <c r="AX24" s="166">
        <v>4.09</v>
      </c>
      <c r="AY24" s="166">
        <v>1.62</v>
      </c>
      <c r="AZ24" s="166">
        <v>4</v>
      </c>
      <c r="BA24" s="166">
        <v>137</v>
      </c>
      <c r="BB24" s="166">
        <v>6.93</v>
      </c>
      <c r="BC24" s="166">
        <v>330</v>
      </c>
      <c r="BD24" s="166">
        <v>4.92</v>
      </c>
      <c r="BE24" s="166">
        <v>0.68</v>
      </c>
      <c r="BF24" s="166">
        <v>1.1499999999999999</v>
      </c>
      <c r="BG24" s="200">
        <f t="shared" si="4"/>
        <v>4.2782608695652176</v>
      </c>
      <c r="BH24" s="200">
        <f t="shared" si="5"/>
        <v>1.6911764705882351</v>
      </c>
      <c r="BI24" s="176">
        <f t="shared" ref="BI24:BI52" si="8">BC24/BF24</f>
        <v>286.95652173913044</v>
      </c>
      <c r="BJ24" s="176">
        <f t="shared" ref="BJ24:BJ52" si="9">PRODUCT(BG24,BC24)</f>
        <v>1411.8260869565217</v>
      </c>
      <c r="BK24" s="166">
        <v>0</v>
      </c>
      <c r="BL24" s="166">
        <v>0</v>
      </c>
      <c r="BM24" s="166" t="s">
        <v>300</v>
      </c>
      <c r="BN24" s="177">
        <v>43294</v>
      </c>
      <c r="BO24" s="166" t="s">
        <v>274</v>
      </c>
      <c r="BP24" s="166">
        <v>0</v>
      </c>
      <c r="BQ24" s="177" t="s">
        <v>274</v>
      </c>
      <c r="BR24" s="166">
        <v>0</v>
      </c>
      <c r="BS24" s="166">
        <v>0</v>
      </c>
      <c r="BT24" s="166" t="s">
        <v>274</v>
      </c>
      <c r="BU24" s="166" t="s">
        <v>274</v>
      </c>
      <c r="BV24" s="166" t="s">
        <v>274</v>
      </c>
      <c r="BW24" s="166" t="s">
        <v>274</v>
      </c>
      <c r="BX24" s="166" t="s">
        <v>274</v>
      </c>
      <c r="BY24" s="166" t="s">
        <v>274</v>
      </c>
      <c r="BZ24" s="166" t="s">
        <v>274</v>
      </c>
      <c r="CA24" s="166" t="s">
        <v>274</v>
      </c>
      <c r="CB24" s="166" t="s">
        <v>274</v>
      </c>
      <c r="CC24" s="166" t="s">
        <v>274</v>
      </c>
      <c r="CD24" s="166" t="s">
        <v>274</v>
      </c>
      <c r="CE24" s="166" t="s">
        <v>274</v>
      </c>
      <c r="CF24" s="166" t="s">
        <v>274</v>
      </c>
      <c r="CG24" s="166" t="s">
        <v>274</v>
      </c>
      <c r="CH24" s="166" t="s">
        <v>274</v>
      </c>
      <c r="CI24" s="166" t="s">
        <v>274</v>
      </c>
      <c r="CJ24" s="166" t="s">
        <v>274</v>
      </c>
      <c r="CK24" s="200" t="s">
        <v>274</v>
      </c>
      <c r="CL24" s="200" t="s">
        <v>274</v>
      </c>
      <c r="CM24" s="176" t="s">
        <v>274</v>
      </c>
      <c r="CN24" s="176" t="s">
        <v>274</v>
      </c>
      <c r="CO24" s="166" t="s">
        <v>274</v>
      </c>
      <c r="CP24" s="166" t="s">
        <v>274</v>
      </c>
      <c r="CQ24" s="166" t="s">
        <v>274</v>
      </c>
      <c r="CR24" s="166" t="s">
        <v>274</v>
      </c>
      <c r="CS24" s="166" t="s">
        <v>274</v>
      </c>
      <c r="CT24" s="166" t="s">
        <v>274</v>
      </c>
      <c r="CU24" s="166" t="s">
        <v>274</v>
      </c>
      <c r="CV24" s="166" t="s">
        <v>274</v>
      </c>
      <c r="CW24" s="166">
        <v>0</v>
      </c>
      <c r="CX24" s="166">
        <v>0</v>
      </c>
      <c r="CY24" s="166">
        <v>1</v>
      </c>
      <c r="CZ24" s="166">
        <v>0</v>
      </c>
      <c r="DA24" s="166">
        <v>1</v>
      </c>
      <c r="DB24" s="166">
        <v>0</v>
      </c>
      <c r="DC24" s="166">
        <v>0</v>
      </c>
      <c r="DD24" s="166">
        <v>0</v>
      </c>
      <c r="DE24" s="166">
        <v>0</v>
      </c>
      <c r="DF24" s="177">
        <v>43893</v>
      </c>
      <c r="DH24" s="15" t="s">
        <v>342</v>
      </c>
    </row>
    <row r="25" spans="1:112" ht="20.100000000000001" customHeight="1" x14ac:dyDescent="0.25">
      <c r="A25" s="6">
        <v>24</v>
      </c>
      <c r="B25" s="7">
        <v>43382</v>
      </c>
      <c r="C25" s="8" t="s">
        <v>61</v>
      </c>
      <c r="D25" s="9">
        <v>5703251103</v>
      </c>
      <c r="E25" s="10">
        <v>20904</v>
      </c>
      <c r="F25" s="6">
        <v>201</v>
      </c>
      <c r="G25" s="6" t="s">
        <v>62</v>
      </c>
      <c r="H25" s="6" t="s">
        <v>6</v>
      </c>
      <c r="I25" s="6">
        <v>0.03</v>
      </c>
      <c r="J25" s="6">
        <v>3.83</v>
      </c>
      <c r="K25" s="11" t="s">
        <v>46</v>
      </c>
      <c r="L25" s="12">
        <v>40029</v>
      </c>
      <c r="M25" s="13">
        <f t="shared" si="1"/>
        <v>52.358333333333334</v>
      </c>
      <c r="N25" s="11">
        <v>5</v>
      </c>
      <c r="O25" s="11" t="s">
        <v>285</v>
      </c>
      <c r="P25" s="166">
        <v>0</v>
      </c>
      <c r="Q25" s="166">
        <v>1</v>
      </c>
      <c r="R25" s="166">
        <v>0</v>
      </c>
      <c r="S25" s="166">
        <v>1</v>
      </c>
      <c r="T25" s="166">
        <v>0</v>
      </c>
      <c r="U25" s="11" t="s">
        <v>290</v>
      </c>
      <c r="V25" s="11" t="s">
        <v>295</v>
      </c>
      <c r="W25" s="11">
        <v>0</v>
      </c>
      <c r="X25" s="12">
        <v>42788</v>
      </c>
      <c r="Y25" s="12">
        <v>42788</v>
      </c>
      <c r="Z25" s="12">
        <v>42459</v>
      </c>
      <c r="AA25" s="13">
        <f t="shared" si="0"/>
        <v>329</v>
      </c>
      <c r="AB25" s="176">
        <v>0</v>
      </c>
      <c r="AC25" s="166">
        <v>1</v>
      </c>
      <c r="AD25" s="166" t="s">
        <v>263</v>
      </c>
      <c r="AE25" s="166">
        <v>0</v>
      </c>
      <c r="AF25" s="166">
        <v>1.42</v>
      </c>
      <c r="AG25" s="177">
        <v>42572</v>
      </c>
      <c r="AH25" s="166">
        <v>0</v>
      </c>
      <c r="AI25" s="166">
        <v>1</v>
      </c>
      <c r="AJ25" s="166">
        <v>0</v>
      </c>
      <c r="AK25" s="166">
        <v>0</v>
      </c>
      <c r="AL25" s="166">
        <v>0</v>
      </c>
      <c r="AM25" s="166" t="s">
        <v>277</v>
      </c>
      <c r="AN25" s="166" t="s">
        <v>268</v>
      </c>
      <c r="AO25" s="166">
        <v>1</v>
      </c>
      <c r="AP25" s="189">
        <v>42810</v>
      </c>
      <c r="AQ25" s="177" t="s">
        <v>333</v>
      </c>
      <c r="AR25" s="190" t="e">
        <f t="shared" si="3"/>
        <v>#VALUE!</v>
      </c>
      <c r="AS25" s="176">
        <f t="shared" si="2"/>
        <v>59.975000000000001</v>
      </c>
      <c r="AT25" s="177">
        <v>42810</v>
      </c>
      <c r="AU25" s="166">
        <v>7.83</v>
      </c>
      <c r="AV25" s="166">
        <v>16.46</v>
      </c>
      <c r="AW25" s="166" t="s">
        <v>269</v>
      </c>
      <c r="AX25" s="166">
        <v>3.37</v>
      </c>
      <c r="AY25" s="166">
        <v>1.29</v>
      </c>
      <c r="AZ25" s="166">
        <v>1.5</v>
      </c>
      <c r="BA25" s="166">
        <v>134</v>
      </c>
      <c r="BB25" s="166">
        <v>6.3</v>
      </c>
      <c r="BC25" s="166">
        <v>265</v>
      </c>
      <c r="BD25" s="166">
        <v>3.34</v>
      </c>
      <c r="BE25" s="166">
        <v>0.63</v>
      </c>
      <c r="BF25" s="166">
        <v>1.92</v>
      </c>
      <c r="BG25" s="200">
        <f t="shared" si="4"/>
        <v>1.7395833333333333</v>
      </c>
      <c r="BH25" s="200">
        <f t="shared" si="5"/>
        <v>3.0476190476190474</v>
      </c>
      <c r="BI25" s="176">
        <f t="shared" si="8"/>
        <v>138.02083333333334</v>
      </c>
      <c r="BJ25" s="176">
        <f t="shared" si="9"/>
        <v>460.98958333333331</v>
      </c>
      <c r="BK25" s="166">
        <v>0</v>
      </c>
      <c r="BL25" s="166">
        <v>0</v>
      </c>
      <c r="BM25" s="166">
        <v>0.02</v>
      </c>
      <c r="BN25" s="177">
        <v>43039</v>
      </c>
      <c r="BO25" s="166">
        <v>0</v>
      </c>
      <c r="BP25" s="166">
        <v>0</v>
      </c>
      <c r="BQ25" s="177" t="s">
        <v>274</v>
      </c>
      <c r="BR25" s="166">
        <v>0</v>
      </c>
      <c r="BS25" s="166">
        <v>0</v>
      </c>
      <c r="BT25" s="166" t="s">
        <v>274</v>
      </c>
      <c r="BU25" s="166" t="s">
        <v>274</v>
      </c>
      <c r="BV25" s="166" t="s">
        <v>274</v>
      </c>
      <c r="BW25" s="166" t="s">
        <v>274</v>
      </c>
      <c r="BX25" s="166" t="s">
        <v>274</v>
      </c>
      <c r="BY25" s="166" t="s">
        <v>274</v>
      </c>
      <c r="BZ25" s="166" t="s">
        <v>274</v>
      </c>
      <c r="CA25" s="166" t="s">
        <v>274</v>
      </c>
      <c r="CB25" s="166" t="s">
        <v>274</v>
      </c>
      <c r="CC25" s="166" t="s">
        <v>274</v>
      </c>
      <c r="CD25" s="166" t="s">
        <v>274</v>
      </c>
      <c r="CE25" s="166" t="s">
        <v>274</v>
      </c>
      <c r="CF25" s="166" t="s">
        <v>274</v>
      </c>
      <c r="CG25" s="166" t="s">
        <v>274</v>
      </c>
      <c r="CH25" s="166" t="s">
        <v>274</v>
      </c>
      <c r="CI25" s="166" t="s">
        <v>274</v>
      </c>
      <c r="CJ25" s="166" t="s">
        <v>274</v>
      </c>
      <c r="CK25" s="200" t="s">
        <v>274</v>
      </c>
      <c r="CL25" s="200" t="s">
        <v>274</v>
      </c>
      <c r="CM25" s="176" t="s">
        <v>274</v>
      </c>
      <c r="CN25" s="176" t="s">
        <v>274</v>
      </c>
      <c r="CO25" s="166" t="s">
        <v>274</v>
      </c>
      <c r="CP25" s="166" t="s">
        <v>274</v>
      </c>
      <c r="CQ25" s="166" t="s">
        <v>274</v>
      </c>
      <c r="CR25" s="166" t="s">
        <v>274</v>
      </c>
      <c r="CS25" s="166" t="s">
        <v>274</v>
      </c>
      <c r="CT25" s="166" t="s">
        <v>274</v>
      </c>
      <c r="CU25" s="166" t="s">
        <v>274</v>
      </c>
      <c r="CV25" s="166" t="s">
        <v>274</v>
      </c>
      <c r="CW25" s="166">
        <v>0</v>
      </c>
      <c r="CX25" s="166">
        <v>0</v>
      </c>
      <c r="CY25" s="166">
        <v>0</v>
      </c>
      <c r="CZ25" s="166">
        <v>0</v>
      </c>
      <c r="DA25" s="166">
        <v>0</v>
      </c>
      <c r="DB25" s="166">
        <v>0</v>
      </c>
      <c r="DC25" s="166">
        <v>0</v>
      </c>
      <c r="DD25" s="166">
        <v>0</v>
      </c>
      <c r="DE25" s="166">
        <v>0</v>
      </c>
      <c r="DF25" s="177">
        <v>43887</v>
      </c>
      <c r="DH25" s="15" t="s">
        <v>338</v>
      </c>
    </row>
    <row r="26" spans="1:112" ht="20.100000000000001" customHeight="1" x14ac:dyDescent="0.25">
      <c r="A26" s="6">
        <v>25</v>
      </c>
      <c r="B26" s="7">
        <v>43382</v>
      </c>
      <c r="C26" s="8" t="s">
        <v>63</v>
      </c>
      <c r="D26" s="9">
        <v>480405150</v>
      </c>
      <c r="E26" s="10">
        <v>17628</v>
      </c>
      <c r="F26" s="6">
        <v>205</v>
      </c>
      <c r="G26" s="6" t="s">
        <v>64</v>
      </c>
      <c r="H26" s="6" t="s">
        <v>6</v>
      </c>
      <c r="I26" s="6">
        <v>24.96</v>
      </c>
      <c r="J26" s="6">
        <v>3.72</v>
      </c>
      <c r="K26" s="11" t="s">
        <v>46</v>
      </c>
      <c r="L26" s="12">
        <v>39300</v>
      </c>
      <c r="M26" s="13">
        <f t="shared" si="1"/>
        <v>59.336111111111109</v>
      </c>
      <c r="N26" s="11">
        <v>7.55</v>
      </c>
      <c r="O26" s="11" t="s">
        <v>285</v>
      </c>
      <c r="P26" s="166">
        <v>0</v>
      </c>
      <c r="Q26" s="166">
        <v>0</v>
      </c>
      <c r="R26" s="166">
        <v>1</v>
      </c>
      <c r="S26" s="166">
        <v>0</v>
      </c>
      <c r="T26" s="166">
        <v>0</v>
      </c>
      <c r="U26" s="11" t="s">
        <v>296</v>
      </c>
      <c r="V26" s="11" t="s">
        <v>274</v>
      </c>
      <c r="W26" s="11">
        <v>0</v>
      </c>
      <c r="X26" s="12">
        <v>43076</v>
      </c>
      <c r="Y26" s="12">
        <v>43076</v>
      </c>
      <c r="Z26" s="12">
        <v>40026</v>
      </c>
      <c r="AA26" s="13">
        <f t="shared" si="0"/>
        <v>3050</v>
      </c>
      <c r="AB26" s="176">
        <v>0</v>
      </c>
      <c r="AC26" s="166">
        <v>1</v>
      </c>
      <c r="AD26" s="166" t="s">
        <v>284</v>
      </c>
      <c r="AE26" s="166">
        <v>1</v>
      </c>
      <c r="AF26" s="166" t="s">
        <v>269</v>
      </c>
      <c r="AG26" s="177" t="s">
        <v>269</v>
      </c>
      <c r="AH26" s="166">
        <v>1</v>
      </c>
      <c r="AI26" s="166">
        <v>0</v>
      </c>
      <c r="AJ26" s="166">
        <v>0</v>
      </c>
      <c r="AK26" s="166">
        <v>0</v>
      </c>
      <c r="AL26" s="166">
        <v>0</v>
      </c>
      <c r="AM26" s="166" t="s">
        <v>277</v>
      </c>
      <c r="AN26" s="166" t="s">
        <v>268</v>
      </c>
      <c r="AO26" s="166">
        <v>0</v>
      </c>
      <c r="AP26" s="189">
        <v>43089</v>
      </c>
      <c r="AQ26" s="177" t="s">
        <v>333</v>
      </c>
      <c r="AR26" s="190" t="e">
        <f t="shared" si="3"/>
        <v>#VALUE!</v>
      </c>
      <c r="AS26" s="176">
        <f t="shared" si="2"/>
        <v>69.708333333333329</v>
      </c>
      <c r="AT26" s="177">
        <v>43089</v>
      </c>
      <c r="AU26" s="166">
        <v>23.79</v>
      </c>
      <c r="AV26" s="166" t="s">
        <v>269</v>
      </c>
      <c r="AW26" s="166" t="s">
        <v>269</v>
      </c>
      <c r="AX26" s="166">
        <v>3.59</v>
      </c>
      <c r="AY26" s="166">
        <v>1.36</v>
      </c>
      <c r="AZ26" s="166">
        <v>1</v>
      </c>
      <c r="BA26" s="166">
        <v>142</v>
      </c>
      <c r="BB26" s="166">
        <v>5.49</v>
      </c>
      <c r="BC26" s="166">
        <v>283</v>
      </c>
      <c r="BD26" s="166">
        <v>2.97</v>
      </c>
      <c r="BE26" s="166">
        <v>0.41</v>
      </c>
      <c r="BF26" s="166">
        <v>1.95</v>
      </c>
      <c r="BG26" s="200">
        <f t="shared" si="4"/>
        <v>1.5230769230769232</v>
      </c>
      <c r="BH26" s="200">
        <f t="shared" si="5"/>
        <v>4.7560975609756095</v>
      </c>
      <c r="BI26" s="176">
        <f t="shared" si="8"/>
        <v>145.12820512820514</v>
      </c>
      <c r="BJ26" s="176">
        <f t="shared" si="9"/>
        <v>431.03076923076929</v>
      </c>
      <c r="BK26" s="166">
        <v>1</v>
      </c>
      <c r="BL26" s="166">
        <v>0</v>
      </c>
      <c r="BM26" s="166">
        <v>16.93</v>
      </c>
      <c r="BN26" s="177">
        <v>43322</v>
      </c>
      <c r="BO26" s="166" t="s">
        <v>274</v>
      </c>
      <c r="BP26" s="166">
        <v>0</v>
      </c>
      <c r="BQ26" s="177" t="s">
        <v>274</v>
      </c>
      <c r="BR26" s="166">
        <v>0</v>
      </c>
      <c r="BS26" s="166">
        <v>0</v>
      </c>
      <c r="BT26" s="166" t="s">
        <v>274</v>
      </c>
      <c r="BU26" s="166" t="s">
        <v>274</v>
      </c>
      <c r="BV26" s="166" t="s">
        <v>274</v>
      </c>
      <c r="BW26" s="166" t="s">
        <v>274</v>
      </c>
      <c r="BX26" s="166" t="s">
        <v>274</v>
      </c>
      <c r="BY26" s="166" t="s">
        <v>274</v>
      </c>
      <c r="BZ26" s="166" t="s">
        <v>274</v>
      </c>
      <c r="CA26" s="166" t="s">
        <v>274</v>
      </c>
      <c r="CB26" s="166" t="s">
        <v>274</v>
      </c>
      <c r="CC26" s="166" t="s">
        <v>274</v>
      </c>
      <c r="CD26" s="166" t="s">
        <v>274</v>
      </c>
      <c r="CE26" s="166" t="s">
        <v>274</v>
      </c>
      <c r="CF26" s="166" t="s">
        <v>274</v>
      </c>
      <c r="CG26" s="166" t="s">
        <v>274</v>
      </c>
      <c r="CH26" s="166" t="s">
        <v>274</v>
      </c>
      <c r="CI26" s="166" t="s">
        <v>274</v>
      </c>
      <c r="CJ26" s="166" t="s">
        <v>274</v>
      </c>
      <c r="CK26" s="200" t="s">
        <v>274</v>
      </c>
      <c r="CL26" s="200" t="s">
        <v>274</v>
      </c>
      <c r="CM26" s="176" t="s">
        <v>274</v>
      </c>
      <c r="CN26" s="176" t="s">
        <v>274</v>
      </c>
      <c r="CO26" s="166" t="s">
        <v>274</v>
      </c>
      <c r="CP26" s="166" t="s">
        <v>274</v>
      </c>
      <c r="CQ26" s="166" t="s">
        <v>274</v>
      </c>
      <c r="CR26" s="166" t="s">
        <v>274</v>
      </c>
      <c r="CS26" s="166" t="s">
        <v>274</v>
      </c>
      <c r="CT26" s="166" t="s">
        <v>274</v>
      </c>
      <c r="CU26" s="166" t="s">
        <v>274</v>
      </c>
      <c r="CV26" s="166" t="s">
        <v>274</v>
      </c>
      <c r="CW26" s="166">
        <v>0</v>
      </c>
      <c r="CX26" s="166">
        <v>0</v>
      </c>
      <c r="CY26" s="166">
        <v>0</v>
      </c>
      <c r="CZ26" s="166">
        <v>0</v>
      </c>
      <c r="DA26" s="166">
        <v>1</v>
      </c>
      <c r="DB26" s="166">
        <v>0</v>
      </c>
      <c r="DC26" s="166">
        <v>0</v>
      </c>
      <c r="DD26" s="166">
        <v>0</v>
      </c>
      <c r="DE26" s="166">
        <v>0</v>
      </c>
      <c r="DF26" s="177">
        <v>43868</v>
      </c>
      <c r="DH26" s="15" t="s">
        <v>338</v>
      </c>
    </row>
    <row r="27" spans="1:112" ht="20.100000000000001" customHeight="1" x14ac:dyDescent="0.25">
      <c r="A27" s="6">
        <v>26</v>
      </c>
      <c r="B27" s="7">
        <v>43383</v>
      </c>
      <c r="C27" s="47" t="s">
        <v>65</v>
      </c>
      <c r="D27" s="9">
        <v>490821109</v>
      </c>
      <c r="E27" s="10">
        <v>18131</v>
      </c>
      <c r="F27" s="6">
        <v>211</v>
      </c>
      <c r="G27" s="6" t="s">
        <v>72</v>
      </c>
      <c r="H27" s="6" t="s">
        <v>6</v>
      </c>
      <c r="I27" s="6">
        <v>0.02</v>
      </c>
      <c r="J27" s="6">
        <v>2.83</v>
      </c>
      <c r="K27" s="11" t="s">
        <v>45</v>
      </c>
      <c r="L27" s="12">
        <v>41953</v>
      </c>
      <c r="M27" s="13">
        <f t="shared" si="1"/>
        <v>65.219444444444449</v>
      </c>
      <c r="N27" s="11">
        <v>27.9</v>
      </c>
      <c r="O27" s="11" t="s">
        <v>270</v>
      </c>
      <c r="P27" s="166">
        <v>0</v>
      </c>
      <c r="Q27" s="166">
        <v>1</v>
      </c>
      <c r="R27" s="166">
        <v>0</v>
      </c>
      <c r="S27" s="166">
        <v>0</v>
      </c>
      <c r="T27" s="166">
        <v>0</v>
      </c>
      <c r="U27" s="11" t="s">
        <v>295</v>
      </c>
      <c r="V27" s="11" t="s">
        <v>301</v>
      </c>
      <c r="W27" s="11">
        <v>0</v>
      </c>
      <c r="X27" s="12">
        <v>42110</v>
      </c>
      <c r="Y27" s="12">
        <v>42782</v>
      </c>
      <c r="Z27" s="12">
        <v>42121</v>
      </c>
      <c r="AA27" s="13">
        <f t="shared" si="0"/>
        <v>661</v>
      </c>
      <c r="AB27" s="176">
        <v>1</v>
      </c>
      <c r="AC27" s="166">
        <v>1</v>
      </c>
      <c r="AD27" s="166" t="s">
        <v>263</v>
      </c>
      <c r="AE27" s="166">
        <v>0</v>
      </c>
      <c r="AF27" s="166">
        <v>0.14000000000000001</v>
      </c>
      <c r="AG27" s="177">
        <v>42572</v>
      </c>
      <c r="AH27" s="166">
        <v>1</v>
      </c>
      <c r="AI27" s="166">
        <v>1</v>
      </c>
      <c r="AJ27" s="166">
        <v>1</v>
      </c>
      <c r="AK27" s="166">
        <v>0</v>
      </c>
      <c r="AL27" s="166">
        <v>1</v>
      </c>
      <c r="AM27" s="166" t="s">
        <v>264</v>
      </c>
      <c r="AN27" s="166" t="s">
        <v>267</v>
      </c>
      <c r="AO27" s="166">
        <v>1</v>
      </c>
      <c r="AP27" s="189">
        <v>42824</v>
      </c>
      <c r="AQ27" s="177">
        <v>43635</v>
      </c>
      <c r="AR27" s="190">
        <f t="shared" si="3"/>
        <v>811</v>
      </c>
      <c r="AS27" s="176">
        <f t="shared" si="2"/>
        <v>67.608333333333334</v>
      </c>
      <c r="AT27" s="177">
        <v>42824</v>
      </c>
      <c r="AU27" s="166">
        <v>0.2</v>
      </c>
      <c r="AV27" s="166">
        <v>22.8</v>
      </c>
      <c r="AW27" s="166" t="s">
        <v>269</v>
      </c>
      <c r="AX27" s="166">
        <v>4.04</v>
      </c>
      <c r="AY27" s="166">
        <v>1.57</v>
      </c>
      <c r="AZ27" s="166">
        <v>2.2000000000000002</v>
      </c>
      <c r="BA27" s="166">
        <v>152</v>
      </c>
      <c r="BB27" s="166">
        <v>9</v>
      </c>
      <c r="BC27" s="166">
        <v>213</v>
      </c>
      <c r="BD27" s="166">
        <v>5.71</v>
      </c>
      <c r="BE27" s="166">
        <v>0.77</v>
      </c>
      <c r="BF27" s="166">
        <v>2.19</v>
      </c>
      <c r="BG27" s="200">
        <f t="shared" si="4"/>
        <v>2.6073059360730593</v>
      </c>
      <c r="BH27" s="200">
        <f t="shared" si="5"/>
        <v>2.8441558441558441</v>
      </c>
      <c r="BI27" s="176">
        <f t="shared" si="8"/>
        <v>97.260273972602747</v>
      </c>
      <c r="BJ27" s="176">
        <f t="shared" si="9"/>
        <v>555.35616438356158</v>
      </c>
      <c r="BK27" s="166">
        <v>1</v>
      </c>
      <c r="BL27" s="166">
        <v>0</v>
      </c>
      <c r="BM27" s="166">
        <v>0.01</v>
      </c>
      <c r="BN27" s="177">
        <v>43523</v>
      </c>
      <c r="BO27" s="166">
        <v>0</v>
      </c>
      <c r="BP27" s="166">
        <v>1</v>
      </c>
      <c r="BQ27" s="177">
        <v>42929</v>
      </c>
      <c r="BR27" s="166">
        <v>0</v>
      </c>
      <c r="BS27" s="166">
        <v>1</v>
      </c>
      <c r="BT27" s="166" t="s">
        <v>273</v>
      </c>
      <c r="BU27" s="177">
        <v>42163</v>
      </c>
      <c r="BV27" s="177">
        <v>42268</v>
      </c>
      <c r="BW27" s="166">
        <v>6</v>
      </c>
      <c r="BX27" s="177">
        <v>42149</v>
      </c>
      <c r="BY27" s="166">
        <v>1.27</v>
      </c>
      <c r="BZ27" s="166" t="s">
        <v>269</v>
      </c>
      <c r="CA27" s="166" t="s">
        <v>269</v>
      </c>
      <c r="CB27" s="166">
        <v>2.76</v>
      </c>
      <c r="CC27" s="166">
        <v>1.45</v>
      </c>
      <c r="CD27" s="166">
        <v>2.8</v>
      </c>
      <c r="CE27" s="166">
        <v>160</v>
      </c>
      <c r="CF27" s="166">
        <v>10.130000000000001</v>
      </c>
      <c r="CG27" s="166">
        <v>224</v>
      </c>
      <c r="CH27" s="166">
        <v>6.59</v>
      </c>
      <c r="CI27" s="166">
        <v>0.82</v>
      </c>
      <c r="CJ27" s="166">
        <v>2.46</v>
      </c>
      <c r="CK27" s="200">
        <f>CH27/CJ27</f>
        <v>2.678861788617886</v>
      </c>
      <c r="CL27" s="200">
        <f>CJ27/CI27</f>
        <v>3</v>
      </c>
      <c r="CM27" s="176">
        <f>CG27/CJ27</f>
        <v>91.056910569105696</v>
      </c>
      <c r="CN27" s="176">
        <f>PRODUCT(CK27,CG27)</f>
        <v>600.06504065040644</v>
      </c>
      <c r="CO27" s="166">
        <v>0</v>
      </c>
      <c r="CP27" s="166">
        <v>0</v>
      </c>
      <c r="CQ27" s="178">
        <v>0.14000000000000001</v>
      </c>
      <c r="CR27" s="179">
        <v>42572</v>
      </c>
      <c r="CS27" s="166" t="s">
        <v>274</v>
      </c>
      <c r="CT27" s="166">
        <v>1</v>
      </c>
      <c r="CU27" s="177">
        <v>42397</v>
      </c>
      <c r="CV27" s="166">
        <v>1</v>
      </c>
      <c r="CW27" s="166">
        <v>1</v>
      </c>
      <c r="CX27" s="166">
        <v>0</v>
      </c>
      <c r="CY27" s="166">
        <v>0</v>
      </c>
      <c r="CZ27" s="166">
        <v>0</v>
      </c>
      <c r="DA27" s="166">
        <v>0</v>
      </c>
      <c r="DB27" s="166">
        <v>0</v>
      </c>
      <c r="DC27" s="166">
        <v>0</v>
      </c>
      <c r="DD27" s="166">
        <v>0</v>
      </c>
      <c r="DE27" s="166">
        <v>1</v>
      </c>
      <c r="DF27" s="177">
        <v>43707</v>
      </c>
      <c r="DH27" s="15" t="s">
        <v>350</v>
      </c>
    </row>
    <row r="28" spans="1:112" ht="20.100000000000001" customHeight="1" x14ac:dyDescent="0.25">
      <c r="A28" s="6">
        <v>27</v>
      </c>
      <c r="B28" s="7">
        <v>43383</v>
      </c>
      <c r="C28" s="8" t="s">
        <v>66</v>
      </c>
      <c r="D28" s="9">
        <v>7402155343</v>
      </c>
      <c r="E28" s="10">
        <v>27075</v>
      </c>
      <c r="F28" s="6">
        <v>205</v>
      </c>
      <c r="G28" s="6" t="s">
        <v>67</v>
      </c>
      <c r="H28" s="6" t="s">
        <v>3</v>
      </c>
      <c r="I28" s="6">
        <v>0.06</v>
      </c>
      <c r="J28" s="6">
        <v>3.84</v>
      </c>
      <c r="K28" s="11" t="s">
        <v>45</v>
      </c>
      <c r="L28" s="12">
        <v>42348</v>
      </c>
      <c r="M28" s="13">
        <f t="shared" si="1"/>
        <v>41.819444444444443</v>
      </c>
      <c r="N28" s="11">
        <v>16.5</v>
      </c>
      <c r="O28" s="11" t="s">
        <v>265</v>
      </c>
      <c r="P28" s="166">
        <v>0</v>
      </c>
      <c r="Q28" s="166">
        <v>1</v>
      </c>
      <c r="R28" s="166">
        <v>0</v>
      </c>
      <c r="S28" s="166">
        <v>0</v>
      </c>
      <c r="T28" s="166">
        <v>0</v>
      </c>
      <c r="U28" s="11" t="s">
        <v>296</v>
      </c>
      <c r="V28" s="11" t="s">
        <v>293</v>
      </c>
      <c r="W28" s="11">
        <v>0</v>
      </c>
      <c r="X28" s="12">
        <v>42474</v>
      </c>
      <c r="Y28" s="12">
        <v>42999</v>
      </c>
      <c r="Z28" s="12">
        <v>42478</v>
      </c>
      <c r="AA28" s="13">
        <f t="shared" si="0"/>
        <v>521</v>
      </c>
      <c r="AB28" s="176">
        <v>1</v>
      </c>
      <c r="AC28" s="166">
        <v>1</v>
      </c>
      <c r="AD28" s="166" t="s">
        <v>263</v>
      </c>
      <c r="AE28" s="166">
        <v>0</v>
      </c>
      <c r="AF28" s="178">
        <v>0.06</v>
      </c>
      <c r="AG28" s="179">
        <v>42731</v>
      </c>
      <c r="AH28" s="166">
        <v>1</v>
      </c>
      <c r="AI28" s="166">
        <v>1</v>
      </c>
      <c r="AJ28" s="166">
        <v>1</v>
      </c>
      <c r="AK28" s="166">
        <v>0</v>
      </c>
      <c r="AL28" s="166">
        <v>0</v>
      </c>
      <c r="AM28" s="166" t="s">
        <v>264</v>
      </c>
      <c r="AN28" s="166" t="s">
        <v>267</v>
      </c>
      <c r="AO28" s="166">
        <v>1</v>
      </c>
      <c r="AP28" s="189">
        <v>43194</v>
      </c>
      <c r="AQ28" s="177" t="s">
        <v>333</v>
      </c>
      <c r="AR28" s="190" t="e">
        <f t="shared" si="3"/>
        <v>#VALUE!</v>
      </c>
      <c r="AS28" s="176">
        <f t="shared" si="2"/>
        <v>44.136111111111113</v>
      </c>
      <c r="AT28" s="177">
        <v>43187</v>
      </c>
      <c r="AU28" s="166">
        <v>15.71</v>
      </c>
      <c r="AV28" s="166" t="s">
        <v>269</v>
      </c>
      <c r="AW28" s="166" t="s">
        <v>269</v>
      </c>
      <c r="AX28" s="166">
        <v>4.4800000000000004</v>
      </c>
      <c r="AY28" s="166">
        <v>1.66</v>
      </c>
      <c r="AZ28" s="166">
        <v>1</v>
      </c>
      <c r="BA28" s="166">
        <v>146</v>
      </c>
      <c r="BB28" s="166">
        <v>5.62</v>
      </c>
      <c r="BC28" s="166">
        <v>202</v>
      </c>
      <c r="BD28" s="166">
        <v>2.99</v>
      </c>
      <c r="BE28" s="166">
        <v>0.47</v>
      </c>
      <c r="BF28" s="166">
        <v>1.71</v>
      </c>
      <c r="BG28" s="200">
        <f t="shared" si="4"/>
        <v>1.7485380116959066</v>
      </c>
      <c r="BH28" s="200">
        <f t="shared" ref="BH28:BH52" si="10">BF28/BE28</f>
        <v>3.6382978723404258</v>
      </c>
      <c r="BI28" s="176">
        <f t="shared" si="8"/>
        <v>118.12865497076024</v>
      </c>
      <c r="BJ28" s="176">
        <f t="shared" si="9"/>
        <v>353.20467836257313</v>
      </c>
      <c r="BK28" s="166">
        <v>0</v>
      </c>
      <c r="BL28" s="166" t="s">
        <v>269</v>
      </c>
      <c r="BM28" s="166">
        <v>0.02</v>
      </c>
      <c r="BN28" s="177">
        <v>43509</v>
      </c>
      <c r="BO28" s="166">
        <v>1</v>
      </c>
      <c r="BP28" s="166">
        <v>1</v>
      </c>
      <c r="BQ28" s="177">
        <v>43517</v>
      </c>
      <c r="BR28" s="166">
        <v>0</v>
      </c>
      <c r="BS28" s="166">
        <v>1</v>
      </c>
      <c r="BT28" s="166" t="s">
        <v>273</v>
      </c>
      <c r="BU28" s="177">
        <v>42507</v>
      </c>
      <c r="BV28" s="177">
        <v>42612</v>
      </c>
      <c r="BW28" s="166">
        <v>6</v>
      </c>
      <c r="BX28" s="177">
        <v>42506</v>
      </c>
      <c r="BY28" s="166">
        <v>12.39</v>
      </c>
      <c r="BZ28" s="166">
        <v>12.39</v>
      </c>
      <c r="CA28" s="166" t="s">
        <v>269</v>
      </c>
      <c r="CB28" s="166">
        <v>3.04</v>
      </c>
      <c r="CC28" s="166">
        <v>1.82</v>
      </c>
      <c r="CD28" s="166" t="s">
        <v>297</v>
      </c>
      <c r="CE28" s="166">
        <v>160</v>
      </c>
      <c r="CF28" s="166">
        <v>13.98</v>
      </c>
      <c r="CG28" s="166">
        <v>241</v>
      </c>
      <c r="CH28" s="166">
        <v>11.93</v>
      </c>
      <c r="CI28" s="166">
        <v>0.75</v>
      </c>
      <c r="CJ28" s="166">
        <v>1.3</v>
      </c>
      <c r="CK28" s="200">
        <f>CH28/CJ28</f>
        <v>9.1769230769230763</v>
      </c>
      <c r="CL28" s="200">
        <f>CJ28/CI28</f>
        <v>1.7333333333333334</v>
      </c>
      <c r="CM28" s="176">
        <f>CG28/CJ28</f>
        <v>185.38461538461539</v>
      </c>
      <c r="CN28" s="176">
        <f>PRODUCT(CK28,CG28)</f>
        <v>2211.6384615384613</v>
      </c>
      <c r="CO28" s="166">
        <v>0</v>
      </c>
      <c r="CP28" s="166">
        <v>0</v>
      </c>
      <c r="CQ28" s="166">
        <v>0.06</v>
      </c>
      <c r="CR28" s="177">
        <v>42731</v>
      </c>
      <c r="CS28" s="166" t="s">
        <v>274</v>
      </c>
      <c r="CT28" s="166">
        <v>1</v>
      </c>
      <c r="CU28" s="177">
        <v>42747</v>
      </c>
      <c r="CV28" s="166">
        <v>0</v>
      </c>
      <c r="CW28" s="166">
        <v>1</v>
      </c>
      <c r="CX28" s="166">
        <v>0</v>
      </c>
      <c r="CY28" s="166">
        <v>0</v>
      </c>
      <c r="CZ28" s="166">
        <v>0</v>
      </c>
      <c r="DA28" s="166">
        <v>0</v>
      </c>
      <c r="DB28" s="166">
        <v>0</v>
      </c>
      <c r="DC28" s="166">
        <v>0</v>
      </c>
      <c r="DD28" s="166">
        <v>0</v>
      </c>
      <c r="DE28" s="166">
        <v>0</v>
      </c>
      <c r="DF28" s="177">
        <v>43885</v>
      </c>
      <c r="DH28" s="15" t="s">
        <v>338</v>
      </c>
    </row>
    <row r="29" spans="1:112" ht="20.100000000000001" customHeight="1" x14ac:dyDescent="0.25">
      <c r="A29" s="6">
        <v>28</v>
      </c>
      <c r="B29" s="7">
        <v>43384</v>
      </c>
      <c r="C29" s="8" t="s">
        <v>68</v>
      </c>
      <c r="D29" s="9">
        <v>421123408</v>
      </c>
      <c r="E29" s="10">
        <v>15668</v>
      </c>
      <c r="F29" s="6">
        <v>111</v>
      </c>
      <c r="G29" s="6" t="s">
        <v>69</v>
      </c>
      <c r="H29" s="6" t="s">
        <v>3</v>
      </c>
      <c r="I29" s="6">
        <v>9.07</v>
      </c>
      <c r="J29" s="6">
        <v>4.84</v>
      </c>
      <c r="K29" s="11" t="s">
        <v>46</v>
      </c>
      <c r="L29" s="12">
        <v>40085</v>
      </c>
      <c r="M29" s="13">
        <f t="shared" si="1"/>
        <v>66.849999999999994</v>
      </c>
      <c r="N29" s="11">
        <v>40</v>
      </c>
      <c r="O29" s="11" t="s">
        <v>285</v>
      </c>
      <c r="P29" s="166">
        <v>0</v>
      </c>
      <c r="Q29" s="166">
        <v>0</v>
      </c>
      <c r="R29" s="166">
        <v>1</v>
      </c>
      <c r="S29" s="166">
        <v>0</v>
      </c>
      <c r="T29" s="166">
        <v>0</v>
      </c>
      <c r="U29" s="11" t="s">
        <v>457</v>
      </c>
      <c r="V29" s="11" t="s">
        <v>274</v>
      </c>
      <c r="W29" s="11">
        <v>0</v>
      </c>
      <c r="X29" s="12">
        <v>43277</v>
      </c>
      <c r="Y29" s="12">
        <v>43277</v>
      </c>
      <c r="Z29" s="12">
        <v>40915</v>
      </c>
      <c r="AA29" s="13">
        <f t="shared" si="0"/>
        <v>2362</v>
      </c>
      <c r="AB29" s="176">
        <v>0</v>
      </c>
      <c r="AC29" s="166">
        <v>0</v>
      </c>
      <c r="AD29" s="166" t="s">
        <v>274</v>
      </c>
      <c r="AE29" s="166">
        <v>1</v>
      </c>
      <c r="AF29" s="166" t="s">
        <v>269</v>
      </c>
      <c r="AG29" s="177" t="s">
        <v>269</v>
      </c>
      <c r="AH29" s="166">
        <v>1</v>
      </c>
      <c r="AI29" s="166">
        <v>0</v>
      </c>
      <c r="AJ29" s="166">
        <v>0</v>
      </c>
      <c r="AK29" s="166">
        <v>0</v>
      </c>
      <c r="AL29" s="166">
        <v>0</v>
      </c>
      <c r="AM29" s="166" t="s">
        <v>277</v>
      </c>
      <c r="AN29" s="166" t="s">
        <v>268</v>
      </c>
      <c r="AO29" s="166">
        <v>0</v>
      </c>
      <c r="AP29" s="189">
        <v>43328</v>
      </c>
      <c r="AQ29" s="177">
        <v>43627</v>
      </c>
      <c r="AR29" s="190">
        <f t="shared" si="3"/>
        <v>299</v>
      </c>
      <c r="AS29" s="176">
        <f t="shared" si="2"/>
        <v>75.730555555555554</v>
      </c>
      <c r="AT29" s="177">
        <v>43291</v>
      </c>
      <c r="AU29" s="166">
        <v>6.74</v>
      </c>
      <c r="AV29" s="166" t="s">
        <v>269</v>
      </c>
      <c r="AW29" s="166" t="s">
        <v>269</v>
      </c>
      <c r="AX29" s="166">
        <v>4.43</v>
      </c>
      <c r="AY29" s="166">
        <v>1.68</v>
      </c>
      <c r="AZ29" s="166">
        <v>1.9</v>
      </c>
      <c r="BA29" s="166">
        <v>91</v>
      </c>
      <c r="BB29" s="166">
        <v>5.45</v>
      </c>
      <c r="BC29" s="166">
        <v>118</v>
      </c>
      <c r="BD29" s="166">
        <v>3.58</v>
      </c>
      <c r="BE29" s="166">
        <v>0.45</v>
      </c>
      <c r="BF29" s="166">
        <v>1.33</v>
      </c>
      <c r="BG29" s="200">
        <f t="shared" ref="BG29:BG82" si="11">BD29/BF29</f>
        <v>2.6917293233082704</v>
      </c>
      <c r="BH29" s="200">
        <f t="shared" si="10"/>
        <v>2.9555555555555557</v>
      </c>
      <c r="BI29" s="176">
        <f t="shared" si="8"/>
        <v>88.721804511278194</v>
      </c>
      <c r="BJ29" s="176">
        <f t="shared" si="9"/>
        <v>317.6240601503759</v>
      </c>
      <c r="BK29" s="166">
        <v>1</v>
      </c>
      <c r="BL29" s="166">
        <v>0</v>
      </c>
      <c r="BM29" s="166">
        <v>4.68</v>
      </c>
      <c r="BN29" s="177">
        <v>43475</v>
      </c>
      <c r="BO29" s="166">
        <v>0</v>
      </c>
      <c r="BP29" s="166">
        <v>0</v>
      </c>
      <c r="BQ29" s="177" t="s">
        <v>274</v>
      </c>
      <c r="BR29" s="166">
        <v>0</v>
      </c>
      <c r="BS29" s="166">
        <v>0</v>
      </c>
      <c r="BT29" s="166" t="s">
        <v>274</v>
      </c>
      <c r="BU29" s="166" t="s">
        <v>274</v>
      </c>
      <c r="BV29" s="166" t="s">
        <v>274</v>
      </c>
      <c r="BW29" s="166" t="s">
        <v>274</v>
      </c>
      <c r="BX29" s="166" t="s">
        <v>274</v>
      </c>
      <c r="BY29" s="166" t="s">
        <v>274</v>
      </c>
      <c r="BZ29" s="166" t="s">
        <v>274</v>
      </c>
      <c r="CA29" s="166" t="s">
        <v>274</v>
      </c>
      <c r="CB29" s="166" t="s">
        <v>274</v>
      </c>
      <c r="CC29" s="166" t="s">
        <v>274</v>
      </c>
      <c r="CD29" s="166" t="s">
        <v>274</v>
      </c>
      <c r="CE29" s="166" t="s">
        <v>274</v>
      </c>
      <c r="CF29" s="166" t="s">
        <v>274</v>
      </c>
      <c r="CG29" s="166" t="s">
        <v>274</v>
      </c>
      <c r="CH29" s="166" t="s">
        <v>274</v>
      </c>
      <c r="CI29" s="166" t="s">
        <v>274</v>
      </c>
      <c r="CJ29" s="166" t="s">
        <v>274</v>
      </c>
      <c r="CK29" s="200" t="s">
        <v>274</v>
      </c>
      <c r="CL29" s="200" t="s">
        <v>274</v>
      </c>
      <c r="CM29" s="176" t="s">
        <v>274</v>
      </c>
      <c r="CN29" s="176" t="s">
        <v>274</v>
      </c>
      <c r="CO29" s="166" t="s">
        <v>274</v>
      </c>
      <c r="CP29" s="166" t="s">
        <v>274</v>
      </c>
      <c r="CQ29" s="166" t="s">
        <v>274</v>
      </c>
      <c r="CR29" s="166" t="s">
        <v>274</v>
      </c>
      <c r="CS29" s="166" t="s">
        <v>274</v>
      </c>
      <c r="CT29" s="166" t="s">
        <v>274</v>
      </c>
      <c r="CU29" s="166" t="s">
        <v>274</v>
      </c>
      <c r="CV29" s="166" t="s">
        <v>274</v>
      </c>
      <c r="CW29" s="166">
        <v>0</v>
      </c>
      <c r="CX29" s="166">
        <v>0</v>
      </c>
      <c r="CY29" s="166">
        <v>0</v>
      </c>
      <c r="CZ29" s="166">
        <v>0</v>
      </c>
      <c r="DA29" s="166">
        <v>0</v>
      </c>
      <c r="DB29" s="166">
        <v>0</v>
      </c>
      <c r="DC29" s="166">
        <v>0</v>
      </c>
      <c r="DD29" s="166">
        <v>0</v>
      </c>
      <c r="DE29" s="166">
        <v>1</v>
      </c>
      <c r="DF29" s="177">
        <v>43697</v>
      </c>
      <c r="DG29" s="166" t="s">
        <v>302</v>
      </c>
      <c r="DH29" s="15" t="s">
        <v>335</v>
      </c>
    </row>
    <row r="30" spans="1:112" ht="20.100000000000001" customHeight="1" x14ac:dyDescent="0.25">
      <c r="A30" s="6">
        <v>29</v>
      </c>
      <c r="B30" s="7">
        <v>43385</v>
      </c>
      <c r="C30" s="8" t="s">
        <v>70</v>
      </c>
      <c r="D30" s="9">
        <v>430708176</v>
      </c>
      <c r="E30" s="10">
        <v>15895</v>
      </c>
      <c r="F30" s="6">
        <v>205</v>
      </c>
      <c r="G30" s="6" t="s">
        <v>71</v>
      </c>
      <c r="H30" s="6" t="s">
        <v>6</v>
      </c>
      <c r="I30" s="6">
        <v>4.17</v>
      </c>
      <c r="J30" s="6">
        <v>2.88</v>
      </c>
      <c r="K30" s="11" t="s">
        <v>46</v>
      </c>
      <c r="L30" s="12">
        <v>40585</v>
      </c>
      <c r="M30" s="13">
        <f t="shared" si="1"/>
        <v>67.591666666666669</v>
      </c>
      <c r="N30" s="11">
        <v>3.78</v>
      </c>
      <c r="O30" s="11" t="s">
        <v>270</v>
      </c>
      <c r="P30" s="166">
        <v>0</v>
      </c>
      <c r="Q30" s="166">
        <v>1</v>
      </c>
      <c r="R30" s="166">
        <v>0</v>
      </c>
      <c r="S30" s="166">
        <v>0</v>
      </c>
      <c r="T30" s="166">
        <v>0</v>
      </c>
      <c r="U30" s="11" t="s">
        <v>303</v>
      </c>
      <c r="V30" s="11" t="s">
        <v>292</v>
      </c>
      <c r="W30" s="11">
        <v>0</v>
      </c>
      <c r="X30" s="12">
        <v>42565</v>
      </c>
      <c r="Y30" s="12">
        <v>42565</v>
      </c>
      <c r="Z30" s="12">
        <v>41535</v>
      </c>
      <c r="AA30" s="13">
        <f t="shared" si="0"/>
        <v>1030</v>
      </c>
      <c r="AB30" s="176">
        <v>0</v>
      </c>
      <c r="AC30" s="166">
        <v>1</v>
      </c>
      <c r="AD30" s="166" t="s">
        <v>266</v>
      </c>
      <c r="AE30" s="166">
        <v>0</v>
      </c>
      <c r="AF30" s="166" t="s">
        <v>304</v>
      </c>
      <c r="AG30" s="177">
        <v>41718</v>
      </c>
      <c r="AH30" s="166">
        <v>0</v>
      </c>
      <c r="AI30" s="166">
        <v>1</v>
      </c>
      <c r="AJ30" s="166">
        <v>0</v>
      </c>
      <c r="AK30" s="166">
        <v>0</v>
      </c>
      <c r="AL30" s="166">
        <v>0</v>
      </c>
      <c r="AM30" s="166" t="s">
        <v>277</v>
      </c>
      <c r="AN30" s="166" t="s">
        <v>268</v>
      </c>
      <c r="AO30" s="166">
        <v>1</v>
      </c>
      <c r="AP30" s="189">
        <v>42578</v>
      </c>
      <c r="AQ30" s="177">
        <v>43506</v>
      </c>
      <c r="AR30" s="190">
        <f t="shared" si="3"/>
        <v>928</v>
      </c>
      <c r="AS30" s="176">
        <f t="shared" si="2"/>
        <v>73.052777777777777</v>
      </c>
      <c r="AT30" s="177">
        <v>42578</v>
      </c>
      <c r="AU30" s="166">
        <v>5.51</v>
      </c>
      <c r="AV30" s="166" t="s">
        <v>269</v>
      </c>
      <c r="AW30" s="166" t="s">
        <v>269</v>
      </c>
      <c r="AX30" s="166">
        <v>2.48</v>
      </c>
      <c r="AY30" s="166">
        <v>2.2599999999999998</v>
      </c>
      <c r="AZ30" s="166">
        <v>17.399999999999999</v>
      </c>
      <c r="BA30" s="166">
        <v>134</v>
      </c>
      <c r="BB30" s="166">
        <v>5.61</v>
      </c>
      <c r="BC30" s="166">
        <v>216</v>
      </c>
      <c r="BD30" s="166">
        <v>3.18</v>
      </c>
      <c r="BE30" s="166">
        <v>0.55000000000000004</v>
      </c>
      <c r="BF30" s="166">
        <v>1.72</v>
      </c>
      <c r="BG30" s="200">
        <f t="shared" si="11"/>
        <v>1.8488372093023258</v>
      </c>
      <c r="BH30" s="200">
        <f t="shared" si="10"/>
        <v>3.127272727272727</v>
      </c>
      <c r="BI30" s="176">
        <f t="shared" si="8"/>
        <v>125.58139534883721</v>
      </c>
      <c r="BJ30" s="176">
        <f t="shared" si="9"/>
        <v>399.34883720930236</v>
      </c>
      <c r="BK30" s="166">
        <v>0</v>
      </c>
      <c r="BL30" s="166">
        <v>0</v>
      </c>
      <c r="BM30" s="166">
        <v>0.02</v>
      </c>
      <c r="BN30" s="177">
        <v>42800</v>
      </c>
      <c r="BO30" s="166" t="s">
        <v>274</v>
      </c>
      <c r="BP30" s="166">
        <v>1</v>
      </c>
      <c r="BQ30" s="177">
        <v>42776</v>
      </c>
      <c r="BR30" s="166">
        <v>0</v>
      </c>
      <c r="BS30" s="166">
        <v>1</v>
      </c>
      <c r="BT30" s="166" t="s">
        <v>272</v>
      </c>
      <c r="BU30" s="177">
        <v>43524</v>
      </c>
      <c r="BV30" s="177">
        <v>43643</v>
      </c>
      <c r="BW30" s="166">
        <v>6</v>
      </c>
      <c r="BX30" s="177">
        <v>43511</v>
      </c>
      <c r="BY30" s="166">
        <v>8.09</v>
      </c>
      <c r="BZ30" s="166" t="s">
        <v>269</v>
      </c>
      <c r="CA30" s="166" t="s">
        <v>269</v>
      </c>
      <c r="CB30" s="166">
        <v>2.5099999999999998</v>
      </c>
      <c r="CC30" s="166">
        <v>2.72</v>
      </c>
      <c r="CD30" s="166">
        <v>29.5</v>
      </c>
      <c r="CE30" s="166">
        <v>113</v>
      </c>
      <c r="CF30" s="166">
        <v>6.39</v>
      </c>
      <c r="CG30" s="166">
        <v>290</v>
      </c>
      <c r="CH30" s="166">
        <v>4.0599999999999996</v>
      </c>
      <c r="CI30" s="166">
        <v>0.56999999999999995</v>
      </c>
      <c r="CJ30" s="166">
        <v>1.51</v>
      </c>
      <c r="CK30" s="200">
        <f>CH30/CJ30</f>
        <v>2.6887417218543042</v>
      </c>
      <c r="CL30" s="200">
        <f>CJ30/CI30</f>
        <v>2.6491228070175441</v>
      </c>
      <c r="CM30" s="176">
        <f>CG30/CJ30</f>
        <v>192.05298013245033</v>
      </c>
      <c r="CN30" s="176">
        <f>PRODUCT(CK30,CG30)</f>
        <v>779.73509933774824</v>
      </c>
      <c r="CO30" s="166">
        <v>1</v>
      </c>
      <c r="CP30" s="166" t="s">
        <v>269</v>
      </c>
      <c r="CQ30" s="166">
        <v>5.22</v>
      </c>
      <c r="CR30" s="177">
        <v>43545</v>
      </c>
      <c r="CS30" s="166">
        <v>0</v>
      </c>
      <c r="CT30" s="166">
        <v>0</v>
      </c>
      <c r="CU30" s="177" t="s">
        <v>274</v>
      </c>
      <c r="CV30" s="166">
        <v>0</v>
      </c>
      <c r="CW30" s="166">
        <v>0</v>
      </c>
      <c r="CX30" s="166">
        <v>0</v>
      </c>
      <c r="CY30" s="166">
        <v>0</v>
      </c>
      <c r="CZ30" s="166">
        <v>0</v>
      </c>
      <c r="DA30" s="166">
        <v>1</v>
      </c>
      <c r="DB30" s="166">
        <v>0</v>
      </c>
      <c r="DC30" s="166">
        <v>1</v>
      </c>
      <c r="DD30" s="166">
        <v>0</v>
      </c>
      <c r="DE30" s="166">
        <v>0</v>
      </c>
      <c r="DF30" s="177">
        <v>43894</v>
      </c>
      <c r="DH30" s="15" t="s">
        <v>338</v>
      </c>
    </row>
    <row r="31" spans="1:112" ht="20.100000000000001" customHeight="1" x14ac:dyDescent="0.25">
      <c r="A31" s="6">
        <v>30</v>
      </c>
      <c r="B31" s="7">
        <v>43388</v>
      </c>
      <c r="C31" s="8" t="s">
        <v>81</v>
      </c>
      <c r="D31" s="9">
        <v>450418410</v>
      </c>
      <c r="E31" s="10">
        <v>16545</v>
      </c>
      <c r="F31" s="6">
        <v>205</v>
      </c>
      <c r="G31" s="6" t="s">
        <v>82</v>
      </c>
      <c r="H31" s="6" t="s">
        <v>3</v>
      </c>
      <c r="I31" s="6">
        <v>0.28999999999999998</v>
      </c>
      <c r="J31" s="6">
        <v>2.46</v>
      </c>
      <c r="K31" s="11" t="s">
        <v>46</v>
      </c>
      <c r="L31" s="12">
        <v>39325</v>
      </c>
      <c r="M31" s="13">
        <f t="shared" si="1"/>
        <v>62.369444444444447</v>
      </c>
      <c r="N31" s="11">
        <v>7.43</v>
      </c>
      <c r="O31" s="11" t="s">
        <v>270</v>
      </c>
      <c r="P31" s="166">
        <v>0</v>
      </c>
      <c r="Q31" s="166">
        <v>1</v>
      </c>
      <c r="R31" s="166">
        <v>0</v>
      </c>
      <c r="S31" s="166">
        <v>1</v>
      </c>
      <c r="T31" s="166">
        <v>0</v>
      </c>
      <c r="U31" s="11" t="s">
        <v>290</v>
      </c>
      <c r="V31" s="11" t="s">
        <v>292</v>
      </c>
      <c r="W31" s="11">
        <v>0</v>
      </c>
      <c r="X31" s="12">
        <v>41656</v>
      </c>
      <c r="Y31" s="12">
        <v>41656</v>
      </c>
      <c r="Z31" s="12">
        <v>40120</v>
      </c>
      <c r="AA31" s="13">
        <f t="shared" si="0"/>
        <v>1536</v>
      </c>
      <c r="AB31" s="176">
        <v>0</v>
      </c>
      <c r="AC31" s="166">
        <v>0</v>
      </c>
      <c r="AD31" s="166" t="s">
        <v>274</v>
      </c>
      <c r="AE31" s="166">
        <v>1</v>
      </c>
      <c r="AF31" s="166">
        <v>0.06</v>
      </c>
      <c r="AG31" s="177">
        <v>40618</v>
      </c>
      <c r="AH31" s="166">
        <v>1</v>
      </c>
      <c r="AI31" s="166">
        <v>1</v>
      </c>
      <c r="AJ31" s="166">
        <v>0</v>
      </c>
      <c r="AK31" s="166">
        <v>0</v>
      </c>
      <c r="AL31" s="166">
        <v>0</v>
      </c>
      <c r="AM31" s="166" t="s">
        <v>277</v>
      </c>
      <c r="AN31" s="166" t="s">
        <v>268</v>
      </c>
      <c r="AO31" s="166">
        <v>0</v>
      </c>
      <c r="AP31" s="189">
        <v>43273</v>
      </c>
      <c r="AQ31" s="177">
        <v>43759</v>
      </c>
      <c r="AR31" s="190">
        <f t="shared" si="3"/>
        <v>486</v>
      </c>
      <c r="AS31" s="176">
        <f t="shared" si="2"/>
        <v>73.177777777777777</v>
      </c>
      <c r="AT31" s="177">
        <v>43273</v>
      </c>
      <c r="AU31" s="166">
        <v>10.51</v>
      </c>
      <c r="AV31" s="166" t="s">
        <v>269</v>
      </c>
      <c r="AW31" s="166" t="s">
        <v>269</v>
      </c>
      <c r="AX31" s="166">
        <v>3.12</v>
      </c>
      <c r="AY31" s="166">
        <v>1.25</v>
      </c>
      <c r="AZ31" s="166">
        <v>2</v>
      </c>
      <c r="BA31" s="166">
        <v>133</v>
      </c>
      <c r="BB31" s="166">
        <v>6.58</v>
      </c>
      <c r="BC31" s="166">
        <v>183</v>
      </c>
      <c r="BD31" s="166">
        <v>3.76</v>
      </c>
      <c r="BE31" s="166">
        <v>0.65</v>
      </c>
      <c r="BF31" s="166">
        <v>1.9</v>
      </c>
      <c r="BG31" s="200">
        <f t="shared" si="11"/>
        <v>1.9789473684210526</v>
      </c>
      <c r="BH31" s="200">
        <f t="shared" si="10"/>
        <v>2.9230769230769229</v>
      </c>
      <c r="BI31" s="176">
        <f t="shared" si="8"/>
        <v>96.31578947368422</v>
      </c>
      <c r="BJ31" s="176">
        <f t="shared" si="9"/>
        <v>362.14736842105265</v>
      </c>
      <c r="BK31" s="166">
        <v>1</v>
      </c>
      <c r="BL31" s="166">
        <v>0</v>
      </c>
      <c r="BM31" s="166">
        <v>0.13</v>
      </c>
      <c r="BN31" s="177">
        <v>43535</v>
      </c>
      <c r="BO31" s="166" t="s">
        <v>274</v>
      </c>
      <c r="BP31" s="166">
        <v>0</v>
      </c>
      <c r="BQ31" s="177" t="s">
        <v>274</v>
      </c>
      <c r="BR31" s="166">
        <v>1</v>
      </c>
      <c r="BS31" s="166">
        <v>0</v>
      </c>
      <c r="BT31" s="166" t="s">
        <v>274</v>
      </c>
      <c r="BU31" s="166" t="s">
        <v>274</v>
      </c>
      <c r="BV31" s="166" t="s">
        <v>274</v>
      </c>
      <c r="BW31" s="166" t="s">
        <v>274</v>
      </c>
      <c r="BX31" s="166" t="s">
        <v>274</v>
      </c>
      <c r="BY31" s="166" t="s">
        <v>274</v>
      </c>
      <c r="BZ31" s="166" t="s">
        <v>274</v>
      </c>
      <c r="CA31" s="166" t="s">
        <v>274</v>
      </c>
      <c r="CB31" s="166" t="s">
        <v>274</v>
      </c>
      <c r="CC31" s="166" t="s">
        <v>274</v>
      </c>
      <c r="CD31" s="166" t="s">
        <v>274</v>
      </c>
      <c r="CE31" s="166" t="s">
        <v>274</v>
      </c>
      <c r="CF31" s="166" t="s">
        <v>274</v>
      </c>
      <c r="CG31" s="166" t="s">
        <v>274</v>
      </c>
      <c r="CH31" s="166" t="s">
        <v>274</v>
      </c>
      <c r="CI31" s="166" t="s">
        <v>274</v>
      </c>
      <c r="CJ31" s="166" t="s">
        <v>274</v>
      </c>
      <c r="CK31" s="200" t="s">
        <v>274</v>
      </c>
      <c r="CL31" s="200" t="s">
        <v>274</v>
      </c>
      <c r="CM31" s="176" t="s">
        <v>274</v>
      </c>
      <c r="CN31" s="176" t="s">
        <v>274</v>
      </c>
      <c r="CO31" s="166" t="s">
        <v>274</v>
      </c>
      <c r="CP31" s="166" t="s">
        <v>274</v>
      </c>
      <c r="CQ31" s="166" t="s">
        <v>274</v>
      </c>
      <c r="CR31" s="166" t="s">
        <v>274</v>
      </c>
      <c r="CS31" s="166" t="s">
        <v>274</v>
      </c>
      <c r="CT31" s="166" t="s">
        <v>274</v>
      </c>
      <c r="CU31" s="166" t="s">
        <v>274</v>
      </c>
      <c r="CV31" s="166" t="s">
        <v>274</v>
      </c>
      <c r="CW31" s="166">
        <v>0</v>
      </c>
      <c r="CX31" s="166">
        <v>0</v>
      </c>
      <c r="CY31" s="166">
        <v>0</v>
      </c>
      <c r="CZ31" s="166">
        <v>0</v>
      </c>
      <c r="DA31" s="166">
        <v>0</v>
      </c>
      <c r="DB31" s="166">
        <v>0</v>
      </c>
      <c r="DC31" s="166">
        <v>0</v>
      </c>
      <c r="DD31" s="166">
        <v>0</v>
      </c>
      <c r="DE31" s="166">
        <v>0</v>
      </c>
      <c r="DF31" s="177">
        <v>43779</v>
      </c>
      <c r="DH31" s="15" t="s">
        <v>335</v>
      </c>
    </row>
    <row r="32" spans="1:112" ht="20.100000000000001" customHeight="1" x14ac:dyDescent="0.25">
      <c r="A32" s="6">
        <v>31</v>
      </c>
      <c r="B32" s="7">
        <v>43388</v>
      </c>
      <c r="C32" s="8" t="s">
        <v>79</v>
      </c>
      <c r="D32" s="9">
        <v>4903110373</v>
      </c>
      <c r="E32" s="10">
        <v>17967</v>
      </c>
      <c r="F32" s="6">
        <v>111</v>
      </c>
      <c r="G32" s="6" t="s">
        <v>80</v>
      </c>
      <c r="H32" s="6" t="s">
        <v>6</v>
      </c>
      <c r="I32" s="6">
        <v>0.01</v>
      </c>
      <c r="J32" s="6">
        <v>3.32</v>
      </c>
      <c r="K32" s="11" t="s">
        <v>46</v>
      </c>
      <c r="L32" s="12">
        <v>40545</v>
      </c>
      <c r="M32" s="13">
        <f t="shared" si="1"/>
        <v>61.81111111111111</v>
      </c>
      <c r="N32" s="11" t="s">
        <v>269</v>
      </c>
      <c r="O32" s="11" t="s">
        <v>270</v>
      </c>
      <c r="P32" s="166">
        <v>0</v>
      </c>
      <c r="Q32" s="166">
        <v>1</v>
      </c>
      <c r="R32" s="166">
        <v>0</v>
      </c>
      <c r="S32" s="166">
        <v>0</v>
      </c>
      <c r="T32" s="166">
        <v>1</v>
      </c>
      <c r="U32" s="11" t="s">
        <v>269</v>
      </c>
      <c r="V32" s="11" t="s">
        <v>292</v>
      </c>
      <c r="W32" s="11">
        <v>0</v>
      </c>
      <c r="X32" s="12">
        <v>42894</v>
      </c>
      <c r="Y32" s="12">
        <v>42894</v>
      </c>
      <c r="Z32" s="12">
        <v>41883</v>
      </c>
      <c r="AA32" s="13">
        <f t="shared" si="0"/>
        <v>1011</v>
      </c>
      <c r="AB32" s="176">
        <v>0</v>
      </c>
      <c r="AC32" s="166">
        <v>1</v>
      </c>
      <c r="AD32" s="166" t="s">
        <v>266</v>
      </c>
      <c r="AE32" s="166">
        <v>0</v>
      </c>
      <c r="AF32" s="166" t="s">
        <v>269</v>
      </c>
      <c r="AG32" s="177" t="s">
        <v>269</v>
      </c>
      <c r="AH32" s="166">
        <v>0</v>
      </c>
      <c r="AI32" s="166">
        <v>1</v>
      </c>
      <c r="AJ32" s="166">
        <v>0</v>
      </c>
      <c r="AK32" s="166">
        <v>0</v>
      </c>
      <c r="AL32" s="166">
        <v>0</v>
      </c>
      <c r="AM32" s="166" t="s">
        <v>277</v>
      </c>
      <c r="AN32" s="166" t="s">
        <v>268</v>
      </c>
      <c r="AO32" s="166">
        <v>0</v>
      </c>
      <c r="AP32" s="189">
        <v>42926</v>
      </c>
      <c r="AQ32" s="177" t="s">
        <v>333</v>
      </c>
      <c r="AR32" s="190" t="e">
        <f t="shared" si="3"/>
        <v>#VALUE!</v>
      </c>
      <c r="AS32" s="176">
        <f t="shared" si="2"/>
        <v>68.333333333333329</v>
      </c>
      <c r="AT32" s="177">
        <v>42919</v>
      </c>
      <c r="AU32" s="166">
        <v>2.13</v>
      </c>
      <c r="AV32" s="166">
        <v>19.079999999999998</v>
      </c>
      <c r="AW32" s="166">
        <v>166.14</v>
      </c>
      <c r="AX32" s="166">
        <v>3.78</v>
      </c>
      <c r="AY32" s="166">
        <v>1.1000000000000001</v>
      </c>
      <c r="AZ32" s="166">
        <v>8.6</v>
      </c>
      <c r="BA32" s="166">
        <v>140</v>
      </c>
      <c r="BB32" s="166">
        <v>5.89</v>
      </c>
      <c r="BC32" s="166">
        <v>280</v>
      </c>
      <c r="BD32" s="166">
        <v>3.84</v>
      </c>
      <c r="BE32" s="166">
        <v>0.56000000000000005</v>
      </c>
      <c r="BF32" s="166">
        <v>1.4</v>
      </c>
      <c r="BG32" s="200">
        <f t="shared" si="11"/>
        <v>2.7428571428571429</v>
      </c>
      <c r="BH32" s="200">
        <f t="shared" si="10"/>
        <v>2.4999999999999996</v>
      </c>
      <c r="BI32" s="176">
        <f t="shared" si="8"/>
        <v>200</v>
      </c>
      <c r="BJ32" s="176">
        <f t="shared" si="9"/>
        <v>768</v>
      </c>
      <c r="BK32" s="166">
        <v>0</v>
      </c>
      <c r="BL32" s="166">
        <v>0</v>
      </c>
      <c r="BM32" s="166" t="s">
        <v>304</v>
      </c>
      <c r="BN32" s="177">
        <v>43185</v>
      </c>
      <c r="BO32" s="166" t="s">
        <v>274</v>
      </c>
      <c r="BP32" s="166">
        <v>1</v>
      </c>
      <c r="BQ32" s="177">
        <v>43118</v>
      </c>
      <c r="BR32" s="166">
        <v>0</v>
      </c>
      <c r="BS32" s="166">
        <v>0</v>
      </c>
      <c r="BT32" s="166" t="s">
        <v>274</v>
      </c>
      <c r="BU32" s="166" t="s">
        <v>274</v>
      </c>
      <c r="BV32" s="166" t="s">
        <v>274</v>
      </c>
      <c r="BW32" s="166" t="s">
        <v>274</v>
      </c>
      <c r="BX32" s="166" t="s">
        <v>274</v>
      </c>
      <c r="BY32" s="166" t="s">
        <v>274</v>
      </c>
      <c r="BZ32" s="166" t="s">
        <v>274</v>
      </c>
      <c r="CA32" s="166" t="s">
        <v>274</v>
      </c>
      <c r="CB32" s="166" t="s">
        <v>274</v>
      </c>
      <c r="CC32" s="166" t="s">
        <v>274</v>
      </c>
      <c r="CD32" s="166" t="s">
        <v>274</v>
      </c>
      <c r="CE32" s="166" t="s">
        <v>274</v>
      </c>
      <c r="CF32" s="166" t="s">
        <v>274</v>
      </c>
      <c r="CG32" s="166" t="s">
        <v>274</v>
      </c>
      <c r="CH32" s="166" t="s">
        <v>274</v>
      </c>
      <c r="CI32" s="166" t="s">
        <v>274</v>
      </c>
      <c r="CJ32" s="166" t="s">
        <v>274</v>
      </c>
      <c r="CK32" s="200" t="s">
        <v>274</v>
      </c>
      <c r="CL32" s="200" t="s">
        <v>274</v>
      </c>
      <c r="CM32" s="176" t="s">
        <v>274</v>
      </c>
      <c r="CN32" s="176" t="s">
        <v>274</v>
      </c>
      <c r="CO32" s="166" t="s">
        <v>274</v>
      </c>
      <c r="CP32" s="166" t="s">
        <v>274</v>
      </c>
      <c r="CQ32" s="166" t="s">
        <v>274</v>
      </c>
      <c r="CR32" s="166" t="s">
        <v>274</v>
      </c>
      <c r="CS32" s="166" t="s">
        <v>274</v>
      </c>
      <c r="CT32" s="166" t="s">
        <v>274</v>
      </c>
      <c r="CU32" s="166" t="s">
        <v>274</v>
      </c>
      <c r="CV32" s="166" t="s">
        <v>274</v>
      </c>
      <c r="CW32" s="166">
        <v>0</v>
      </c>
      <c r="CX32" s="166">
        <v>0</v>
      </c>
      <c r="CY32" s="166">
        <v>0</v>
      </c>
      <c r="CZ32" s="166">
        <v>0</v>
      </c>
      <c r="DA32" s="166">
        <v>1</v>
      </c>
      <c r="DB32" s="166">
        <v>0</v>
      </c>
      <c r="DC32" s="166">
        <v>1</v>
      </c>
      <c r="DD32" s="166">
        <v>1</v>
      </c>
      <c r="DE32" s="166">
        <v>0</v>
      </c>
      <c r="DF32" s="177">
        <v>43892</v>
      </c>
      <c r="DG32" s="166" t="s">
        <v>343</v>
      </c>
      <c r="DH32" s="15" t="s">
        <v>344</v>
      </c>
    </row>
    <row r="33" spans="1:112" ht="20.100000000000001" customHeight="1" x14ac:dyDescent="0.25">
      <c r="A33" s="20">
        <v>32</v>
      </c>
      <c r="B33" s="7">
        <v>43389</v>
      </c>
      <c r="C33" s="47" t="s">
        <v>77</v>
      </c>
      <c r="D33" s="9">
        <v>380801418</v>
      </c>
      <c r="E33" s="10">
        <v>14093</v>
      </c>
      <c r="F33" s="6">
        <v>111</v>
      </c>
      <c r="G33" s="6" t="s">
        <v>78</v>
      </c>
      <c r="H33" s="6" t="s">
        <v>3</v>
      </c>
      <c r="I33" s="6">
        <v>0.5</v>
      </c>
      <c r="J33" s="6">
        <v>3.61</v>
      </c>
      <c r="K33" s="11" t="s">
        <v>46</v>
      </c>
      <c r="L33" s="12">
        <v>39449</v>
      </c>
      <c r="M33" s="13">
        <f t="shared" si="1"/>
        <v>69.419444444444451</v>
      </c>
      <c r="N33" s="11" t="s">
        <v>269</v>
      </c>
      <c r="O33" s="11" t="s">
        <v>287</v>
      </c>
      <c r="P33" s="166">
        <v>0</v>
      </c>
      <c r="Q33" s="166">
        <v>0</v>
      </c>
      <c r="R33" s="166">
        <v>1</v>
      </c>
      <c r="S33" s="166">
        <v>0</v>
      </c>
      <c r="T33" s="166">
        <v>0</v>
      </c>
      <c r="U33" s="11" t="s">
        <v>279</v>
      </c>
      <c r="V33" s="11" t="s">
        <v>274</v>
      </c>
      <c r="W33" s="11">
        <v>0</v>
      </c>
      <c r="X33" s="12">
        <v>42965</v>
      </c>
      <c r="Y33" s="12">
        <v>42965</v>
      </c>
      <c r="Z33" s="12">
        <v>40179</v>
      </c>
      <c r="AA33" s="13">
        <f t="shared" si="0"/>
        <v>2786</v>
      </c>
      <c r="AB33" s="176">
        <v>0</v>
      </c>
      <c r="AC33" s="166">
        <v>1</v>
      </c>
      <c r="AD33" s="166" t="s">
        <v>266</v>
      </c>
      <c r="AE33" s="166">
        <v>0</v>
      </c>
      <c r="AF33" s="166" t="s">
        <v>269</v>
      </c>
      <c r="AG33" s="177" t="s">
        <v>269</v>
      </c>
      <c r="AH33" s="166">
        <v>0</v>
      </c>
      <c r="AI33" s="166">
        <v>1</v>
      </c>
      <c r="AJ33" s="166">
        <v>0</v>
      </c>
      <c r="AK33" s="166">
        <v>0</v>
      </c>
      <c r="AL33" s="166">
        <v>0</v>
      </c>
      <c r="AM33" s="166" t="s">
        <v>277</v>
      </c>
      <c r="AN33" s="166" t="s">
        <v>268</v>
      </c>
      <c r="AO33" s="166">
        <v>1</v>
      </c>
      <c r="AP33" s="189">
        <v>43067</v>
      </c>
      <c r="AQ33" s="177">
        <v>43754</v>
      </c>
      <c r="AR33" s="190">
        <f t="shared" si="3"/>
        <v>687</v>
      </c>
      <c r="AS33" s="176">
        <f t="shared" si="2"/>
        <v>79.325000000000003</v>
      </c>
      <c r="AT33" s="177">
        <v>43067</v>
      </c>
      <c r="AU33" s="166">
        <v>41.14</v>
      </c>
      <c r="AV33" s="166" t="s">
        <v>269</v>
      </c>
      <c r="AW33" s="166" t="s">
        <v>269</v>
      </c>
      <c r="AX33" s="166">
        <v>3.63</v>
      </c>
      <c r="AY33" s="166">
        <v>2.02</v>
      </c>
      <c r="AZ33" s="166">
        <v>2.7</v>
      </c>
      <c r="BA33" s="166">
        <v>127</v>
      </c>
      <c r="BB33" s="166">
        <v>4.55</v>
      </c>
      <c r="BC33" s="166">
        <v>219</v>
      </c>
      <c r="BD33" s="166">
        <v>2.98</v>
      </c>
      <c r="BE33" s="166">
        <v>0.25</v>
      </c>
      <c r="BF33" s="166">
        <v>1.2</v>
      </c>
      <c r="BG33" s="200">
        <f t="shared" si="11"/>
        <v>2.4833333333333334</v>
      </c>
      <c r="BH33" s="200">
        <f t="shared" si="10"/>
        <v>4.8</v>
      </c>
      <c r="BI33" s="176">
        <f t="shared" si="8"/>
        <v>182.5</v>
      </c>
      <c r="BJ33" s="176">
        <f t="shared" si="9"/>
        <v>543.85</v>
      </c>
      <c r="BK33" s="166">
        <v>1</v>
      </c>
      <c r="BL33" s="166">
        <v>0</v>
      </c>
      <c r="BM33" s="166">
        <v>0.45</v>
      </c>
      <c r="BN33" s="177">
        <v>43417</v>
      </c>
      <c r="BO33" s="166" t="s">
        <v>274</v>
      </c>
      <c r="BP33" s="166">
        <v>0</v>
      </c>
      <c r="BQ33" s="177" t="s">
        <v>274</v>
      </c>
      <c r="BR33" s="166">
        <v>0</v>
      </c>
      <c r="BS33" s="166">
        <v>0</v>
      </c>
      <c r="BT33" s="166" t="s">
        <v>274</v>
      </c>
      <c r="BU33" s="166" t="s">
        <v>274</v>
      </c>
      <c r="BV33" s="166" t="s">
        <v>274</v>
      </c>
      <c r="BW33" s="166" t="s">
        <v>274</v>
      </c>
      <c r="BX33" s="166" t="s">
        <v>274</v>
      </c>
      <c r="BY33" s="166" t="s">
        <v>274</v>
      </c>
      <c r="BZ33" s="166" t="s">
        <v>274</v>
      </c>
      <c r="CA33" s="166" t="s">
        <v>274</v>
      </c>
      <c r="CB33" s="166" t="s">
        <v>274</v>
      </c>
      <c r="CC33" s="166" t="s">
        <v>274</v>
      </c>
      <c r="CD33" s="166" t="s">
        <v>274</v>
      </c>
      <c r="CE33" s="166" t="s">
        <v>274</v>
      </c>
      <c r="CF33" s="166" t="s">
        <v>274</v>
      </c>
      <c r="CG33" s="166" t="s">
        <v>274</v>
      </c>
      <c r="CH33" s="166" t="s">
        <v>274</v>
      </c>
      <c r="CI33" s="166" t="s">
        <v>274</v>
      </c>
      <c r="CJ33" s="166" t="s">
        <v>274</v>
      </c>
      <c r="CK33" s="200" t="s">
        <v>274</v>
      </c>
      <c r="CL33" s="200" t="s">
        <v>274</v>
      </c>
      <c r="CM33" s="176" t="s">
        <v>274</v>
      </c>
      <c r="CN33" s="176" t="s">
        <v>274</v>
      </c>
      <c r="CO33" s="166" t="s">
        <v>274</v>
      </c>
      <c r="CP33" s="166" t="s">
        <v>274</v>
      </c>
      <c r="CQ33" s="166" t="s">
        <v>274</v>
      </c>
      <c r="CR33" s="166" t="s">
        <v>274</v>
      </c>
      <c r="CS33" s="166" t="s">
        <v>274</v>
      </c>
      <c r="CT33" s="166" t="s">
        <v>274</v>
      </c>
      <c r="CU33" s="166" t="s">
        <v>274</v>
      </c>
      <c r="CV33" s="166" t="s">
        <v>274</v>
      </c>
      <c r="CW33" s="166">
        <v>0</v>
      </c>
      <c r="CX33" s="166">
        <v>0</v>
      </c>
      <c r="CY33" s="166">
        <v>0</v>
      </c>
      <c r="CZ33" s="166">
        <v>0</v>
      </c>
      <c r="DA33" s="166">
        <v>1</v>
      </c>
      <c r="DB33" s="166">
        <v>0</v>
      </c>
      <c r="DC33" s="166">
        <v>0</v>
      </c>
      <c r="DD33" s="166">
        <v>0</v>
      </c>
      <c r="DE33" s="166">
        <v>0</v>
      </c>
      <c r="DF33" s="177">
        <v>43864</v>
      </c>
      <c r="DH33" s="15" t="s">
        <v>338</v>
      </c>
    </row>
    <row r="34" spans="1:112" ht="20.100000000000001" customHeight="1" x14ac:dyDescent="0.25">
      <c r="A34" s="6">
        <v>33</v>
      </c>
      <c r="B34" s="7">
        <v>43389</v>
      </c>
      <c r="C34" s="47" t="s">
        <v>75</v>
      </c>
      <c r="D34" s="9">
        <v>6102150219</v>
      </c>
      <c r="E34" s="10">
        <v>22327</v>
      </c>
      <c r="F34" s="6">
        <v>111</v>
      </c>
      <c r="G34" s="6" t="s">
        <v>76</v>
      </c>
      <c r="H34" s="6" t="s">
        <v>3</v>
      </c>
      <c r="I34" s="6">
        <v>40.99</v>
      </c>
      <c r="J34" s="6">
        <v>15.45</v>
      </c>
      <c r="K34" s="11" t="s">
        <v>45</v>
      </c>
      <c r="L34" s="12">
        <v>43035</v>
      </c>
      <c r="M34" s="13">
        <f t="shared" si="1"/>
        <v>56.7</v>
      </c>
      <c r="N34" s="11">
        <v>72</v>
      </c>
      <c r="O34" s="11" t="s">
        <v>270</v>
      </c>
      <c r="P34" s="166">
        <v>0</v>
      </c>
      <c r="Q34" s="166">
        <v>0</v>
      </c>
      <c r="R34" s="166">
        <v>0</v>
      </c>
      <c r="S34" s="166">
        <v>0</v>
      </c>
      <c r="T34" s="166">
        <v>0</v>
      </c>
      <c r="U34" s="11" t="s">
        <v>286</v>
      </c>
      <c r="V34" s="11" t="s">
        <v>274</v>
      </c>
      <c r="W34" s="11">
        <v>1</v>
      </c>
      <c r="X34" s="12">
        <v>43034</v>
      </c>
      <c r="Y34" s="12">
        <v>43313</v>
      </c>
      <c r="Z34" s="12">
        <v>43040</v>
      </c>
      <c r="AA34" s="13">
        <f t="shared" si="0"/>
        <v>273</v>
      </c>
      <c r="AB34" s="176">
        <v>1</v>
      </c>
      <c r="AC34" s="166">
        <v>1</v>
      </c>
      <c r="AD34" s="166" t="s">
        <v>263</v>
      </c>
      <c r="AE34" s="166">
        <v>1</v>
      </c>
      <c r="AF34" s="166" t="s">
        <v>269</v>
      </c>
      <c r="AG34" s="177" t="s">
        <v>269</v>
      </c>
      <c r="AH34" s="166">
        <v>1</v>
      </c>
      <c r="AI34" s="166">
        <v>1</v>
      </c>
      <c r="AJ34" s="166">
        <v>1</v>
      </c>
      <c r="AK34" s="166">
        <v>0</v>
      </c>
      <c r="AL34" s="166">
        <v>0</v>
      </c>
      <c r="AM34" s="166" t="s">
        <v>264</v>
      </c>
      <c r="AN34" s="166" t="s">
        <v>267</v>
      </c>
      <c r="AO34" s="166">
        <v>1</v>
      </c>
      <c r="AP34" s="189">
        <v>43417</v>
      </c>
      <c r="AQ34" s="177">
        <v>43584</v>
      </c>
      <c r="AR34" s="190">
        <f t="shared" si="3"/>
        <v>167</v>
      </c>
      <c r="AS34" s="176">
        <f t="shared" si="2"/>
        <v>57.744444444444447</v>
      </c>
      <c r="AT34" s="177">
        <v>43417</v>
      </c>
      <c r="AU34" s="166">
        <v>89.55</v>
      </c>
      <c r="AV34" s="166" t="s">
        <v>269</v>
      </c>
      <c r="AW34" s="166" t="s">
        <v>305</v>
      </c>
      <c r="AX34" s="166">
        <v>21.26</v>
      </c>
      <c r="AY34" s="166">
        <v>8.52</v>
      </c>
      <c r="AZ34" s="166">
        <v>10.7</v>
      </c>
      <c r="BA34" s="166">
        <v>130</v>
      </c>
      <c r="BB34" s="166">
        <v>8.02</v>
      </c>
      <c r="BC34" s="166">
        <v>253</v>
      </c>
      <c r="BD34" s="166">
        <v>6.05</v>
      </c>
      <c r="BE34" s="166">
        <v>0.63</v>
      </c>
      <c r="BF34" s="166">
        <v>1.26</v>
      </c>
      <c r="BG34" s="200">
        <f t="shared" si="11"/>
        <v>4.8015873015873014</v>
      </c>
      <c r="BH34" s="200">
        <f t="shared" si="10"/>
        <v>2</v>
      </c>
      <c r="BI34" s="176">
        <f t="shared" si="8"/>
        <v>200.79365079365078</v>
      </c>
      <c r="BJ34" s="176">
        <f t="shared" si="9"/>
        <v>1214.8015873015872</v>
      </c>
      <c r="BK34" s="166">
        <v>1</v>
      </c>
      <c r="BL34" s="166" t="s">
        <v>269</v>
      </c>
      <c r="BM34" s="166">
        <v>5.21</v>
      </c>
      <c r="BN34" s="177">
        <v>43472</v>
      </c>
      <c r="BO34" s="166">
        <v>1</v>
      </c>
      <c r="BP34" s="166">
        <v>0</v>
      </c>
      <c r="BQ34" s="177" t="s">
        <v>274</v>
      </c>
      <c r="BR34" s="166">
        <v>0</v>
      </c>
      <c r="BS34" s="166">
        <v>1</v>
      </c>
      <c r="BT34" s="166" t="s">
        <v>272</v>
      </c>
      <c r="BU34" s="177">
        <v>43313</v>
      </c>
      <c r="BV34" s="177">
        <v>43370</v>
      </c>
      <c r="BW34" s="166">
        <v>3</v>
      </c>
      <c r="BX34" s="177" t="s">
        <v>269</v>
      </c>
      <c r="BY34" s="166" t="s">
        <v>269</v>
      </c>
      <c r="BZ34" s="166" t="s">
        <v>269</v>
      </c>
      <c r="CA34" s="166" t="s">
        <v>269</v>
      </c>
      <c r="CB34" s="166" t="s">
        <v>269</v>
      </c>
      <c r="CC34" s="166" t="s">
        <v>269</v>
      </c>
      <c r="CD34" s="166" t="s">
        <v>269</v>
      </c>
      <c r="CE34" s="166" t="s">
        <v>269</v>
      </c>
      <c r="CF34" s="166" t="s">
        <v>269</v>
      </c>
      <c r="CG34" s="166" t="s">
        <v>269</v>
      </c>
      <c r="CH34" s="166" t="s">
        <v>269</v>
      </c>
      <c r="CI34" s="166" t="s">
        <v>269</v>
      </c>
      <c r="CJ34" s="166" t="s">
        <v>269</v>
      </c>
      <c r="CK34" s="200" t="s">
        <v>269</v>
      </c>
      <c r="CL34" s="200" t="s">
        <v>269</v>
      </c>
      <c r="CM34" s="176" t="s">
        <v>269</v>
      </c>
      <c r="CN34" s="176" t="s">
        <v>269</v>
      </c>
      <c r="CO34" s="166" t="s">
        <v>269</v>
      </c>
      <c r="CP34" s="166" t="s">
        <v>269</v>
      </c>
      <c r="CQ34" s="166" t="s">
        <v>274</v>
      </c>
      <c r="CR34" s="177" t="s">
        <v>274</v>
      </c>
      <c r="CS34" s="166" t="s">
        <v>269</v>
      </c>
      <c r="CT34" s="166">
        <v>0</v>
      </c>
      <c r="CU34" s="177" t="s">
        <v>274</v>
      </c>
      <c r="CV34" s="166">
        <v>1</v>
      </c>
      <c r="CW34" s="166">
        <v>1</v>
      </c>
      <c r="CX34" s="166">
        <v>0</v>
      </c>
      <c r="CY34" s="166">
        <v>0</v>
      </c>
      <c r="CZ34" s="166">
        <v>0</v>
      </c>
      <c r="DA34" s="166">
        <v>1</v>
      </c>
      <c r="DB34" s="166">
        <v>0</v>
      </c>
      <c r="DC34" s="166">
        <v>0</v>
      </c>
      <c r="DD34" s="166">
        <v>0</v>
      </c>
      <c r="DE34" s="166">
        <v>1</v>
      </c>
      <c r="DF34" s="177">
        <v>43806</v>
      </c>
      <c r="DG34" s="166" t="s">
        <v>306</v>
      </c>
      <c r="DH34" s="15" t="s">
        <v>335</v>
      </c>
    </row>
    <row r="35" spans="1:112" ht="20.100000000000001" customHeight="1" x14ac:dyDescent="0.25">
      <c r="A35" s="6">
        <v>34</v>
      </c>
      <c r="B35" s="7">
        <v>43390</v>
      </c>
      <c r="C35" s="8" t="s">
        <v>73</v>
      </c>
      <c r="D35" s="9">
        <v>460522472</v>
      </c>
      <c r="E35" s="10">
        <v>16944</v>
      </c>
      <c r="F35" s="6">
        <v>111</v>
      </c>
      <c r="G35" s="6" t="s">
        <v>74</v>
      </c>
      <c r="H35" s="6" t="s">
        <v>6</v>
      </c>
      <c r="I35" s="6">
        <v>2.75</v>
      </c>
      <c r="J35" s="6">
        <v>2.88</v>
      </c>
      <c r="K35" s="11" t="s">
        <v>46</v>
      </c>
      <c r="L35" s="12">
        <v>41730</v>
      </c>
      <c r="M35" s="13">
        <f t="shared" si="1"/>
        <v>67.858333333333334</v>
      </c>
      <c r="N35" s="11">
        <v>76</v>
      </c>
      <c r="O35" s="11" t="s">
        <v>270</v>
      </c>
      <c r="P35" s="166">
        <v>0</v>
      </c>
      <c r="Q35" s="166">
        <v>1</v>
      </c>
      <c r="R35" s="166">
        <v>0</v>
      </c>
      <c r="S35" s="166">
        <v>0</v>
      </c>
      <c r="T35" s="166">
        <v>0</v>
      </c>
      <c r="U35" s="11" t="s">
        <v>290</v>
      </c>
      <c r="V35" s="11" t="s">
        <v>269</v>
      </c>
      <c r="W35" s="11">
        <v>0</v>
      </c>
      <c r="X35" s="12">
        <v>43019</v>
      </c>
      <c r="Y35" s="12">
        <v>43019</v>
      </c>
      <c r="Z35" s="12">
        <v>42005</v>
      </c>
      <c r="AA35" s="13">
        <f t="shared" si="0"/>
        <v>1014</v>
      </c>
      <c r="AB35" s="176">
        <v>0</v>
      </c>
      <c r="AC35" s="166">
        <v>1</v>
      </c>
      <c r="AD35" s="166" t="s">
        <v>266</v>
      </c>
      <c r="AE35" s="166">
        <v>0</v>
      </c>
      <c r="AF35" s="166" t="s">
        <v>269</v>
      </c>
      <c r="AG35" s="177" t="s">
        <v>269</v>
      </c>
      <c r="AH35" s="166">
        <v>0</v>
      </c>
      <c r="AI35" s="166">
        <v>0</v>
      </c>
      <c r="AJ35" s="166">
        <v>1</v>
      </c>
      <c r="AK35" s="166">
        <v>0</v>
      </c>
      <c r="AL35" s="166">
        <v>0</v>
      </c>
      <c r="AM35" s="166" t="s">
        <v>264</v>
      </c>
      <c r="AN35" s="166" t="s">
        <v>268</v>
      </c>
      <c r="AO35" s="166">
        <v>1</v>
      </c>
      <c r="AP35" s="189">
        <v>43252</v>
      </c>
      <c r="AQ35" s="177" t="s">
        <v>333</v>
      </c>
      <c r="AR35" s="190" t="e">
        <f t="shared" si="3"/>
        <v>#VALUE!</v>
      </c>
      <c r="AS35" s="176">
        <f t="shared" si="2"/>
        <v>72.025000000000006</v>
      </c>
      <c r="AT35" s="177">
        <v>43252</v>
      </c>
      <c r="AU35" s="166">
        <v>14.44</v>
      </c>
      <c r="AV35" s="166" t="s">
        <v>269</v>
      </c>
      <c r="AW35" s="166" t="s">
        <v>269</v>
      </c>
      <c r="AX35" s="166">
        <v>3.3</v>
      </c>
      <c r="AY35" s="166">
        <v>1.55</v>
      </c>
      <c r="AZ35" s="166">
        <v>10.7</v>
      </c>
      <c r="BA35" s="166">
        <v>129</v>
      </c>
      <c r="BB35" s="166">
        <v>7.15</v>
      </c>
      <c r="BC35" s="166">
        <v>198</v>
      </c>
      <c r="BD35" s="166">
        <v>4.4400000000000004</v>
      </c>
      <c r="BE35" s="166">
        <v>0.95</v>
      </c>
      <c r="BF35" s="166">
        <v>1.38</v>
      </c>
      <c r="BG35" s="200">
        <f t="shared" si="11"/>
        <v>3.2173913043478266</v>
      </c>
      <c r="BH35" s="200">
        <f t="shared" si="10"/>
        <v>1.4526315789473683</v>
      </c>
      <c r="BI35" s="176">
        <f t="shared" si="8"/>
        <v>143.47826086956522</v>
      </c>
      <c r="BJ35" s="176">
        <f t="shared" si="9"/>
        <v>637.04347826086962</v>
      </c>
      <c r="BK35" s="166">
        <v>0</v>
      </c>
      <c r="BL35" s="166">
        <v>0</v>
      </c>
      <c r="BM35" s="166">
        <v>2.57</v>
      </c>
      <c r="BN35" s="177">
        <v>43446</v>
      </c>
      <c r="BO35" s="166" t="s">
        <v>274</v>
      </c>
      <c r="BP35" s="166">
        <v>0</v>
      </c>
      <c r="BQ35" s="177" t="s">
        <v>274</v>
      </c>
      <c r="BR35" s="166">
        <v>0</v>
      </c>
      <c r="BS35" s="166">
        <v>0</v>
      </c>
      <c r="BT35" s="166" t="s">
        <v>274</v>
      </c>
      <c r="BU35" s="166" t="s">
        <v>274</v>
      </c>
      <c r="BV35" s="166" t="s">
        <v>274</v>
      </c>
      <c r="BW35" s="166" t="s">
        <v>274</v>
      </c>
      <c r="BX35" s="166" t="s">
        <v>274</v>
      </c>
      <c r="BY35" s="166" t="s">
        <v>274</v>
      </c>
      <c r="BZ35" s="166" t="s">
        <v>274</v>
      </c>
      <c r="CA35" s="166" t="s">
        <v>274</v>
      </c>
      <c r="CB35" s="166" t="s">
        <v>274</v>
      </c>
      <c r="CC35" s="166" t="s">
        <v>274</v>
      </c>
      <c r="CD35" s="166" t="s">
        <v>274</v>
      </c>
      <c r="CE35" s="166" t="s">
        <v>274</v>
      </c>
      <c r="CF35" s="166" t="s">
        <v>274</v>
      </c>
      <c r="CG35" s="166" t="s">
        <v>274</v>
      </c>
      <c r="CH35" s="166" t="s">
        <v>274</v>
      </c>
      <c r="CI35" s="166" t="s">
        <v>274</v>
      </c>
      <c r="CJ35" s="166" t="s">
        <v>274</v>
      </c>
      <c r="CK35" s="200" t="s">
        <v>274</v>
      </c>
      <c r="CL35" s="200" t="s">
        <v>274</v>
      </c>
      <c r="CM35" s="176" t="s">
        <v>274</v>
      </c>
      <c r="CN35" s="176" t="s">
        <v>274</v>
      </c>
      <c r="CO35" s="166" t="s">
        <v>274</v>
      </c>
      <c r="CP35" s="166" t="s">
        <v>274</v>
      </c>
      <c r="CQ35" s="166" t="s">
        <v>274</v>
      </c>
      <c r="CR35" s="166" t="s">
        <v>274</v>
      </c>
      <c r="CS35" s="166" t="s">
        <v>274</v>
      </c>
      <c r="CT35" s="166" t="s">
        <v>274</v>
      </c>
      <c r="CU35" s="166" t="s">
        <v>274</v>
      </c>
      <c r="CV35" s="166" t="s">
        <v>274</v>
      </c>
      <c r="CW35" s="166">
        <v>0</v>
      </c>
      <c r="CX35" s="166">
        <v>0</v>
      </c>
      <c r="CY35" s="166">
        <v>0</v>
      </c>
      <c r="CZ35" s="166">
        <v>0</v>
      </c>
      <c r="DA35" s="166">
        <v>1</v>
      </c>
      <c r="DB35" s="166">
        <v>0</v>
      </c>
      <c r="DC35" s="166">
        <v>0</v>
      </c>
      <c r="DD35" s="166">
        <v>0</v>
      </c>
      <c r="DE35" s="166">
        <v>0</v>
      </c>
      <c r="DF35" s="177">
        <v>43894</v>
      </c>
      <c r="DH35" s="15" t="s">
        <v>338</v>
      </c>
    </row>
    <row r="36" spans="1:112" s="35" customFormat="1" ht="20.100000000000001" customHeight="1" x14ac:dyDescent="0.25">
      <c r="A36" s="30">
        <v>35</v>
      </c>
      <c r="B36" s="31">
        <v>43390</v>
      </c>
      <c r="C36" s="32" t="s">
        <v>29</v>
      </c>
      <c r="D36" s="33">
        <v>490505071</v>
      </c>
      <c r="E36" s="34" t="s">
        <v>345</v>
      </c>
      <c r="F36" s="30">
        <v>211</v>
      </c>
      <c r="G36" s="30" t="s">
        <v>85</v>
      </c>
      <c r="H36" s="30" t="s">
        <v>3</v>
      </c>
      <c r="I36" s="30"/>
      <c r="J36" s="30"/>
      <c r="K36" s="42" t="s">
        <v>46</v>
      </c>
      <c r="L36" s="43"/>
      <c r="M36" s="13"/>
      <c r="N36" s="42"/>
      <c r="O36" s="42"/>
      <c r="P36" s="171"/>
      <c r="Q36" s="171"/>
      <c r="R36" s="171"/>
      <c r="S36" s="171"/>
      <c r="T36" s="171"/>
      <c r="U36" s="42"/>
      <c r="V36" s="42"/>
      <c r="W36" s="42"/>
      <c r="X36" s="43"/>
      <c r="Y36" s="43"/>
      <c r="Z36" s="43"/>
      <c r="AA36" s="13">
        <f t="shared" si="0"/>
        <v>0</v>
      </c>
      <c r="AB36" s="176"/>
      <c r="AC36" s="171"/>
      <c r="AD36" s="171"/>
      <c r="AE36" s="171"/>
      <c r="AF36" s="171"/>
      <c r="AG36" s="180"/>
      <c r="AH36" s="171"/>
      <c r="AI36" s="171"/>
      <c r="AJ36" s="171"/>
      <c r="AK36" s="171"/>
      <c r="AL36" s="171"/>
      <c r="AM36" s="171"/>
      <c r="AN36" s="171"/>
      <c r="AO36" s="171"/>
      <c r="AP36" s="193"/>
      <c r="AQ36" s="180"/>
      <c r="AR36" s="190">
        <f t="shared" si="3"/>
        <v>0</v>
      </c>
      <c r="AS36" s="176" t="e">
        <f t="shared" si="2"/>
        <v>#VALUE!</v>
      </c>
      <c r="AT36" s="180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200"/>
      <c r="BH36" s="200"/>
      <c r="BI36" s="176"/>
      <c r="BJ36" s="176"/>
      <c r="BK36" s="171"/>
      <c r="BL36" s="171"/>
      <c r="BM36" s="171"/>
      <c r="BN36" s="180"/>
      <c r="BO36" s="171"/>
      <c r="BP36" s="171"/>
      <c r="BQ36" s="180"/>
      <c r="BR36" s="171"/>
      <c r="BS36" s="171"/>
      <c r="BT36" s="171"/>
      <c r="BU36" s="180"/>
      <c r="BV36" s="180"/>
      <c r="BW36" s="171"/>
      <c r="BX36" s="180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205"/>
      <c r="CL36" s="205"/>
      <c r="CM36" s="206"/>
      <c r="CN36" s="206"/>
      <c r="CO36" s="171"/>
      <c r="CP36" s="171"/>
      <c r="CQ36" s="171"/>
      <c r="CR36" s="180"/>
      <c r="CS36" s="171"/>
      <c r="CT36" s="171"/>
      <c r="CU36" s="180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80"/>
      <c r="DG36" s="171"/>
    </row>
    <row r="37" spans="1:112" ht="20.100000000000001" customHeight="1" x14ac:dyDescent="0.25">
      <c r="A37" s="6">
        <v>36</v>
      </c>
      <c r="B37" s="7">
        <v>43390</v>
      </c>
      <c r="C37" s="8" t="s">
        <v>83</v>
      </c>
      <c r="D37" s="9">
        <v>520423387</v>
      </c>
      <c r="E37" s="10">
        <v>19107</v>
      </c>
      <c r="F37" s="6">
        <v>201</v>
      </c>
      <c r="G37" s="6" t="s">
        <v>86</v>
      </c>
      <c r="H37" s="6" t="s">
        <v>3</v>
      </c>
      <c r="I37" s="6">
        <v>6.06</v>
      </c>
      <c r="J37" s="6">
        <v>3.49</v>
      </c>
      <c r="K37" s="11" t="s">
        <v>46</v>
      </c>
      <c r="L37" s="12">
        <v>41641</v>
      </c>
      <c r="M37" s="13">
        <f t="shared" si="1"/>
        <v>61.69166666666667</v>
      </c>
      <c r="N37" s="11">
        <v>18</v>
      </c>
      <c r="O37" s="11" t="s">
        <v>285</v>
      </c>
      <c r="P37" s="166">
        <v>0</v>
      </c>
      <c r="Q37" s="166">
        <v>0</v>
      </c>
      <c r="R37" s="166">
        <v>1</v>
      </c>
      <c r="S37" s="166">
        <v>0</v>
      </c>
      <c r="T37" s="166">
        <v>0</v>
      </c>
      <c r="U37" s="11" t="s">
        <v>292</v>
      </c>
      <c r="V37" s="11" t="s">
        <v>274</v>
      </c>
      <c r="W37" s="11">
        <v>0</v>
      </c>
      <c r="X37" s="12">
        <v>43018</v>
      </c>
      <c r="Y37" s="12">
        <v>43018</v>
      </c>
      <c r="Z37" s="12">
        <v>41730</v>
      </c>
      <c r="AA37" s="13">
        <f t="shared" si="0"/>
        <v>1288</v>
      </c>
      <c r="AB37" s="176">
        <v>0</v>
      </c>
      <c r="AC37" s="166">
        <v>1</v>
      </c>
      <c r="AD37" s="166" t="s">
        <v>266</v>
      </c>
      <c r="AE37" s="166">
        <v>0</v>
      </c>
      <c r="AF37" s="181" t="s">
        <v>269</v>
      </c>
      <c r="AG37" s="177" t="s">
        <v>269</v>
      </c>
      <c r="AH37" s="166">
        <v>0</v>
      </c>
      <c r="AI37" s="166">
        <v>1</v>
      </c>
      <c r="AJ37" s="166">
        <v>0</v>
      </c>
      <c r="AK37" s="166">
        <v>0</v>
      </c>
      <c r="AL37" s="166">
        <v>0</v>
      </c>
      <c r="AM37" s="166" t="s">
        <v>277</v>
      </c>
      <c r="AN37" s="166" t="s">
        <v>268</v>
      </c>
      <c r="AO37" s="166">
        <v>0</v>
      </c>
      <c r="AP37" s="189">
        <v>43046</v>
      </c>
      <c r="AQ37" s="177" t="s">
        <v>333</v>
      </c>
      <c r="AR37" s="190" t="e">
        <f t="shared" si="3"/>
        <v>#VALUE!</v>
      </c>
      <c r="AS37" s="176">
        <f t="shared" si="2"/>
        <v>65.538888888888891</v>
      </c>
      <c r="AT37" s="177">
        <v>43033</v>
      </c>
      <c r="AU37" s="166">
        <v>20.43</v>
      </c>
      <c r="AV37" s="166" t="s">
        <v>269</v>
      </c>
      <c r="AW37" s="166">
        <v>84.79</v>
      </c>
      <c r="AX37" s="166">
        <v>3.43</v>
      </c>
      <c r="AY37" s="166">
        <v>1.59</v>
      </c>
      <c r="AZ37" s="166">
        <v>1.6</v>
      </c>
      <c r="BA37" s="166">
        <v>156</v>
      </c>
      <c r="BB37" s="166">
        <v>8.0399999999999991</v>
      </c>
      <c r="BC37" s="166">
        <v>208</v>
      </c>
      <c r="BD37" s="166">
        <v>5.52</v>
      </c>
      <c r="BE37" s="166">
        <v>0.61</v>
      </c>
      <c r="BF37" s="166">
        <v>1.79</v>
      </c>
      <c r="BG37" s="200">
        <f t="shared" si="11"/>
        <v>3.0837988826815641</v>
      </c>
      <c r="BH37" s="200">
        <f t="shared" si="10"/>
        <v>2.9344262295081966</v>
      </c>
      <c r="BI37" s="176">
        <f t="shared" si="8"/>
        <v>116.20111731843575</v>
      </c>
      <c r="BJ37" s="176">
        <f t="shared" si="9"/>
        <v>641.43016759776538</v>
      </c>
      <c r="BK37" s="166">
        <v>1</v>
      </c>
      <c r="BL37" s="166">
        <v>0</v>
      </c>
      <c r="BM37" s="166">
        <v>5.27</v>
      </c>
      <c r="BN37" s="177">
        <v>43705</v>
      </c>
      <c r="BO37" s="166">
        <v>1</v>
      </c>
      <c r="BP37" s="166">
        <v>1</v>
      </c>
      <c r="BQ37" s="177">
        <v>43230</v>
      </c>
      <c r="BR37" s="166">
        <v>0</v>
      </c>
      <c r="BS37" s="166">
        <v>0</v>
      </c>
      <c r="BT37" s="166" t="s">
        <v>274</v>
      </c>
      <c r="BU37" s="166" t="s">
        <v>274</v>
      </c>
      <c r="BV37" s="166" t="s">
        <v>274</v>
      </c>
      <c r="BW37" s="166" t="s">
        <v>274</v>
      </c>
      <c r="BX37" s="166" t="s">
        <v>274</v>
      </c>
      <c r="BY37" s="166" t="s">
        <v>274</v>
      </c>
      <c r="BZ37" s="166" t="s">
        <v>274</v>
      </c>
      <c r="CA37" s="166" t="s">
        <v>274</v>
      </c>
      <c r="CB37" s="166" t="s">
        <v>274</v>
      </c>
      <c r="CC37" s="166" t="s">
        <v>274</v>
      </c>
      <c r="CD37" s="166" t="s">
        <v>274</v>
      </c>
      <c r="CE37" s="166" t="s">
        <v>274</v>
      </c>
      <c r="CF37" s="166" t="s">
        <v>274</v>
      </c>
      <c r="CG37" s="166" t="s">
        <v>274</v>
      </c>
      <c r="CH37" s="166" t="s">
        <v>274</v>
      </c>
      <c r="CI37" s="166" t="s">
        <v>274</v>
      </c>
      <c r="CJ37" s="166" t="s">
        <v>274</v>
      </c>
      <c r="CK37" s="200" t="s">
        <v>274</v>
      </c>
      <c r="CL37" s="200" t="s">
        <v>274</v>
      </c>
      <c r="CM37" s="176" t="s">
        <v>274</v>
      </c>
      <c r="CN37" s="176" t="s">
        <v>274</v>
      </c>
      <c r="CO37" s="166" t="s">
        <v>274</v>
      </c>
      <c r="CP37" s="166" t="s">
        <v>274</v>
      </c>
      <c r="CQ37" s="166" t="s">
        <v>274</v>
      </c>
      <c r="CR37" s="166" t="s">
        <v>274</v>
      </c>
      <c r="CS37" s="166" t="s">
        <v>274</v>
      </c>
      <c r="CT37" s="166" t="s">
        <v>274</v>
      </c>
      <c r="CU37" s="166" t="s">
        <v>274</v>
      </c>
      <c r="CV37" s="166" t="s">
        <v>274</v>
      </c>
      <c r="CW37" s="166">
        <v>0</v>
      </c>
      <c r="CX37" s="166">
        <v>0</v>
      </c>
      <c r="CY37" s="166">
        <v>0</v>
      </c>
      <c r="CZ37" s="166">
        <v>0</v>
      </c>
      <c r="DA37" s="166">
        <v>0</v>
      </c>
      <c r="DB37" s="166">
        <v>0</v>
      </c>
      <c r="DC37" s="166">
        <v>0</v>
      </c>
      <c r="DD37" s="166">
        <v>0</v>
      </c>
      <c r="DE37" s="166">
        <v>0</v>
      </c>
      <c r="DF37" s="177">
        <v>43887</v>
      </c>
      <c r="DG37" s="166" t="s">
        <v>307</v>
      </c>
      <c r="DH37" s="15" t="s">
        <v>338</v>
      </c>
    </row>
    <row r="38" spans="1:112" ht="20.100000000000001" customHeight="1" x14ac:dyDescent="0.25">
      <c r="A38" s="6">
        <v>37</v>
      </c>
      <c r="B38" s="7">
        <v>43390</v>
      </c>
      <c r="C38" s="8" t="s">
        <v>84</v>
      </c>
      <c r="D38" s="9">
        <v>460409494</v>
      </c>
      <c r="E38" s="10">
        <v>16901</v>
      </c>
      <c r="F38" s="6">
        <v>211</v>
      </c>
      <c r="G38" s="6" t="s">
        <v>87</v>
      </c>
      <c r="H38" s="6" t="s">
        <v>6</v>
      </c>
      <c r="I38" s="6">
        <v>10.37</v>
      </c>
      <c r="J38" s="6">
        <v>4.55</v>
      </c>
      <c r="K38" s="11" t="s">
        <v>46</v>
      </c>
      <c r="L38" s="12">
        <v>42838</v>
      </c>
      <c r="M38" s="13">
        <f t="shared" si="1"/>
        <v>71.011111111111106</v>
      </c>
      <c r="N38" s="11">
        <v>724</v>
      </c>
      <c r="O38" s="11" t="s">
        <v>275</v>
      </c>
      <c r="P38" s="166">
        <v>0</v>
      </c>
      <c r="Q38" s="166">
        <v>0</v>
      </c>
      <c r="R38" s="166">
        <v>0</v>
      </c>
      <c r="S38" s="166">
        <v>0</v>
      </c>
      <c r="T38" s="166">
        <v>0</v>
      </c>
      <c r="U38" s="11" t="s">
        <v>281</v>
      </c>
      <c r="V38" s="11" t="s">
        <v>274</v>
      </c>
      <c r="W38" s="11">
        <v>1</v>
      </c>
      <c r="X38" s="12">
        <v>42817</v>
      </c>
      <c r="Z38" s="12">
        <v>42872</v>
      </c>
      <c r="AA38" s="13" t="e">
        <f t="shared" si="0"/>
        <v>#NUM!</v>
      </c>
      <c r="AB38" s="176">
        <v>1</v>
      </c>
      <c r="AC38" s="166">
        <v>1</v>
      </c>
      <c r="AD38" s="166" t="s">
        <v>263</v>
      </c>
      <c r="AE38" s="166">
        <v>0</v>
      </c>
      <c r="AF38" s="166">
        <v>3.52</v>
      </c>
      <c r="AG38" s="177">
        <v>43677</v>
      </c>
      <c r="AH38" s="166">
        <v>0</v>
      </c>
      <c r="AI38" s="166">
        <v>1</v>
      </c>
      <c r="AJ38" s="166">
        <v>0</v>
      </c>
      <c r="AK38" s="166">
        <v>0</v>
      </c>
      <c r="AL38" s="166">
        <v>0</v>
      </c>
      <c r="AM38" s="166" t="s">
        <v>277</v>
      </c>
      <c r="AN38" s="166" t="s">
        <v>273</v>
      </c>
      <c r="AO38" s="166">
        <v>1</v>
      </c>
      <c r="AP38" s="189">
        <v>42935</v>
      </c>
      <c r="AQ38" s="177" t="s">
        <v>333</v>
      </c>
      <c r="AR38" s="190" t="e">
        <f t="shared" si="3"/>
        <v>#VALUE!</v>
      </c>
      <c r="AS38" s="176">
        <f t="shared" si="2"/>
        <v>71.277777777777771</v>
      </c>
      <c r="AT38" s="177">
        <v>42935</v>
      </c>
      <c r="AU38" s="166">
        <v>167.41</v>
      </c>
      <c r="AV38" s="166" t="s">
        <v>269</v>
      </c>
      <c r="AW38" s="166" t="s">
        <v>269</v>
      </c>
      <c r="AX38" s="166">
        <v>4.59</v>
      </c>
      <c r="AY38" s="166">
        <v>13.08</v>
      </c>
      <c r="AZ38" s="166" t="s">
        <v>297</v>
      </c>
      <c r="BA38" s="166">
        <v>129</v>
      </c>
      <c r="BB38" s="166">
        <v>4.32</v>
      </c>
      <c r="BC38" s="166">
        <v>220</v>
      </c>
      <c r="BD38" s="166">
        <v>2.16</v>
      </c>
      <c r="BE38" s="166">
        <v>0.51</v>
      </c>
      <c r="BF38" s="166">
        <v>1.46</v>
      </c>
      <c r="BG38" s="200">
        <f t="shared" si="11"/>
        <v>1.4794520547945207</v>
      </c>
      <c r="BH38" s="200">
        <f t="shared" si="10"/>
        <v>2.8627450980392157</v>
      </c>
      <c r="BI38" s="176">
        <f t="shared" si="8"/>
        <v>150.68493150684932</v>
      </c>
      <c r="BJ38" s="176">
        <f t="shared" si="9"/>
        <v>325.47945205479454</v>
      </c>
      <c r="BK38" s="166">
        <v>1</v>
      </c>
      <c r="BL38" s="166">
        <v>0</v>
      </c>
      <c r="BM38" s="166">
        <v>1.89</v>
      </c>
      <c r="BN38" s="177">
        <v>43852</v>
      </c>
      <c r="BO38" s="166" t="s">
        <v>274</v>
      </c>
      <c r="BP38" s="166">
        <v>1</v>
      </c>
      <c r="BQ38" s="177">
        <v>43118</v>
      </c>
      <c r="BR38" s="166">
        <v>0</v>
      </c>
      <c r="BS38" s="166">
        <v>0</v>
      </c>
      <c r="BT38" s="166" t="s">
        <v>274</v>
      </c>
      <c r="BU38" s="166" t="s">
        <v>274</v>
      </c>
      <c r="BV38" s="166" t="s">
        <v>274</v>
      </c>
      <c r="BW38" s="166" t="s">
        <v>274</v>
      </c>
      <c r="BX38" s="166" t="s">
        <v>274</v>
      </c>
      <c r="BY38" s="166" t="s">
        <v>274</v>
      </c>
      <c r="BZ38" s="166" t="s">
        <v>274</v>
      </c>
      <c r="CA38" s="166" t="s">
        <v>274</v>
      </c>
      <c r="CB38" s="166" t="s">
        <v>274</v>
      </c>
      <c r="CC38" s="166" t="s">
        <v>274</v>
      </c>
      <c r="CD38" s="166" t="s">
        <v>274</v>
      </c>
      <c r="CE38" s="166" t="s">
        <v>274</v>
      </c>
      <c r="CF38" s="166" t="s">
        <v>274</v>
      </c>
      <c r="CG38" s="166" t="s">
        <v>274</v>
      </c>
      <c r="CH38" s="166" t="s">
        <v>274</v>
      </c>
      <c r="CI38" s="166" t="s">
        <v>274</v>
      </c>
      <c r="CJ38" s="166" t="s">
        <v>274</v>
      </c>
      <c r="CK38" s="200" t="s">
        <v>274</v>
      </c>
      <c r="CL38" s="200" t="s">
        <v>274</v>
      </c>
      <c r="CM38" s="176" t="s">
        <v>274</v>
      </c>
      <c r="CN38" s="176" t="s">
        <v>274</v>
      </c>
      <c r="CO38" s="166" t="s">
        <v>274</v>
      </c>
      <c r="CP38" s="166" t="s">
        <v>274</v>
      </c>
      <c r="CQ38" s="166" t="s">
        <v>274</v>
      </c>
      <c r="CR38" s="166" t="s">
        <v>274</v>
      </c>
      <c r="CS38" s="166" t="s">
        <v>274</v>
      </c>
      <c r="CT38" s="166" t="s">
        <v>274</v>
      </c>
      <c r="CU38" s="166" t="s">
        <v>274</v>
      </c>
      <c r="CV38" s="166" t="s">
        <v>274</v>
      </c>
      <c r="CW38" s="166">
        <v>0</v>
      </c>
      <c r="CX38" s="166">
        <v>0</v>
      </c>
      <c r="CY38" s="166">
        <v>0</v>
      </c>
      <c r="CZ38" s="166">
        <v>0</v>
      </c>
      <c r="DA38" s="166">
        <v>0</v>
      </c>
      <c r="DB38" s="166">
        <v>0</v>
      </c>
      <c r="DC38" s="166">
        <v>0</v>
      </c>
      <c r="DD38" s="166">
        <v>0</v>
      </c>
      <c r="DE38" s="166">
        <v>0</v>
      </c>
      <c r="DF38" s="177">
        <v>43887</v>
      </c>
      <c r="DH38" s="15" t="s">
        <v>346</v>
      </c>
    </row>
    <row r="39" spans="1:112" ht="20.100000000000001" customHeight="1" x14ac:dyDescent="0.25">
      <c r="A39" s="6">
        <v>38</v>
      </c>
      <c r="B39" s="7">
        <v>43390</v>
      </c>
      <c r="C39" s="47" t="s">
        <v>88</v>
      </c>
      <c r="D39" s="9">
        <v>401216430</v>
      </c>
      <c r="E39" s="10">
        <v>14961</v>
      </c>
      <c r="F39" s="6">
        <v>205</v>
      </c>
      <c r="G39" s="6" t="s">
        <v>89</v>
      </c>
      <c r="H39" s="6" t="s">
        <v>6</v>
      </c>
      <c r="I39" s="6">
        <v>3.15</v>
      </c>
      <c r="J39" s="6">
        <v>3.18</v>
      </c>
      <c r="K39" s="11" t="s">
        <v>46</v>
      </c>
      <c r="L39" s="12">
        <v>37504</v>
      </c>
      <c r="M39" s="13">
        <f t="shared" si="1"/>
        <v>61.719444444444441</v>
      </c>
      <c r="N39" s="11">
        <v>30</v>
      </c>
      <c r="O39" s="11" t="s">
        <v>309</v>
      </c>
      <c r="P39" s="166">
        <v>0</v>
      </c>
      <c r="Q39" s="166">
        <v>0</v>
      </c>
      <c r="R39" s="166">
        <v>1</v>
      </c>
      <c r="S39" s="166">
        <v>0</v>
      </c>
      <c r="T39" s="166">
        <v>0</v>
      </c>
      <c r="U39" s="11" t="s">
        <v>278</v>
      </c>
      <c r="V39" s="11" t="s">
        <v>274</v>
      </c>
      <c r="W39" s="11">
        <v>0</v>
      </c>
      <c r="X39" s="12">
        <v>41015</v>
      </c>
      <c r="Y39" s="12">
        <v>42439</v>
      </c>
      <c r="Z39" s="12">
        <v>41089</v>
      </c>
      <c r="AA39" s="13">
        <f t="shared" si="0"/>
        <v>1350</v>
      </c>
      <c r="AB39" s="176">
        <v>1</v>
      </c>
      <c r="AC39" s="166">
        <v>0</v>
      </c>
      <c r="AD39" s="166" t="s">
        <v>274</v>
      </c>
      <c r="AE39" s="166">
        <v>1</v>
      </c>
      <c r="AF39" s="166">
        <v>0.1</v>
      </c>
      <c r="AG39" s="177">
        <v>41239</v>
      </c>
      <c r="AH39" s="166">
        <v>0</v>
      </c>
      <c r="AI39" s="166">
        <v>1</v>
      </c>
      <c r="AJ39" s="166">
        <v>1</v>
      </c>
      <c r="AK39" s="166">
        <v>0</v>
      </c>
      <c r="AL39" s="166">
        <v>0</v>
      </c>
      <c r="AM39" s="166" t="s">
        <v>264</v>
      </c>
      <c r="AN39" s="166" t="s">
        <v>267</v>
      </c>
      <c r="AO39" s="166">
        <v>1</v>
      </c>
      <c r="AP39" s="189">
        <v>43133</v>
      </c>
      <c r="AQ39" s="177">
        <v>43271</v>
      </c>
      <c r="AR39" s="190">
        <f t="shared" si="3"/>
        <v>138</v>
      </c>
      <c r="AS39" s="176">
        <f t="shared" si="2"/>
        <v>77.12777777777778</v>
      </c>
      <c r="AT39" s="177">
        <v>43133</v>
      </c>
      <c r="AU39" s="166">
        <v>13.45</v>
      </c>
      <c r="AV39" s="166" t="s">
        <v>269</v>
      </c>
      <c r="AW39" s="166" t="s">
        <v>269</v>
      </c>
      <c r="AX39" s="166">
        <v>3.82</v>
      </c>
      <c r="AY39" s="166">
        <v>1.73</v>
      </c>
      <c r="AZ39" s="166" t="s">
        <v>297</v>
      </c>
      <c r="BA39" s="166">
        <v>171</v>
      </c>
      <c r="BB39" s="166">
        <v>7.24</v>
      </c>
      <c r="BC39" s="166">
        <v>400</v>
      </c>
      <c r="BD39" s="166">
        <v>5.09</v>
      </c>
      <c r="BE39" s="166">
        <v>0.54</v>
      </c>
      <c r="BF39" s="166">
        <v>1.24</v>
      </c>
      <c r="BG39" s="200">
        <f t="shared" si="11"/>
        <v>4.104838709677419</v>
      </c>
      <c r="BH39" s="200">
        <f t="shared" si="10"/>
        <v>2.2962962962962963</v>
      </c>
      <c r="BI39" s="176">
        <f t="shared" si="8"/>
        <v>322.58064516129031</v>
      </c>
      <c r="BJ39" s="176">
        <f t="shared" si="9"/>
        <v>1641.9354838709676</v>
      </c>
      <c r="BK39" s="166">
        <v>1</v>
      </c>
      <c r="BL39" s="166" t="s">
        <v>269</v>
      </c>
      <c r="BM39" s="166">
        <v>8.58</v>
      </c>
      <c r="BN39" s="177">
        <v>43187</v>
      </c>
      <c r="BO39" s="166">
        <v>1</v>
      </c>
      <c r="BP39" s="166">
        <v>0</v>
      </c>
      <c r="BQ39" s="177" t="s">
        <v>274</v>
      </c>
      <c r="BR39" s="166">
        <v>0</v>
      </c>
      <c r="BS39" s="166">
        <v>1</v>
      </c>
      <c r="BT39" s="166" t="s">
        <v>272</v>
      </c>
      <c r="BU39" s="177">
        <v>42571</v>
      </c>
      <c r="BV39" s="177">
        <v>42760</v>
      </c>
      <c r="BW39" s="166">
        <v>10</v>
      </c>
      <c r="BX39" s="177">
        <v>42571</v>
      </c>
      <c r="BY39" s="166">
        <v>15.98</v>
      </c>
      <c r="BZ39" s="166" t="s">
        <v>269</v>
      </c>
      <c r="CA39" s="166" t="s">
        <v>269</v>
      </c>
      <c r="CB39" s="166">
        <v>3.05</v>
      </c>
      <c r="CC39" s="166">
        <v>1.75</v>
      </c>
      <c r="CD39" s="166" t="s">
        <v>297</v>
      </c>
      <c r="CE39" s="166">
        <v>168</v>
      </c>
      <c r="CF39" s="166">
        <v>12.25</v>
      </c>
      <c r="CG39" s="166">
        <v>537</v>
      </c>
      <c r="CH39" s="166">
        <v>11.54</v>
      </c>
      <c r="CI39" s="166">
        <v>0.12</v>
      </c>
      <c r="CJ39" s="166">
        <v>0.56999999999999995</v>
      </c>
      <c r="CK39" s="200">
        <f>CH39/CJ39</f>
        <v>20.245614035087719</v>
      </c>
      <c r="CL39" s="200">
        <f>CJ39/CI39</f>
        <v>4.75</v>
      </c>
      <c r="CM39" s="176">
        <f>CG39/CJ39</f>
        <v>942.1052631578948</v>
      </c>
      <c r="CN39" s="176">
        <f>PRODUCT(CK39,CG39)</f>
        <v>10871.894736842105</v>
      </c>
      <c r="CO39" s="166">
        <v>1</v>
      </c>
      <c r="CP39" s="166">
        <v>0</v>
      </c>
      <c r="CQ39" s="166">
        <v>0.04</v>
      </c>
      <c r="CR39" s="177">
        <v>42797</v>
      </c>
      <c r="CS39" s="166">
        <v>0</v>
      </c>
      <c r="CT39" s="166">
        <v>1</v>
      </c>
      <c r="CU39" s="177">
        <v>42718</v>
      </c>
      <c r="CV39" s="166">
        <v>1</v>
      </c>
      <c r="CW39" s="166">
        <v>1</v>
      </c>
      <c r="CX39" s="166">
        <v>0</v>
      </c>
      <c r="CY39" s="166">
        <v>0</v>
      </c>
      <c r="CZ39" s="166">
        <v>0</v>
      </c>
      <c r="DA39" s="166">
        <v>0</v>
      </c>
      <c r="DB39" s="166">
        <v>0</v>
      </c>
      <c r="DC39" s="166">
        <v>0</v>
      </c>
      <c r="DD39" s="166">
        <v>0</v>
      </c>
      <c r="DE39" s="166">
        <v>1</v>
      </c>
      <c r="DF39" s="177">
        <v>43839</v>
      </c>
      <c r="DH39" s="15" t="s">
        <v>335</v>
      </c>
    </row>
    <row r="40" spans="1:112" ht="20.100000000000001" customHeight="1" x14ac:dyDescent="0.25">
      <c r="A40" s="6">
        <v>39</v>
      </c>
      <c r="B40" s="7">
        <v>43391</v>
      </c>
      <c r="C40" s="8" t="s">
        <v>90</v>
      </c>
      <c r="D40" s="9">
        <v>510708131</v>
      </c>
      <c r="E40" s="10">
        <v>18817</v>
      </c>
      <c r="F40" s="6">
        <v>111</v>
      </c>
      <c r="G40" s="6" t="s">
        <v>91</v>
      </c>
      <c r="H40" s="6" t="s">
        <v>3</v>
      </c>
      <c r="I40" s="6">
        <v>0.51</v>
      </c>
      <c r="J40" s="6" t="s">
        <v>269</v>
      </c>
      <c r="K40" s="11" t="s">
        <v>46</v>
      </c>
      <c r="L40" s="12">
        <v>40149</v>
      </c>
      <c r="M40" s="13">
        <f t="shared" si="1"/>
        <v>58.4</v>
      </c>
      <c r="N40" s="11">
        <v>3.11</v>
      </c>
      <c r="O40" s="11" t="s">
        <v>285</v>
      </c>
      <c r="P40" s="166">
        <v>0</v>
      </c>
      <c r="Q40" s="166">
        <v>1</v>
      </c>
      <c r="R40" s="166">
        <v>0</v>
      </c>
      <c r="S40" s="166">
        <v>1</v>
      </c>
      <c r="T40" s="166">
        <v>0</v>
      </c>
      <c r="U40" s="11" t="s">
        <v>296</v>
      </c>
      <c r="V40" s="11" t="s">
        <v>295</v>
      </c>
      <c r="W40" s="11">
        <v>0</v>
      </c>
      <c r="X40" s="12">
        <v>42710</v>
      </c>
      <c r="Y40" s="12">
        <v>42710</v>
      </c>
      <c r="Z40" s="12">
        <v>42013</v>
      </c>
      <c r="AA40" s="13">
        <f t="shared" si="0"/>
        <v>697</v>
      </c>
      <c r="AB40" s="176">
        <v>0</v>
      </c>
      <c r="AC40" s="166">
        <v>1</v>
      </c>
      <c r="AD40" s="166" t="s">
        <v>263</v>
      </c>
      <c r="AE40" s="166">
        <v>1</v>
      </c>
      <c r="AF40" s="166">
        <v>0.79</v>
      </c>
      <c r="AG40" s="177">
        <v>42327</v>
      </c>
      <c r="AH40" s="166">
        <v>1</v>
      </c>
      <c r="AI40" s="166">
        <v>1</v>
      </c>
      <c r="AJ40" s="166">
        <v>0</v>
      </c>
      <c r="AK40" s="166">
        <v>0</v>
      </c>
      <c r="AL40" s="166">
        <v>0</v>
      </c>
      <c r="AM40" s="166" t="s">
        <v>277</v>
      </c>
      <c r="AN40" s="166" t="s">
        <v>268</v>
      </c>
      <c r="AO40" s="166">
        <v>0</v>
      </c>
      <c r="AP40" s="189">
        <v>42768</v>
      </c>
      <c r="AQ40" s="177" t="s">
        <v>333</v>
      </c>
      <c r="AR40" s="190" t="e">
        <f t="shared" si="3"/>
        <v>#VALUE!</v>
      </c>
      <c r="AS40" s="176">
        <f t="shared" si="2"/>
        <v>65.566666666666663</v>
      </c>
      <c r="AT40" s="177">
        <v>42753</v>
      </c>
      <c r="AU40" s="166">
        <v>4.38</v>
      </c>
      <c r="AV40" s="166" t="s">
        <v>269</v>
      </c>
      <c r="AW40" s="166" t="s">
        <v>269</v>
      </c>
      <c r="AX40" s="166">
        <v>2.71</v>
      </c>
      <c r="AY40" s="166">
        <v>1.63</v>
      </c>
      <c r="AZ40" s="166" t="s">
        <v>297</v>
      </c>
      <c r="BA40" s="166">
        <v>128</v>
      </c>
      <c r="BB40" s="166">
        <v>4.42</v>
      </c>
      <c r="BC40" s="166">
        <v>252</v>
      </c>
      <c r="BD40" s="166">
        <v>2.72</v>
      </c>
      <c r="BE40" s="166">
        <v>0.4</v>
      </c>
      <c r="BF40" s="166">
        <v>1.2</v>
      </c>
      <c r="BG40" s="200">
        <f t="shared" si="11"/>
        <v>2.2666666666666671</v>
      </c>
      <c r="BH40" s="200">
        <f t="shared" si="10"/>
        <v>2.9999999999999996</v>
      </c>
      <c r="BI40" s="176">
        <f t="shared" si="8"/>
        <v>210</v>
      </c>
      <c r="BJ40" s="176">
        <f t="shared" si="9"/>
        <v>571.20000000000005</v>
      </c>
      <c r="BK40" s="166">
        <v>0</v>
      </c>
      <c r="BL40" s="166">
        <v>1</v>
      </c>
      <c r="BM40" s="166">
        <v>0.25</v>
      </c>
      <c r="BN40" s="177">
        <v>43292</v>
      </c>
      <c r="BO40" s="166">
        <v>0</v>
      </c>
      <c r="BP40" s="166">
        <v>0</v>
      </c>
      <c r="BQ40" s="177" t="s">
        <v>274</v>
      </c>
      <c r="BR40" s="166">
        <v>0</v>
      </c>
      <c r="BS40" s="166">
        <v>0</v>
      </c>
      <c r="BT40" s="166" t="s">
        <v>274</v>
      </c>
      <c r="BU40" s="166" t="s">
        <v>274</v>
      </c>
      <c r="BV40" s="166" t="s">
        <v>274</v>
      </c>
      <c r="BW40" s="166" t="s">
        <v>274</v>
      </c>
      <c r="BX40" s="166" t="s">
        <v>274</v>
      </c>
      <c r="BY40" s="166" t="s">
        <v>274</v>
      </c>
      <c r="BZ40" s="166" t="s">
        <v>274</v>
      </c>
      <c r="CA40" s="166" t="s">
        <v>274</v>
      </c>
      <c r="CB40" s="166" t="s">
        <v>274</v>
      </c>
      <c r="CC40" s="166" t="s">
        <v>274</v>
      </c>
      <c r="CD40" s="166" t="s">
        <v>274</v>
      </c>
      <c r="CE40" s="166" t="s">
        <v>274</v>
      </c>
      <c r="CF40" s="166" t="s">
        <v>274</v>
      </c>
      <c r="CG40" s="166" t="s">
        <v>274</v>
      </c>
      <c r="CH40" s="166" t="s">
        <v>274</v>
      </c>
      <c r="CI40" s="166" t="s">
        <v>274</v>
      </c>
      <c r="CJ40" s="166" t="s">
        <v>274</v>
      </c>
      <c r="CK40" s="200" t="s">
        <v>274</v>
      </c>
      <c r="CL40" s="200" t="s">
        <v>274</v>
      </c>
      <c r="CM40" s="176" t="s">
        <v>274</v>
      </c>
      <c r="CN40" s="176" t="s">
        <v>274</v>
      </c>
      <c r="CO40" s="166" t="s">
        <v>274</v>
      </c>
      <c r="CP40" s="166" t="s">
        <v>274</v>
      </c>
      <c r="CQ40" s="166" t="s">
        <v>274</v>
      </c>
      <c r="CR40" s="166" t="s">
        <v>274</v>
      </c>
      <c r="CS40" s="166" t="s">
        <v>274</v>
      </c>
      <c r="CT40" s="166" t="s">
        <v>274</v>
      </c>
      <c r="CU40" s="166" t="s">
        <v>274</v>
      </c>
      <c r="CV40" s="166" t="s">
        <v>274</v>
      </c>
      <c r="CW40" s="166">
        <v>0</v>
      </c>
      <c r="CX40" s="166">
        <v>0</v>
      </c>
      <c r="CY40" s="166">
        <v>0</v>
      </c>
      <c r="CZ40" s="166">
        <v>0</v>
      </c>
      <c r="DA40" s="166">
        <v>1</v>
      </c>
      <c r="DB40" s="166">
        <v>0</v>
      </c>
      <c r="DC40" s="166">
        <v>0</v>
      </c>
      <c r="DD40" s="166">
        <v>0</v>
      </c>
      <c r="DE40" s="166">
        <v>0</v>
      </c>
      <c r="DF40" s="177">
        <v>43889</v>
      </c>
      <c r="DH40" s="15" t="s">
        <v>338</v>
      </c>
    </row>
    <row r="41" spans="1:112" ht="20.100000000000001" customHeight="1" x14ac:dyDescent="0.25">
      <c r="A41" s="6">
        <v>40</v>
      </c>
      <c r="B41" s="7">
        <v>43391</v>
      </c>
      <c r="C41" s="8" t="s">
        <v>92</v>
      </c>
      <c r="D41" s="22">
        <v>400102006</v>
      </c>
      <c r="E41" s="10">
        <v>14612</v>
      </c>
      <c r="F41" s="6">
        <v>211</v>
      </c>
      <c r="G41" s="6" t="s">
        <v>93</v>
      </c>
      <c r="H41" s="6" t="s">
        <v>6</v>
      </c>
      <c r="I41" s="6" t="s">
        <v>269</v>
      </c>
      <c r="J41" s="6" t="s">
        <v>269</v>
      </c>
      <c r="K41" s="11" t="s">
        <v>46</v>
      </c>
      <c r="L41" s="12">
        <v>39539</v>
      </c>
      <c r="M41" s="13">
        <f t="shared" si="1"/>
        <v>68.24722222222222</v>
      </c>
      <c r="N41" s="11">
        <v>13.4</v>
      </c>
      <c r="O41" s="11" t="s">
        <v>275</v>
      </c>
      <c r="P41" s="166">
        <v>0</v>
      </c>
      <c r="Q41" s="166">
        <v>1</v>
      </c>
      <c r="R41" s="166">
        <v>0</v>
      </c>
      <c r="S41" s="166">
        <v>0</v>
      </c>
      <c r="T41" s="166">
        <v>1</v>
      </c>
      <c r="U41" s="11" t="s">
        <v>303</v>
      </c>
      <c r="V41" s="11" t="s">
        <v>295</v>
      </c>
      <c r="W41" s="11">
        <v>0</v>
      </c>
      <c r="X41" s="12">
        <v>42472</v>
      </c>
      <c r="Y41" s="12">
        <v>42472</v>
      </c>
      <c r="Z41" s="12">
        <v>40890</v>
      </c>
      <c r="AA41" s="13">
        <f t="shared" si="0"/>
        <v>1582</v>
      </c>
      <c r="AB41" s="176">
        <v>0</v>
      </c>
      <c r="AC41" s="166">
        <v>1</v>
      </c>
      <c r="AD41" s="166" t="s">
        <v>266</v>
      </c>
      <c r="AE41" s="166">
        <v>0</v>
      </c>
      <c r="AF41" s="166">
        <v>0.54</v>
      </c>
      <c r="AG41" s="177">
        <v>41176</v>
      </c>
      <c r="AH41" s="166">
        <v>1</v>
      </c>
      <c r="AI41" s="166">
        <v>1</v>
      </c>
      <c r="AJ41" s="166">
        <v>0</v>
      </c>
      <c r="AK41" s="166">
        <v>0</v>
      </c>
      <c r="AL41" s="166">
        <v>0</v>
      </c>
      <c r="AM41" s="166" t="s">
        <v>277</v>
      </c>
      <c r="AN41" s="166" t="s">
        <v>268</v>
      </c>
      <c r="AO41" s="166">
        <v>1</v>
      </c>
      <c r="AP41" s="189">
        <v>42522</v>
      </c>
      <c r="AQ41" s="177">
        <v>42971</v>
      </c>
      <c r="AR41" s="190">
        <f t="shared" si="3"/>
        <v>449</v>
      </c>
      <c r="AS41" s="176">
        <f t="shared" si="2"/>
        <v>76.413888888888891</v>
      </c>
      <c r="AT41" s="177">
        <v>42506</v>
      </c>
      <c r="AU41" s="166">
        <v>178.31</v>
      </c>
      <c r="AV41" s="166" t="s">
        <v>269</v>
      </c>
      <c r="AW41" s="166" t="s">
        <v>269</v>
      </c>
      <c r="AX41" s="166">
        <v>3.82</v>
      </c>
      <c r="AY41" s="166">
        <v>1.51</v>
      </c>
      <c r="AZ41" s="166">
        <v>1.4</v>
      </c>
      <c r="BA41" s="166">
        <v>141</v>
      </c>
      <c r="BB41" s="166">
        <v>7.65</v>
      </c>
      <c r="BC41" s="166">
        <v>303</v>
      </c>
      <c r="BD41" s="166">
        <v>5.12</v>
      </c>
      <c r="BE41" s="166">
        <v>0.71</v>
      </c>
      <c r="BF41" s="166">
        <v>1.57</v>
      </c>
      <c r="BG41" s="200">
        <f t="shared" si="11"/>
        <v>3.2611464968152863</v>
      </c>
      <c r="BH41" s="200">
        <f t="shared" si="10"/>
        <v>2.211267605633803</v>
      </c>
      <c r="BI41" s="176">
        <f t="shared" si="8"/>
        <v>192.9936305732484</v>
      </c>
      <c r="BJ41" s="176">
        <f t="shared" si="9"/>
        <v>988.12738853503174</v>
      </c>
      <c r="BK41" s="166">
        <v>0</v>
      </c>
      <c r="BL41" s="166">
        <v>0</v>
      </c>
      <c r="BM41" s="166">
        <v>26.88</v>
      </c>
      <c r="BN41" s="177">
        <v>42719</v>
      </c>
      <c r="BO41" s="166">
        <v>0</v>
      </c>
      <c r="BP41" s="166">
        <v>0</v>
      </c>
      <c r="BQ41" s="177" t="s">
        <v>274</v>
      </c>
      <c r="BR41" s="166">
        <v>0</v>
      </c>
      <c r="BS41" s="166">
        <v>1</v>
      </c>
      <c r="BT41" s="166" t="s">
        <v>272</v>
      </c>
      <c r="BU41" s="177">
        <v>43024</v>
      </c>
      <c r="BV41" s="177">
        <v>43213</v>
      </c>
      <c r="BW41" s="166">
        <v>10</v>
      </c>
      <c r="BX41" s="177">
        <v>43024</v>
      </c>
      <c r="BY41" s="166">
        <v>119.19</v>
      </c>
      <c r="BZ41" s="166" t="s">
        <v>269</v>
      </c>
      <c r="CA41" s="166" t="s">
        <v>269</v>
      </c>
      <c r="CB41" s="166">
        <v>4.0999999999999996</v>
      </c>
      <c r="CC41" s="166">
        <v>1.71</v>
      </c>
      <c r="CD41" s="166" t="s">
        <v>297</v>
      </c>
      <c r="CE41" s="166">
        <v>143</v>
      </c>
      <c r="CF41" s="166">
        <v>9.85</v>
      </c>
      <c r="CG41" s="166">
        <v>281</v>
      </c>
      <c r="CH41" s="166">
        <v>9.1</v>
      </c>
      <c r="CI41" s="166">
        <v>0.21</v>
      </c>
      <c r="CJ41" s="166">
        <v>0.54</v>
      </c>
      <c r="CK41" s="200">
        <f>CH41/CJ41</f>
        <v>16.851851851851851</v>
      </c>
      <c r="CL41" s="200">
        <f>CJ41/CI41</f>
        <v>2.5714285714285716</v>
      </c>
      <c r="CM41" s="176">
        <f>CG41/CJ41</f>
        <v>520.37037037037032</v>
      </c>
      <c r="CN41" s="176">
        <f>PRODUCT(CK41,CG41)</f>
        <v>4735.3703703703704</v>
      </c>
      <c r="CO41" s="166">
        <v>0</v>
      </c>
      <c r="CP41" s="166" t="s">
        <v>269</v>
      </c>
      <c r="CQ41" s="166">
        <v>60.17</v>
      </c>
      <c r="CR41" s="177">
        <v>43193</v>
      </c>
      <c r="CS41" s="166">
        <v>0</v>
      </c>
      <c r="CT41" s="166">
        <v>0</v>
      </c>
      <c r="CU41" s="177" t="s">
        <v>274</v>
      </c>
      <c r="CV41" s="166">
        <v>1</v>
      </c>
      <c r="CW41" s="166">
        <v>1</v>
      </c>
      <c r="CX41" s="166">
        <v>0</v>
      </c>
      <c r="CY41" s="166">
        <v>0</v>
      </c>
      <c r="CZ41" s="166">
        <v>0</v>
      </c>
      <c r="DA41" s="166">
        <v>1</v>
      </c>
      <c r="DB41" s="166">
        <v>0</v>
      </c>
      <c r="DC41" s="166">
        <v>0</v>
      </c>
      <c r="DD41" s="166">
        <v>0</v>
      </c>
      <c r="DE41" s="166">
        <v>0</v>
      </c>
      <c r="DF41" s="177">
        <v>43887</v>
      </c>
      <c r="DH41" s="15" t="s">
        <v>338</v>
      </c>
    </row>
    <row r="42" spans="1:112" ht="20.100000000000001" customHeight="1" x14ac:dyDescent="0.25">
      <c r="A42" s="6">
        <v>41</v>
      </c>
      <c r="B42" s="7">
        <v>43391</v>
      </c>
      <c r="C42" s="8" t="s">
        <v>94</v>
      </c>
      <c r="D42" s="9">
        <v>390217440</v>
      </c>
      <c r="E42" s="10">
        <v>14293</v>
      </c>
      <c r="F42" s="6">
        <v>111</v>
      </c>
      <c r="G42" s="6" t="s">
        <v>95</v>
      </c>
      <c r="H42" s="6" t="s">
        <v>6</v>
      </c>
      <c r="I42" s="6">
        <v>0.89</v>
      </c>
      <c r="J42" s="6">
        <v>3.43</v>
      </c>
      <c r="K42" s="11" t="s">
        <v>46</v>
      </c>
      <c r="L42" s="12">
        <v>40701</v>
      </c>
      <c r="M42" s="13">
        <f t="shared" si="1"/>
        <v>72.305555555555557</v>
      </c>
      <c r="N42" s="11">
        <v>53.59</v>
      </c>
      <c r="O42" s="11" t="s">
        <v>270</v>
      </c>
      <c r="P42" s="166">
        <v>0</v>
      </c>
      <c r="Q42" s="166">
        <v>0</v>
      </c>
      <c r="R42" s="166">
        <v>1</v>
      </c>
      <c r="S42" s="166">
        <v>0</v>
      </c>
      <c r="T42" s="166">
        <v>0</v>
      </c>
      <c r="U42" s="11" t="s">
        <v>290</v>
      </c>
      <c r="V42" s="11" t="s">
        <v>274</v>
      </c>
      <c r="W42" s="11">
        <v>0</v>
      </c>
      <c r="X42" s="12">
        <v>42307</v>
      </c>
      <c r="Y42" s="12">
        <v>42307</v>
      </c>
      <c r="Z42" s="12">
        <v>42026</v>
      </c>
      <c r="AA42" s="13">
        <f t="shared" si="0"/>
        <v>281</v>
      </c>
      <c r="AB42" s="176">
        <v>0</v>
      </c>
      <c r="AC42" s="166">
        <v>1</v>
      </c>
      <c r="AD42" s="166" t="s">
        <v>266</v>
      </c>
      <c r="AE42" s="166">
        <v>1</v>
      </c>
      <c r="AF42" s="166" t="s">
        <v>274</v>
      </c>
      <c r="AG42" s="177" t="s">
        <v>274</v>
      </c>
      <c r="AH42" s="166">
        <v>0</v>
      </c>
      <c r="AI42" s="166">
        <v>1</v>
      </c>
      <c r="AJ42" s="166">
        <v>0</v>
      </c>
      <c r="AK42" s="166">
        <v>0</v>
      </c>
      <c r="AL42" s="166">
        <v>0</v>
      </c>
      <c r="AM42" s="166" t="s">
        <v>264</v>
      </c>
      <c r="AN42" s="166" t="s">
        <v>267</v>
      </c>
      <c r="AO42" s="166">
        <v>1</v>
      </c>
      <c r="AP42" s="189">
        <v>43084</v>
      </c>
      <c r="AQ42" s="177" t="s">
        <v>333</v>
      </c>
      <c r="AR42" s="190" t="e">
        <f t="shared" si="3"/>
        <v>#VALUE!</v>
      </c>
      <c r="AS42" s="176">
        <f t="shared" si="2"/>
        <v>78.827777777777783</v>
      </c>
      <c r="AT42" s="177">
        <v>43063</v>
      </c>
      <c r="AU42" s="166">
        <v>41.63</v>
      </c>
      <c r="AV42" s="166" t="s">
        <v>269</v>
      </c>
      <c r="AW42" s="166" t="s">
        <v>269</v>
      </c>
      <c r="AX42" s="166">
        <v>3.66</v>
      </c>
      <c r="AY42" s="166">
        <v>0.64</v>
      </c>
      <c r="AZ42" s="166">
        <v>0.8</v>
      </c>
      <c r="BA42" s="166">
        <v>106</v>
      </c>
      <c r="BB42" s="166">
        <v>1.7</v>
      </c>
      <c r="BC42" s="166">
        <v>185</v>
      </c>
      <c r="BD42" s="166">
        <v>0.82</v>
      </c>
      <c r="BE42" s="166">
        <v>0.31</v>
      </c>
      <c r="BF42" s="166">
        <v>0.44</v>
      </c>
      <c r="BG42" s="200">
        <f t="shared" si="11"/>
        <v>1.8636363636363635</v>
      </c>
      <c r="BH42" s="200">
        <f t="shared" si="10"/>
        <v>1.4193548387096775</v>
      </c>
      <c r="BI42" s="176">
        <f t="shared" si="8"/>
        <v>420.45454545454544</v>
      </c>
      <c r="BJ42" s="176">
        <f t="shared" si="9"/>
        <v>344.77272727272725</v>
      </c>
      <c r="BK42" s="166">
        <v>2</v>
      </c>
      <c r="BL42" s="166" t="s">
        <v>269</v>
      </c>
      <c r="BM42" s="166">
        <v>0.57999999999999996</v>
      </c>
      <c r="BN42" s="177">
        <v>43308</v>
      </c>
      <c r="BO42" s="166">
        <v>0</v>
      </c>
      <c r="BP42" s="166">
        <v>0</v>
      </c>
      <c r="BQ42" s="177" t="s">
        <v>274</v>
      </c>
      <c r="BR42" s="166">
        <v>0</v>
      </c>
      <c r="BS42" s="166">
        <v>1</v>
      </c>
      <c r="BT42" s="166" t="s">
        <v>272</v>
      </c>
      <c r="BU42" s="177">
        <v>42748</v>
      </c>
      <c r="BV42" s="177">
        <v>42874</v>
      </c>
      <c r="BW42" s="166">
        <v>7</v>
      </c>
      <c r="BX42" s="177">
        <v>42748</v>
      </c>
      <c r="BY42" s="166">
        <v>156.82</v>
      </c>
      <c r="BZ42" s="166" t="s">
        <v>269</v>
      </c>
      <c r="CA42" s="166" t="s">
        <v>269</v>
      </c>
      <c r="CB42" s="166">
        <v>5.69</v>
      </c>
      <c r="CC42" s="166">
        <v>1.05</v>
      </c>
      <c r="CD42" s="166">
        <v>1.2</v>
      </c>
      <c r="CE42" s="166">
        <v>112</v>
      </c>
      <c r="CF42" s="166">
        <v>4.5199999999999996</v>
      </c>
      <c r="CG42" s="166">
        <v>240</v>
      </c>
      <c r="CH42" s="166">
        <v>3.64</v>
      </c>
      <c r="CI42" s="166">
        <v>0.19</v>
      </c>
      <c r="CJ42" s="166">
        <v>0.68</v>
      </c>
      <c r="CK42" s="200">
        <f>CH42/CJ42</f>
        <v>5.3529411764705879</v>
      </c>
      <c r="CL42" s="200">
        <f>CJ42/CI42</f>
        <v>3.5789473684210527</v>
      </c>
      <c r="CM42" s="176">
        <f>CG42/CJ42</f>
        <v>352.94117647058823</v>
      </c>
      <c r="CN42" s="176">
        <f>PRODUCT(CK42,CG42)</f>
        <v>1284.705882352941</v>
      </c>
      <c r="CO42" s="166">
        <v>1</v>
      </c>
      <c r="CP42" s="166" t="s">
        <v>269</v>
      </c>
      <c r="CQ42" s="166">
        <v>0.41</v>
      </c>
      <c r="CR42" s="177">
        <v>42916</v>
      </c>
      <c r="CS42" s="166">
        <v>0</v>
      </c>
      <c r="CT42" s="166">
        <v>0</v>
      </c>
      <c r="CU42" s="177" t="s">
        <v>274</v>
      </c>
      <c r="CV42" s="166">
        <v>1</v>
      </c>
      <c r="CW42" s="166">
        <v>0</v>
      </c>
      <c r="CX42" s="166">
        <v>0</v>
      </c>
      <c r="CY42" s="166">
        <v>0</v>
      </c>
      <c r="CZ42" s="166">
        <v>0</v>
      </c>
      <c r="DA42" s="166">
        <v>0</v>
      </c>
      <c r="DB42" s="166">
        <v>0</v>
      </c>
      <c r="DC42" s="166">
        <v>0</v>
      </c>
      <c r="DD42" s="166">
        <v>0</v>
      </c>
      <c r="DE42" s="166">
        <v>0</v>
      </c>
      <c r="DF42" s="177">
        <v>43875</v>
      </c>
      <c r="DH42" s="11" t="s">
        <v>316</v>
      </c>
    </row>
    <row r="43" spans="1:112" ht="20.100000000000001" customHeight="1" x14ac:dyDescent="0.25">
      <c r="A43" s="6">
        <v>42</v>
      </c>
      <c r="B43" s="7">
        <v>43391</v>
      </c>
      <c r="C43" s="8" t="s">
        <v>96</v>
      </c>
      <c r="D43" s="9">
        <v>400731445</v>
      </c>
      <c r="E43" s="10">
        <v>14823</v>
      </c>
      <c r="F43" s="6">
        <v>211</v>
      </c>
      <c r="G43" s="6" t="s">
        <v>97</v>
      </c>
      <c r="H43" s="6" t="s">
        <v>6</v>
      </c>
      <c r="I43" s="6">
        <v>42.14</v>
      </c>
      <c r="J43" s="6">
        <v>4.1399999999999997</v>
      </c>
      <c r="K43" s="11" t="s">
        <v>46</v>
      </c>
      <c r="L43" s="12">
        <v>42023</v>
      </c>
      <c r="M43" s="13">
        <f t="shared" si="1"/>
        <v>74.469444444444449</v>
      </c>
      <c r="N43" s="11">
        <v>5229.26</v>
      </c>
      <c r="O43" s="11" t="s">
        <v>265</v>
      </c>
      <c r="P43" s="166">
        <v>0</v>
      </c>
      <c r="Q43" s="166">
        <v>0</v>
      </c>
      <c r="R43" s="166">
        <v>1</v>
      </c>
      <c r="S43" s="166">
        <v>0</v>
      </c>
      <c r="T43" s="166">
        <v>0</v>
      </c>
      <c r="U43" s="11" t="s">
        <v>310</v>
      </c>
      <c r="V43" s="11" t="s">
        <v>274</v>
      </c>
      <c r="W43" s="11">
        <v>1</v>
      </c>
      <c r="X43" s="12">
        <v>42023</v>
      </c>
      <c r="Y43" s="12">
        <v>42767</v>
      </c>
      <c r="Z43" s="12">
        <v>42036</v>
      </c>
      <c r="AA43" s="13">
        <f t="shared" si="0"/>
        <v>731</v>
      </c>
      <c r="AB43" s="176">
        <v>1</v>
      </c>
      <c r="AC43" s="166">
        <v>1</v>
      </c>
      <c r="AD43" s="166" t="s">
        <v>266</v>
      </c>
      <c r="AE43" s="166">
        <v>0</v>
      </c>
      <c r="AF43" s="166" t="s">
        <v>269</v>
      </c>
      <c r="AG43" s="177" t="s">
        <v>269</v>
      </c>
      <c r="AH43" s="166">
        <v>0</v>
      </c>
      <c r="AI43" s="166">
        <v>1</v>
      </c>
      <c r="AJ43" s="166">
        <v>0</v>
      </c>
      <c r="AK43" s="166">
        <v>0</v>
      </c>
      <c r="AL43" s="166">
        <v>0</v>
      </c>
      <c r="AM43" s="166" t="s">
        <v>277</v>
      </c>
      <c r="AN43" s="166" t="s">
        <v>268</v>
      </c>
      <c r="AO43" s="166">
        <v>1</v>
      </c>
      <c r="AP43" s="189">
        <v>42809</v>
      </c>
      <c r="AQ43" s="177">
        <v>43847</v>
      </c>
      <c r="AR43" s="190">
        <f t="shared" si="3"/>
        <v>1038</v>
      </c>
      <c r="AS43" s="176">
        <f t="shared" si="2"/>
        <v>76.625</v>
      </c>
      <c r="AT43" s="177">
        <v>42809</v>
      </c>
      <c r="AU43" s="166">
        <v>205.39</v>
      </c>
      <c r="AV43" s="166" t="s">
        <v>269</v>
      </c>
      <c r="AW43" s="166" t="s">
        <v>269</v>
      </c>
      <c r="AX43" s="166">
        <v>3.8</v>
      </c>
      <c r="AY43" s="166">
        <v>3.43</v>
      </c>
      <c r="AZ43" s="166">
        <v>5.3</v>
      </c>
      <c r="BA43" s="166">
        <v>136</v>
      </c>
      <c r="BB43" s="166">
        <v>7.07</v>
      </c>
      <c r="BC43" s="166">
        <v>189</v>
      </c>
      <c r="BD43" s="166">
        <v>4.7</v>
      </c>
      <c r="BE43" s="166">
        <v>0.66</v>
      </c>
      <c r="BF43" s="166">
        <v>1.37</v>
      </c>
      <c r="BG43" s="200">
        <f t="shared" si="11"/>
        <v>3.4306569343065694</v>
      </c>
      <c r="BH43" s="200">
        <f t="shared" si="10"/>
        <v>2.0757575757575757</v>
      </c>
      <c r="BI43" s="176">
        <f t="shared" si="8"/>
        <v>137.95620437956202</v>
      </c>
      <c r="BJ43" s="176">
        <f t="shared" si="9"/>
        <v>648.39416058394158</v>
      </c>
      <c r="BK43" s="166">
        <v>1</v>
      </c>
      <c r="BL43" s="166">
        <v>1</v>
      </c>
      <c r="BM43" s="166">
        <v>14.88</v>
      </c>
      <c r="BN43" s="177">
        <v>43195</v>
      </c>
      <c r="BO43" s="166">
        <v>0</v>
      </c>
      <c r="BP43" s="166">
        <v>0</v>
      </c>
      <c r="BQ43" s="177" t="s">
        <v>274</v>
      </c>
      <c r="BR43" s="166">
        <v>0</v>
      </c>
      <c r="BS43" s="166">
        <v>0</v>
      </c>
      <c r="BT43" s="166" t="s">
        <v>274</v>
      </c>
      <c r="BU43" s="166" t="s">
        <v>274</v>
      </c>
      <c r="BV43" s="166" t="s">
        <v>274</v>
      </c>
      <c r="BW43" s="166" t="s">
        <v>274</v>
      </c>
      <c r="BX43" s="166" t="s">
        <v>274</v>
      </c>
      <c r="BY43" s="166" t="s">
        <v>274</v>
      </c>
      <c r="BZ43" s="166" t="s">
        <v>274</v>
      </c>
      <c r="CA43" s="166" t="s">
        <v>274</v>
      </c>
      <c r="CB43" s="166" t="s">
        <v>274</v>
      </c>
      <c r="CC43" s="166" t="s">
        <v>274</v>
      </c>
      <c r="CD43" s="166" t="s">
        <v>274</v>
      </c>
      <c r="CE43" s="166" t="s">
        <v>274</v>
      </c>
      <c r="CF43" s="166" t="s">
        <v>274</v>
      </c>
      <c r="CG43" s="166" t="s">
        <v>274</v>
      </c>
      <c r="CH43" s="166" t="s">
        <v>274</v>
      </c>
      <c r="CI43" s="166" t="s">
        <v>274</v>
      </c>
      <c r="CJ43" s="166" t="s">
        <v>274</v>
      </c>
      <c r="CK43" s="200" t="s">
        <v>274</v>
      </c>
      <c r="CL43" s="200" t="s">
        <v>274</v>
      </c>
      <c r="CM43" s="176" t="s">
        <v>274</v>
      </c>
      <c r="CN43" s="176" t="s">
        <v>274</v>
      </c>
      <c r="CO43" s="166" t="s">
        <v>274</v>
      </c>
      <c r="CP43" s="166" t="s">
        <v>274</v>
      </c>
      <c r="CQ43" s="166" t="s">
        <v>274</v>
      </c>
      <c r="CR43" s="166" t="s">
        <v>274</v>
      </c>
      <c r="CS43" s="166" t="s">
        <v>274</v>
      </c>
      <c r="CT43" s="166" t="s">
        <v>274</v>
      </c>
      <c r="CU43" s="166" t="s">
        <v>274</v>
      </c>
      <c r="CV43" s="166" t="s">
        <v>274</v>
      </c>
      <c r="CW43" s="166">
        <v>0</v>
      </c>
      <c r="CX43" s="166">
        <v>0</v>
      </c>
      <c r="CY43" s="166">
        <v>0</v>
      </c>
      <c r="CZ43" s="166">
        <v>0</v>
      </c>
      <c r="DA43" s="166">
        <v>0</v>
      </c>
      <c r="DB43" s="166">
        <v>0</v>
      </c>
      <c r="DC43" s="166">
        <v>1</v>
      </c>
      <c r="DD43" s="166">
        <v>1</v>
      </c>
      <c r="DE43" s="166">
        <v>0</v>
      </c>
      <c r="DF43" s="177">
        <v>43847</v>
      </c>
      <c r="DH43" s="15" t="s">
        <v>347</v>
      </c>
    </row>
    <row r="44" spans="1:112" ht="20.100000000000001" customHeight="1" x14ac:dyDescent="0.25">
      <c r="A44" s="6">
        <v>43</v>
      </c>
      <c r="B44" s="7">
        <v>43392</v>
      </c>
      <c r="C44" s="8" t="s">
        <v>98</v>
      </c>
      <c r="D44" s="9">
        <v>500316013</v>
      </c>
      <c r="E44" s="10">
        <v>18338</v>
      </c>
      <c r="F44" s="6">
        <v>111</v>
      </c>
      <c r="G44" s="6" t="s">
        <v>99</v>
      </c>
      <c r="H44" s="6" t="s">
        <v>6</v>
      </c>
      <c r="I44" s="6">
        <v>153.18</v>
      </c>
      <c r="J44" s="6">
        <v>3.41</v>
      </c>
      <c r="K44" s="11" t="s">
        <v>46</v>
      </c>
      <c r="L44" s="12">
        <v>42310</v>
      </c>
      <c r="M44" s="13">
        <f t="shared" si="1"/>
        <v>65.62777777777778</v>
      </c>
      <c r="N44" s="11">
        <v>122</v>
      </c>
      <c r="O44" s="11" t="s">
        <v>270</v>
      </c>
      <c r="P44" s="166">
        <v>0</v>
      </c>
      <c r="Q44" s="166">
        <v>0</v>
      </c>
      <c r="R44" s="166">
        <v>0</v>
      </c>
      <c r="S44" s="166">
        <v>0</v>
      </c>
      <c r="T44" s="166">
        <v>0</v>
      </c>
      <c r="U44" s="11" t="s">
        <v>311</v>
      </c>
      <c r="V44" s="11" t="s">
        <v>274</v>
      </c>
      <c r="W44" s="11">
        <v>1</v>
      </c>
      <c r="X44" s="12">
        <v>42290</v>
      </c>
      <c r="Y44" s="12">
        <v>42884</v>
      </c>
      <c r="Z44" s="12">
        <v>42327</v>
      </c>
      <c r="AA44" s="13">
        <f t="shared" si="0"/>
        <v>557</v>
      </c>
      <c r="AB44" s="176">
        <v>1</v>
      </c>
      <c r="AC44" s="166">
        <v>1</v>
      </c>
      <c r="AD44" s="166" t="s">
        <v>266</v>
      </c>
      <c r="AE44" s="166">
        <v>1</v>
      </c>
      <c r="AF44" s="166" t="s">
        <v>269</v>
      </c>
      <c r="AG44" s="177" t="s">
        <v>269</v>
      </c>
      <c r="AH44" s="166">
        <v>1</v>
      </c>
      <c r="AI44" s="166">
        <v>1</v>
      </c>
      <c r="AJ44" s="166">
        <v>0</v>
      </c>
      <c r="AK44" s="166">
        <v>0</v>
      </c>
      <c r="AL44" s="166">
        <v>0</v>
      </c>
      <c r="AM44" s="166" t="s">
        <v>264</v>
      </c>
      <c r="AN44" s="166" t="s">
        <v>267</v>
      </c>
      <c r="AO44" s="166">
        <v>1</v>
      </c>
      <c r="AP44" s="179">
        <v>43168</v>
      </c>
      <c r="AQ44" s="177" t="s">
        <v>333</v>
      </c>
      <c r="AR44" s="190" t="e">
        <f t="shared" si="3"/>
        <v>#VALUE!</v>
      </c>
      <c r="AS44" s="176">
        <f t="shared" si="2"/>
        <v>67.980555555555554</v>
      </c>
      <c r="AT44" s="177">
        <v>43168</v>
      </c>
      <c r="AU44" s="166">
        <v>641.25</v>
      </c>
      <c r="AV44" s="166" t="s">
        <v>269</v>
      </c>
      <c r="AW44" s="166" t="s">
        <v>269</v>
      </c>
      <c r="AX44" s="166" t="s">
        <v>269</v>
      </c>
      <c r="AY44" s="166">
        <v>5.63</v>
      </c>
      <c r="AZ44" s="166">
        <v>8.5</v>
      </c>
      <c r="BA44" s="166">
        <v>148</v>
      </c>
      <c r="BB44" s="166">
        <v>9.1300000000000008</v>
      </c>
      <c r="BC44" s="166">
        <v>305</v>
      </c>
      <c r="BD44" s="166">
        <v>5.3</v>
      </c>
      <c r="BE44" s="166">
        <v>0.45</v>
      </c>
      <c r="BF44" s="166">
        <v>2.87</v>
      </c>
      <c r="BG44" s="200">
        <f t="shared" si="11"/>
        <v>1.8466898954703832</v>
      </c>
      <c r="BH44" s="200">
        <f t="shared" si="10"/>
        <v>6.3777777777777782</v>
      </c>
      <c r="BI44" s="176">
        <f t="shared" si="8"/>
        <v>106.27177700348432</v>
      </c>
      <c r="BJ44" s="176">
        <f t="shared" si="9"/>
        <v>563.24041811846689</v>
      </c>
      <c r="BK44" s="166">
        <v>2</v>
      </c>
      <c r="BL44" s="166">
        <v>0</v>
      </c>
      <c r="BM44" s="166">
        <v>48.83</v>
      </c>
      <c r="BN44" s="177">
        <v>43251</v>
      </c>
      <c r="BO44" s="166" t="s">
        <v>274</v>
      </c>
      <c r="BP44" s="166">
        <v>1</v>
      </c>
      <c r="BQ44" s="177">
        <v>43276</v>
      </c>
      <c r="BR44" s="166">
        <v>0</v>
      </c>
      <c r="BS44" s="166">
        <v>1</v>
      </c>
      <c r="BT44" s="166" t="s">
        <v>272</v>
      </c>
      <c r="BU44" s="177">
        <v>42908</v>
      </c>
      <c r="BV44" s="177">
        <v>43014</v>
      </c>
      <c r="BW44" s="166">
        <v>6</v>
      </c>
      <c r="BX44" s="177">
        <v>42906</v>
      </c>
      <c r="BY44" s="166">
        <v>715.32</v>
      </c>
      <c r="BZ44" s="166" t="s">
        <v>269</v>
      </c>
      <c r="CA44" s="166" t="s">
        <v>269</v>
      </c>
      <c r="CB44" s="166">
        <v>5.5</v>
      </c>
      <c r="CC44" s="166">
        <v>6.7</v>
      </c>
      <c r="CD44" s="166">
        <v>25.8</v>
      </c>
      <c r="CE44" s="166">
        <v>122</v>
      </c>
      <c r="CF44" s="166">
        <v>7.77</v>
      </c>
      <c r="CG44" s="166">
        <v>291</v>
      </c>
      <c r="CH44" s="166">
        <v>4.07</v>
      </c>
      <c r="CI44" s="166">
        <v>0.38</v>
      </c>
      <c r="CJ44" s="166">
        <v>3.14</v>
      </c>
      <c r="CK44" s="200">
        <f>CH44/CJ44</f>
        <v>1.2961783439490446</v>
      </c>
      <c r="CL44" s="200">
        <f>CJ44/CI44</f>
        <v>8.2631578947368425</v>
      </c>
      <c r="CM44" s="176">
        <f>CG44/CJ44</f>
        <v>92.675159235668787</v>
      </c>
      <c r="CN44" s="176">
        <f>PRODUCT(CK44,CG44)</f>
        <v>377.18789808917199</v>
      </c>
      <c r="CO44" s="166">
        <v>2</v>
      </c>
      <c r="CP44" s="166" t="s">
        <v>269</v>
      </c>
      <c r="CQ44" s="166">
        <v>32.93</v>
      </c>
      <c r="CR44" s="177">
        <v>43066</v>
      </c>
      <c r="CS44" s="166">
        <v>1</v>
      </c>
      <c r="CT44" s="166">
        <v>0</v>
      </c>
      <c r="CU44" s="177" t="s">
        <v>274</v>
      </c>
      <c r="CV44" s="166">
        <v>1</v>
      </c>
      <c r="CW44" s="166">
        <v>0</v>
      </c>
      <c r="CX44" s="166">
        <v>0</v>
      </c>
      <c r="CY44" s="166">
        <v>0</v>
      </c>
      <c r="CZ44" s="166">
        <v>0</v>
      </c>
      <c r="DA44" s="166">
        <v>0</v>
      </c>
      <c r="DB44" s="166">
        <v>0</v>
      </c>
      <c r="DC44" s="166">
        <v>1</v>
      </c>
      <c r="DD44" s="166">
        <v>1</v>
      </c>
      <c r="DE44" s="166">
        <v>0</v>
      </c>
      <c r="DF44" s="177">
        <v>43850</v>
      </c>
      <c r="DH44" s="15" t="s">
        <v>338</v>
      </c>
    </row>
    <row r="45" spans="1:112" s="41" customFormat="1" ht="20.100000000000001" customHeight="1" x14ac:dyDescent="0.25">
      <c r="A45" s="36">
        <v>44</v>
      </c>
      <c r="B45" s="37">
        <v>43395</v>
      </c>
      <c r="C45" s="38" t="s">
        <v>100</v>
      </c>
      <c r="D45" s="39">
        <v>6201211478</v>
      </c>
      <c r="E45" s="40">
        <v>22667</v>
      </c>
      <c r="F45" s="36">
        <v>111</v>
      </c>
      <c r="G45" s="36" t="s">
        <v>101</v>
      </c>
      <c r="H45" s="36" t="s">
        <v>0</v>
      </c>
      <c r="I45" s="36">
        <v>2.78</v>
      </c>
      <c r="J45" s="36">
        <v>2.69</v>
      </c>
      <c r="K45" s="44" t="s">
        <v>46</v>
      </c>
      <c r="L45" s="45">
        <v>41153</v>
      </c>
      <c r="M45" s="46">
        <f t="shared" si="1"/>
        <v>50.611111111111114</v>
      </c>
      <c r="N45" s="44">
        <v>386</v>
      </c>
      <c r="O45" s="44" t="s">
        <v>285</v>
      </c>
      <c r="P45" s="172">
        <v>0</v>
      </c>
      <c r="Q45" s="172">
        <v>0</v>
      </c>
      <c r="R45" s="172">
        <v>0</v>
      </c>
      <c r="S45" s="172">
        <v>0</v>
      </c>
      <c r="T45" s="172">
        <v>0</v>
      </c>
      <c r="U45" s="44" t="s">
        <v>313</v>
      </c>
      <c r="V45" s="44" t="s">
        <v>274</v>
      </c>
      <c r="W45" s="44">
        <v>1</v>
      </c>
      <c r="X45" s="45">
        <v>41194</v>
      </c>
      <c r="Y45" s="45">
        <v>42117</v>
      </c>
      <c r="Z45" s="45">
        <v>41206</v>
      </c>
      <c r="AA45" s="13">
        <f t="shared" si="0"/>
        <v>911</v>
      </c>
      <c r="AB45" s="182">
        <v>1</v>
      </c>
      <c r="AC45" s="172">
        <v>1</v>
      </c>
      <c r="AD45" s="172" t="s">
        <v>266</v>
      </c>
      <c r="AE45" s="172">
        <v>1</v>
      </c>
      <c r="AF45" s="172">
        <v>1.07</v>
      </c>
      <c r="AG45" s="183">
        <v>41388</v>
      </c>
      <c r="AH45" s="172">
        <v>1</v>
      </c>
      <c r="AI45" s="172">
        <v>1</v>
      </c>
      <c r="AJ45" s="172">
        <v>0</v>
      </c>
      <c r="AK45" s="172">
        <v>0</v>
      </c>
      <c r="AL45" s="172">
        <v>0</v>
      </c>
      <c r="AM45" s="172" t="s">
        <v>264</v>
      </c>
      <c r="AN45" s="172" t="s">
        <v>267</v>
      </c>
      <c r="AO45" s="172">
        <v>1</v>
      </c>
      <c r="AP45" s="189">
        <v>42920</v>
      </c>
      <c r="AQ45" s="183">
        <v>43878</v>
      </c>
      <c r="AR45" s="194">
        <f t="shared" si="3"/>
        <v>958</v>
      </c>
      <c r="AS45" s="182">
        <f t="shared" si="2"/>
        <v>55.452777777777776</v>
      </c>
      <c r="AT45" s="183">
        <v>42905</v>
      </c>
      <c r="AU45" s="172">
        <v>20.38</v>
      </c>
      <c r="AV45" s="172" t="s">
        <v>269</v>
      </c>
      <c r="AW45" s="172" t="s">
        <v>269</v>
      </c>
      <c r="AX45" s="172">
        <v>3.33</v>
      </c>
      <c r="AY45" s="172">
        <v>1.08</v>
      </c>
      <c r="AZ45" s="172">
        <v>1.6</v>
      </c>
      <c r="BA45" s="172">
        <v>126</v>
      </c>
      <c r="BB45" s="172">
        <v>5.81</v>
      </c>
      <c r="BC45" s="172">
        <v>216</v>
      </c>
      <c r="BD45" s="172">
        <v>3.02</v>
      </c>
      <c r="BE45" s="172">
        <v>0.35</v>
      </c>
      <c r="BF45" s="172">
        <v>2.2799999999999998</v>
      </c>
      <c r="BG45" s="202">
        <f t="shared" si="11"/>
        <v>1.3245614035087721</v>
      </c>
      <c r="BH45" s="202">
        <f t="shared" si="10"/>
        <v>6.5142857142857142</v>
      </c>
      <c r="BI45" s="182">
        <f t="shared" si="8"/>
        <v>94.736842105263165</v>
      </c>
      <c r="BJ45" s="182">
        <f t="shared" si="9"/>
        <v>286.10526315789474</v>
      </c>
      <c r="BK45" s="172">
        <v>1</v>
      </c>
      <c r="BL45" s="172">
        <v>0</v>
      </c>
      <c r="BM45" s="172">
        <v>0.71</v>
      </c>
      <c r="BN45" s="183">
        <v>43003</v>
      </c>
      <c r="BO45" s="172">
        <v>0</v>
      </c>
      <c r="BP45" s="172">
        <v>0</v>
      </c>
      <c r="BQ45" s="183" t="s">
        <v>274</v>
      </c>
      <c r="BR45" s="172">
        <v>0</v>
      </c>
      <c r="BS45" s="172">
        <v>1</v>
      </c>
      <c r="BT45" s="207" t="s">
        <v>272</v>
      </c>
      <c r="BU45" s="183">
        <v>42144</v>
      </c>
      <c r="BV45" s="183">
        <v>42248</v>
      </c>
      <c r="BW45" s="172">
        <v>6</v>
      </c>
      <c r="BX45" s="183">
        <v>42248</v>
      </c>
      <c r="BY45" s="172">
        <v>3.06</v>
      </c>
      <c r="BZ45" s="172" t="s">
        <v>269</v>
      </c>
      <c r="CA45" s="172" t="s">
        <v>269</v>
      </c>
      <c r="CB45" s="172">
        <v>4.21</v>
      </c>
      <c r="CC45" s="172">
        <v>1.65</v>
      </c>
      <c r="CD45" s="172">
        <v>1.8</v>
      </c>
      <c r="CE45" s="172">
        <v>102</v>
      </c>
      <c r="CF45" s="172">
        <v>6.6</v>
      </c>
      <c r="CG45" s="172">
        <v>460</v>
      </c>
      <c r="CH45" s="172">
        <v>5.28</v>
      </c>
      <c r="CI45" s="172">
        <v>7.0000000000000007E-2</v>
      </c>
      <c r="CJ45" s="172">
        <v>1.24</v>
      </c>
      <c r="CK45" s="202">
        <f>CH45/CJ45</f>
        <v>4.2580645161290329</v>
      </c>
      <c r="CL45" s="202">
        <f>CJ45/CI45</f>
        <v>17.714285714285712</v>
      </c>
      <c r="CM45" s="182">
        <f>CG45/CJ45</f>
        <v>370.9677419354839</v>
      </c>
      <c r="CN45" s="182">
        <f>PRODUCT(CK45,CG45)</f>
        <v>1958.7096774193551</v>
      </c>
      <c r="CO45" s="172">
        <v>1</v>
      </c>
      <c r="CP45" s="172">
        <v>0</v>
      </c>
      <c r="CQ45" s="172">
        <v>1.1599999999999999</v>
      </c>
      <c r="CR45" s="183">
        <v>42299</v>
      </c>
      <c r="CS45" s="172" t="s">
        <v>274</v>
      </c>
      <c r="CT45" s="172">
        <v>1</v>
      </c>
      <c r="CU45" s="183">
        <v>42291</v>
      </c>
      <c r="CV45" s="172">
        <v>1</v>
      </c>
      <c r="CW45" s="172">
        <v>1</v>
      </c>
      <c r="CX45" s="172">
        <v>0</v>
      </c>
      <c r="CY45" s="172">
        <v>0</v>
      </c>
      <c r="CZ45" s="172">
        <v>0</v>
      </c>
      <c r="DA45" s="172">
        <v>1</v>
      </c>
      <c r="DB45" s="172">
        <v>1</v>
      </c>
      <c r="DC45" s="172">
        <v>1</v>
      </c>
      <c r="DD45" s="172">
        <v>1</v>
      </c>
      <c r="DE45" s="172">
        <v>0</v>
      </c>
      <c r="DF45" s="183">
        <v>43895</v>
      </c>
      <c r="DG45" s="172"/>
      <c r="DH45" s="41" t="s">
        <v>338</v>
      </c>
    </row>
    <row r="46" spans="1:112" ht="20.100000000000001" customHeight="1" x14ac:dyDescent="0.25">
      <c r="A46" s="6">
        <v>45</v>
      </c>
      <c r="B46" s="7">
        <v>43395</v>
      </c>
      <c r="C46" s="47" t="s">
        <v>353</v>
      </c>
      <c r="D46" s="9">
        <v>380621728</v>
      </c>
      <c r="E46" s="10">
        <v>14052</v>
      </c>
      <c r="F46" s="6">
        <v>211</v>
      </c>
      <c r="G46" s="6" t="s">
        <v>102</v>
      </c>
      <c r="H46" s="6" t="s">
        <v>3</v>
      </c>
      <c r="I46" s="6">
        <v>1384.21</v>
      </c>
      <c r="J46" s="6">
        <v>5.74</v>
      </c>
      <c r="K46" s="11" t="s">
        <v>46</v>
      </c>
      <c r="L46" s="12">
        <v>38456</v>
      </c>
      <c r="M46" s="13">
        <f t="shared" si="1"/>
        <v>66.813888888888883</v>
      </c>
      <c r="N46" s="11">
        <v>6.05</v>
      </c>
      <c r="O46" s="11" t="s">
        <v>314</v>
      </c>
      <c r="P46" s="166">
        <v>0</v>
      </c>
      <c r="Q46" s="166">
        <v>1</v>
      </c>
      <c r="R46" s="166">
        <v>0</v>
      </c>
      <c r="S46" s="166">
        <v>0</v>
      </c>
      <c r="T46" s="166">
        <v>0</v>
      </c>
      <c r="U46" s="11" t="s">
        <v>296</v>
      </c>
      <c r="V46" s="11" t="s">
        <v>315</v>
      </c>
      <c r="W46" s="11">
        <v>0</v>
      </c>
      <c r="X46" s="12">
        <v>40960</v>
      </c>
      <c r="Y46" s="12">
        <v>40960</v>
      </c>
      <c r="Z46" s="12">
        <v>40644</v>
      </c>
      <c r="AA46" s="13">
        <f t="shared" si="0"/>
        <v>316</v>
      </c>
      <c r="AB46" s="176">
        <v>1</v>
      </c>
      <c r="AC46" s="166">
        <v>0</v>
      </c>
      <c r="AD46" s="166" t="s">
        <v>274</v>
      </c>
      <c r="AE46" s="166">
        <v>1</v>
      </c>
      <c r="AF46" s="166" t="s">
        <v>274</v>
      </c>
      <c r="AG46" s="177" t="s">
        <v>274</v>
      </c>
      <c r="AH46" s="166">
        <v>0</v>
      </c>
      <c r="AI46" s="166">
        <v>1</v>
      </c>
      <c r="AJ46" s="166">
        <v>0</v>
      </c>
      <c r="AK46" s="166">
        <v>0</v>
      </c>
      <c r="AL46" s="166">
        <v>0</v>
      </c>
      <c r="AM46" s="166" t="s">
        <v>277</v>
      </c>
      <c r="AN46" s="166" t="s">
        <v>268</v>
      </c>
      <c r="AO46" s="166">
        <v>1</v>
      </c>
      <c r="AP46" s="189">
        <v>41599</v>
      </c>
      <c r="AQ46" s="177">
        <v>42851</v>
      </c>
      <c r="AR46" s="190">
        <f t="shared" si="3"/>
        <v>1252</v>
      </c>
      <c r="AS46" s="176">
        <f t="shared" si="2"/>
        <v>75.416666666666671</v>
      </c>
      <c r="AT46" s="177">
        <v>41599</v>
      </c>
      <c r="AU46" s="166">
        <v>100.75</v>
      </c>
      <c r="AV46" s="166" t="s">
        <v>269</v>
      </c>
      <c r="AW46" s="166" t="s">
        <v>269</v>
      </c>
      <c r="AX46" s="166">
        <v>3.25</v>
      </c>
      <c r="AY46" s="166">
        <v>1.1399999999999999</v>
      </c>
      <c r="AZ46" s="166">
        <v>3.2</v>
      </c>
      <c r="BA46" s="166">
        <v>156</v>
      </c>
      <c r="BB46" s="166">
        <v>7.03</v>
      </c>
      <c r="BC46" s="166">
        <v>208</v>
      </c>
      <c r="BD46" s="166">
        <v>4.42</v>
      </c>
      <c r="BE46" s="166">
        <v>0.64</v>
      </c>
      <c r="BF46" s="166">
        <v>1.75</v>
      </c>
      <c r="BG46" s="200">
        <f t="shared" si="11"/>
        <v>2.5257142857142858</v>
      </c>
      <c r="BH46" s="200">
        <f t="shared" si="10"/>
        <v>2.734375</v>
      </c>
      <c r="BI46" s="176">
        <f t="shared" si="8"/>
        <v>118.85714285714286</v>
      </c>
      <c r="BJ46" s="176">
        <f t="shared" si="9"/>
        <v>525.3485714285714</v>
      </c>
      <c r="BK46" s="166">
        <v>0</v>
      </c>
      <c r="BL46" s="166">
        <v>0</v>
      </c>
      <c r="BM46" s="166">
        <v>0.02</v>
      </c>
      <c r="BN46" s="177">
        <v>41773</v>
      </c>
      <c r="BO46" s="166" t="s">
        <v>274</v>
      </c>
      <c r="BP46" s="166">
        <v>1</v>
      </c>
      <c r="BQ46" s="177">
        <v>41807</v>
      </c>
      <c r="BR46" s="166">
        <v>0</v>
      </c>
      <c r="BS46" s="166">
        <v>0</v>
      </c>
      <c r="BT46" s="166" t="s">
        <v>274</v>
      </c>
      <c r="BU46" s="166" t="s">
        <v>274</v>
      </c>
      <c r="BV46" s="166" t="s">
        <v>274</v>
      </c>
      <c r="BW46" s="166" t="s">
        <v>274</v>
      </c>
      <c r="BX46" s="166" t="s">
        <v>274</v>
      </c>
      <c r="BY46" s="166" t="s">
        <v>274</v>
      </c>
      <c r="BZ46" s="166" t="s">
        <v>274</v>
      </c>
      <c r="CA46" s="166" t="s">
        <v>274</v>
      </c>
      <c r="CB46" s="166" t="s">
        <v>274</v>
      </c>
      <c r="CC46" s="166" t="s">
        <v>274</v>
      </c>
      <c r="CD46" s="166" t="s">
        <v>274</v>
      </c>
      <c r="CE46" s="166" t="s">
        <v>274</v>
      </c>
      <c r="CF46" s="166" t="s">
        <v>274</v>
      </c>
      <c r="CG46" s="166" t="s">
        <v>274</v>
      </c>
      <c r="CH46" s="166" t="s">
        <v>274</v>
      </c>
      <c r="CI46" s="166" t="s">
        <v>274</v>
      </c>
      <c r="CJ46" s="166" t="s">
        <v>274</v>
      </c>
      <c r="CK46" s="200" t="s">
        <v>274</v>
      </c>
      <c r="CL46" s="200" t="s">
        <v>274</v>
      </c>
      <c r="CM46" s="176" t="s">
        <v>274</v>
      </c>
      <c r="CN46" s="176" t="s">
        <v>274</v>
      </c>
      <c r="CO46" s="166" t="s">
        <v>274</v>
      </c>
      <c r="CP46" s="166" t="s">
        <v>274</v>
      </c>
      <c r="CQ46" s="166" t="s">
        <v>274</v>
      </c>
      <c r="CR46" s="166" t="s">
        <v>274</v>
      </c>
      <c r="CS46" s="166" t="s">
        <v>274</v>
      </c>
      <c r="CT46" s="166" t="s">
        <v>274</v>
      </c>
      <c r="CU46" s="166" t="s">
        <v>274</v>
      </c>
      <c r="CV46" s="166" t="s">
        <v>274</v>
      </c>
      <c r="CW46" s="166">
        <v>0</v>
      </c>
      <c r="CX46" s="166">
        <v>0</v>
      </c>
      <c r="CY46" s="166">
        <v>0</v>
      </c>
      <c r="CZ46" s="166">
        <v>1</v>
      </c>
      <c r="DA46" s="166">
        <v>0</v>
      </c>
      <c r="DB46" s="166">
        <v>0</v>
      </c>
      <c r="DC46" s="166">
        <v>1</v>
      </c>
      <c r="DD46" s="166">
        <v>1</v>
      </c>
      <c r="DE46" s="166">
        <v>1</v>
      </c>
      <c r="DF46" s="177">
        <v>43463</v>
      </c>
      <c r="DH46" s="15" t="s">
        <v>348</v>
      </c>
    </row>
    <row r="47" spans="1:112" s="35" customFormat="1" ht="20.100000000000001" customHeight="1" x14ac:dyDescent="0.25">
      <c r="A47" s="30">
        <v>46</v>
      </c>
      <c r="B47" s="31">
        <v>43395</v>
      </c>
      <c r="C47" s="32" t="s">
        <v>31</v>
      </c>
      <c r="D47" s="33">
        <v>530606056</v>
      </c>
      <c r="E47" s="34" t="s">
        <v>312</v>
      </c>
      <c r="F47" s="30">
        <v>205</v>
      </c>
      <c r="G47" s="30" t="s">
        <v>103</v>
      </c>
      <c r="H47" s="30" t="s">
        <v>3</v>
      </c>
      <c r="I47" s="30"/>
      <c r="J47" s="30"/>
      <c r="K47" s="42" t="s">
        <v>46</v>
      </c>
      <c r="L47" s="43"/>
      <c r="M47" s="13"/>
      <c r="N47" s="42"/>
      <c r="O47" s="42"/>
      <c r="P47" s="171"/>
      <c r="Q47" s="171"/>
      <c r="R47" s="171"/>
      <c r="S47" s="171"/>
      <c r="T47" s="171"/>
      <c r="U47" s="42"/>
      <c r="V47" s="42"/>
      <c r="W47" s="42"/>
      <c r="X47" s="43"/>
      <c r="Y47" s="43"/>
      <c r="Z47" s="43"/>
      <c r="AA47" s="13">
        <f t="shared" si="0"/>
        <v>0</v>
      </c>
      <c r="AB47" s="176"/>
      <c r="AC47" s="171"/>
      <c r="AD47" s="171"/>
      <c r="AE47" s="171"/>
      <c r="AF47" s="171"/>
      <c r="AG47" s="180"/>
      <c r="AH47" s="171"/>
      <c r="AI47" s="171"/>
      <c r="AJ47" s="171"/>
      <c r="AK47" s="171"/>
      <c r="AL47" s="171"/>
      <c r="AM47" s="171"/>
      <c r="AN47" s="171"/>
      <c r="AO47" s="171"/>
      <c r="AP47" s="193"/>
      <c r="AQ47" s="180"/>
      <c r="AR47" s="190">
        <f t="shared" si="3"/>
        <v>0</v>
      </c>
      <c r="AS47" s="176" t="e">
        <f t="shared" si="2"/>
        <v>#VALUE!</v>
      </c>
      <c r="AT47" s="180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200"/>
      <c r="BH47" s="200"/>
      <c r="BI47" s="176"/>
      <c r="BJ47" s="176"/>
      <c r="BK47" s="171"/>
      <c r="BL47" s="171"/>
      <c r="BM47" s="171"/>
      <c r="BN47" s="180"/>
      <c r="BO47" s="171"/>
      <c r="BP47" s="171"/>
      <c r="BQ47" s="180"/>
      <c r="BR47" s="171"/>
      <c r="BS47" s="171"/>
      <c r="BT47" s="171"/>
      <c r="BU47" s="180"/>
      <c r="BV47" s="180"/>
      <c r="BW47" s="171"/>
      <c r="BX47" s="180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205"/>
      <c r="CL47" s="205"/>
      <c r="CM47" s="206"/>
      <c r="CN47" s="206"/>
      <c r="CO47" s="171"/>
      <c r="CP47" s="171"/>
      <c r="CQ47" s="171"/>
      <c r="CR47" s="180"/>
      <c r="CS47" s="171"/>
      <c r="CT47" s="171"/>
      <c r="CU47" s="180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80"/>
      <c r="DG47" s="171"/>
    </row>
    <row r="48" spans="1:112" ht="20.100000000000001" customHeight="1" x14ac:dyDescent="0.25">
      <c r="A48" s="6">
        <v>47</v>
      </c>
      <c r="B48" s="7">
        <v>43395</v>
      </c>
      <c r="C48" s="8" t="s">
        <v>104</v>
      </c>
      <c r="D48" s="9">
        <v>470917521</v>
      </c>
      <c r="E48" s="10">
        <v>17427</v>
      </c>
      <c r="F48" s="6">
        <v>211</v>
      </c>
      <c r="G48" s="6" t="s">
        <v>105</v>
      </c>
      <c r="H48" s="6" t="s">
        <v>6</v>
      </c>
      <c r="I48" s="6">
        <v>6.4</v>
      </c>
      <c r="J48" s="6">
        <v>5.0599999999999996</v>
      </c>
      <c r="K48" s="11" t="s">
        <v>46</v>
      </c>
      <c r="L48" s="12">
        <v>42439</v>
      </c>
      <c r="M48" s="13">
        <f t="shared" si="1"/>
        <v>68.480555555555554</v>
      </c>
      <c r="N48" s="11">
        <v>52.23</v>
      </c>
      <c r="O48" s="11" t="s">
        <v>265</v>
      </c>
      <c r="P48" s="166">
        <v>0</v>
      </c>
      <c r="Q48" s="166">
        <v>0</v>
      </c>
      <c r="R48" s="166">
        <v>0</v>
      </c>
      <c r="S48" s="166">
        <v>0</v>
      </c>
      <c r="T48" s="166">
        <v>0</v>
      </c>
      <c r="U48" s="11" t="s">
        <v>281</v>
      </c>
      <c r="V48" s="11" t="s">
        <v>274</v>
      </c>
      <c r="W48" s="11">
        <v>1</v>
      </c>
      <c r="X48" s="12">
        <v>42458</v>
      </c>
      <c r="Y48" s="12">
        <v>42873</v>
      </c>
      <c r="Z48" s="12">
        <v>42459</v>
      </c>
      <c r="AA48" s="13">
        <f t="shared" si="0"/>
        <v>414</v>
      </c>
      <c r="AB48" s="176">
        <v>0</v>
      </c>
      <c r="AC48" s="166">
        <v>1</v>
      </c>
      <c r="AD48" s="166" t="s">
        <v>263</v>
      </c>
      <c r="AE48" s="166">
        <v>1</v>
      </c>
      <c r="AF48" s="166">
        <v>0.53</v>
      </c>
      <c r="AG48" s="177">
        <v>42627</v>
      </c>
      <c r="AH48" s="166">
        <v>1</v>
      </c>
      <c r="AI48" s="166">
        <v>1</v>
      </c>
      <c r="AJ48" s="166">
        <v>0</v>
      </c>
      <c r="AK48" s="166">
        <v>0</v>
      </c>
      <c r="AL48" s="166">
        <v>0</v>
      </c>
      <c r="AM48" s="166" t="s">
        <v>277</v>
      </c>
      <c r="AN48" s="166" t="s">
        <v>268</v>
      </c>
      <c r="AO48" s="166">
        <v>0</v>
      </c>
      <c r="AP48" s="189">
        <v>42905</v>
      </c>
      <c r="AQ48" s="177">
        <v>43474</v>
      </c>
      <c r="AR48" s="190">
        <f t="shared" si="3"/>
        <v>569</v>
      </c>
      <c r="AS48" s="176">
        <f t="shared" si="2"/>
        <v>69.75555555555556</v>
      </c>
      <c r="AT48" s="177">
        <v>42905</v>
      </c>
      <c r="AU48" s="166">
        <v>13.06</v>
      </c>
      <c r="AV48" s="166" t="s">
        <v>269</v>
      </c>
      <c r="AW48" s="166" t="s">
        <v>269</v>
      </c>
      <c r="AX48" s="166">
        <v>4.2</v>
      </c>
      <c r="AY48" s="166">
        <v>1</v>
      </c>
      <c r="AZ48" s="166">
        <v>3.3</v>
      </c>
      <c r="BA48" s="166">
        <v>89</v>
      </c>
      <c r="BB48" s="166">
        <v>5.98</v>
      </c>
      <c r="BC48" s="166">
        <v>286</v>
      </c>
      <c r="BD48" s="166">
        <v>3.55</v>
      </c>
      <c r="BE48" s="166">
        <v>0.54</v>
      </c>
      <c r="BF48" s="166">
        <v>1.45</v>
      </c>
      <c r="BG48" s="200">
        <f t="shared" si="11"/>
        <v>2.4482758620689653</v>
      </c>
      <c r="BH48" s="200">
        <f t="shared" si="10"/>
        <v>2.6851851851851851</v>
      </c>
      <c r="BI48" s="176">
        <f t="shared" si="8"/>
        <v>197.24137931034483</v>
      </c>
      <c r="BJ48" s="176">
        <f t="shared" si="9"/>
        <v>700.20689655172407</v>
      </c>
      <c r="BK48" s="166">
        <v>0</v>
      </c>
      <c r="BL48" s="166">
        <v>0</v>
      </c>
      <c r="BM48" s="166">
        <v>0.43</v>
      </c>
      <c r="BN48" s="177">
        <v>43136</v>
      </c>
      <c r="BO48" s="166">
        <v>1</v>
      </c>
      <c r="BP48" s="166">
        <v>1</v>
      </c>
      <c r="BQ48" s="177">
        <v>43059</v>
      </c>
      <c r="BR48" s="166">
        <v>0</v>
      </c>
      <c r="BS48" s="166">
        <v>0</v>
      </c>
      <c r="BT48" s="166" t="s">
        <v>274</v>
      </c>
      <c r="BU48" s="166" t="s">
        <v>274</v>
      </c>
      <c r="BV48" s="166" t="s">
        <v>274</v>
      </c>
      <c r="BW48" s="166" t="s">
        <v>274</v>
      </c>
      <c r="BX48" s="166" t="s">
        <v>274</v>
      </c>
      <c r="BY48" s="166" t="s">
        <v>274</v>
      </c>
      <c r="BZ48" s="166" t="s">
        <v>274</v>
      </c>
      <c r="CA48" s="166" t="s">
        <v>274</v>
      </c>
      <c r="CB48" s="166" t="s">
        <v>274</v>
      </c>
      <c r="CC48" s="166" t="s">
        <v>274</v>
      </c>
      <c r="CD48" s="166" t="s">
        <v>274</v>
      </c>
      <c r="CE48" s="166" t="s">
        <v>274</v>
      </c>
      <c r="CF48" s="166" t="s">
        <v>274</v>
      </c>
      <c r="CG48" s="166" t="s">
        <v>274</v>
      </c>
      <c r="CH48" s="166" t="s">
        <v>274</v>
      </c>
      <c r="CI48" s="166" t="s">
        <v>274</v>
      </c>
      <c r="CJ48" s="166" t="s">
        <v>274</v>
      </c>
      <c r="CK48" s="200" t="s">
        <v>274</v>
      </c>
      <c r="CL48" s="200" t="s">
        <v>274</v>
      </c>
      <c r="CM48" s="176" t="s">
        <v>274</v>
      </c>
      <c r="CN48" s="176" t="s">
        <v>274</v>
      </c>
      <c r="CO48" s="166" t="s">
        <v>274</v>
      </c>
      <c r="CP48" s="166" t="s">
        <v>274</v>
      </c>
      <c r="CQ48" s="166" t="s">
        <v>274</v>
      </c>
      <c r="CR48" s="166" t="s">
        <v>274</v>
      </c>
      <c r="CS48" s="166" t="s">
        <v>274</v>
      </c>
      <c r="CT48" s="166" t="s">
        <v>274</v>
      </c>
      <c r="CU48" s="166" t="s">
        <v>274</v>
      </c>
      <c r="CV48" s="166" t="s">
        <v>274</v>
      </c>
      <c r="CW48" s="166">
        <v>0</v>
      </c>
      <c r="CX48" s="166">
        <v>0</v>
      </c>
      <c r="CY48" s="166">
        <v>0</v>
      </c>
      <c r="CZ48" s="166">
        <v>0</v>
      </c>
      <c r="DA48" s="166">
        <v>1</v>
      </c>
      <c r="DB48" s="166">
        <v>0</v>
      </c>
      <c r="DC48" s="166">
        <v>0</v>
      </c>
      <c r="DD48" s="166">
        <v>0</v>
      </c>
      <c r="DE48" s="166">
        <v>0</v>
      </c>
      <c r="DF48" s="177">
        <v>43901</v>
      </c>
      <c r="DH48" s="15" t="s">
        <v>338</v>
      </c>
    </row>
    <row r="49" spans="1:112" ht="20.100000000000001" customHeight="1" x14ac:dyDescent="0.25">
      <c r="A49" s="6">
        <v>48</v>
      </c>
      <c r="B49" s="7">
        <v>43396</v>
      </c>
      <c r="C49" s="8" t="s">
        <v>106</v>
      </c>
      <c r="D49" s="9">
        <v>470810427</v>
      </c>
      <c r="E49" s="10">
        <v>17389</v>
      </c>
      <c r="F49" s="6">
        <v>111</v>
      </c>
      <c r="G49" s="6" t="s">
        <v>107</v>
      </c>
      <c r="H49" s="6" t="s">
        <v>6</v>
      </c>
      <c r="I49" s="6">
        <v>23.63</v>
      </c>
      <c r="J49" s="6">
        <v>5.85</v>
      </c>
      <c r="K49" s="11" t="s">
        <v>46</v>
      </c>
      <c r="L49" s="12">
        <v>40664</v>
      </c>
      <c r="M49" s="13">
        <f t="shared" si="1"/>
        <v>63.725000000000001</v>
      </c>
      <c r="N49" s="11" t="s">
        <v>269</v>
      </c>
      <c r="O49" s="11" t="s">
        <v>269</v>
      </c>
      <c r="P49" s="166" t="s">
        <v>269</v>
      </c>
      <c r="Q49" s="166">
        <v>0</v>
      </c>
      <c r="R49" s="166">
        <v>0</v>
      </c>
      <c r="S49" s="166">
        <v>0</v>
      </c>
      <c r="T49" s="166">
        <v>0</v>
      </c>
      <c r="U49" s="11" t="s">
        <v>286</v>
      </c>
      <c r="V49" s="11" t="s">
        <v>274</v>
      </c>
      <c r="W49" s="11">
        <v>1</v>
      </c>
      <c r="X49" s="12" t="s">
        <v>317</v>
      </c>
      <c r="Y49" s="12">
        <v>42737</v>
      </c>
      <c r="Z49" s="12">
        <v>40695</v>
      </c>
      <c r="AA49" s="13">
        <f t="shared" si="0"/>
        <v>2042</v>
      </c>
      <c r="AB49" s="176">
        <v>1</v>
      </c>
      <c r="AC49" s="166">
        <v>0</v>
      </c>
      <c r="AD49" s="166" t="s">
        <v>274</v>
      </c>
      <c r="AE49" s="166">
        <v>1</v>
      </c>
      <c r="AF49" s="166" t="s">
        <v>269</v>
      </c>
      <c r="AG49" s="177" t="s">
        <v>269</v>
      </c>
      <c r="AH49" s="166">
        <v>0</v>
      </c>
      <c r="AI49" s="166">
        <v>1</v>
      </c>
      <c r="AJ49" s="166">
        <v>0</v>
      </c>
      <c r="AK49" s="166">
        <v>0</v>
      </c>
      <c r="AL49" s="166">
        <v>0</v>
      </c>
      <c r="AM49" s="166" t="s">
        <v>264</v>
      </c>
      <c r="AN49" s="166" t="s">
        <v>267</v>
      </c>
      <c r="AO49" s="166">
        <v>1</v>
      </c>
      <c r="AP49" s="189">
        <v>43340</v>
      </c>
      <c r="AQ49" s="177">
        <v>43395</v>
      </c>
      <c r="AR49" s="190">
        <f t="shared" si="3"/>
        <v>55</v>
      </c>
      <c r="AS49" s="176">
        <f t="shared" si="2"/>
        <v>71.05</v>
      </c>
      <c r="AT49" s="177">
        <v>43340</v>
      </c>
      <c r="AU49" s="166">
        <v>97.28</v>
      </c>
      <c r="AV49" s="166" t="s">
        <v>269</v>
      </c>
      <c r="AW49" s="166" t="s">
        <v>269</v>
      </c>
      <c r="AX49" s="166">
        <v>9.1199999999999992</v>
      </c>
      <c r="AY49" s="166">
        <v>1.08</v>
      </c>
      <c r="AZ49" s="166" t="s">
        <v>297</v>
      </c>
      <c r="BA49" s="166">
        <v>105</v>
      </c>
      <c r="BB49" s="166">
        <v>5.03</v>
      </c>
      <c r="BC49" s="166">
        <v>214</v>
      </c>
      <c r="BD49" s="166">
        <v>3.44</v>
      </c>
      <c r="BE49" s="166">
        <v>0.38</v>
      </c>
      <c r="BF49" s="166">
        <v>1.08</v>
      </c>
      <c r="BG49" s="200">
        <f t="shared" si="11"/>
        <v>3.1851851851851851</v>
      </c>
      <c r="BH49" s="200">
        <f t="shared" si="10"/>
        <v>2.8421052631578947</v>
      </c>
      <c r="BI49" s="176">
        <f t="shared" si="8"/>
        <v>198.14814814814812</v>
      </c>
      <c r="BJ49" s="176">
        <f t="shared" si="9"/>
        <v>681.62962962962956</v>
      </c>
      <c r="BK49" s="166">
        <v>1</v>
      </c>
      <c r="BL49" s="166">
        <v>0</v>
      </c>
      <c r="BM49" s="166">
        <v>11.86</v>
      </c>
      <c r="BN49" s="177">
        <v>43424</v>
      </c>
      <c r="BO49" s="166">
        <v>0</v>
      </c>
      <c r="BP49" s="166">
        <v>0</v>
      </c>
      <c r="BQ49" s="177" t="s">
        <v>274</v>
      </c>
      <c r="BR49" s="166">
        <v>0</v>
      </c>
      <c r="BS49" s="166">
        <v>1</v>
      </c>
      <c r="BT49" s="166" t="s">
        <v>272</v>
      </c>
      <c r="BU49" s="177" t="s">
        <v>318</v>
      </c>
      <c r="BV49" s="177" t="s">
        <v>319</v>
      </c>
      <c r="BW49" s="166">
        <v>5</v>
      </c>
      <c r="BX49" s="177" t="s">
        <v>269</v>
      </c>
      <c r="BY49" s="177" t="s">
        <v>269</v>
      </c>
      <c r="BZ49" s="177" t="s">
        <v>269</v>
      </c>
      <c r="CA49" s="177" t="s">
        <v>269</v>
      </c>
      <c r="CB49" s="177" t="s">
        <v>269</v>
      </c>
      <c r="CC49" s="177" t="s">
        <v>269</v>
      </c>
      <c r="CD49" s="177" t="s">
        <v>269</v>
      </c>
      <c r="CE49" s="177" t="s">
        <v>269</v>
      </c>
      <c r="CF49" s="177" t="s">
        <v>269</v>
      </c>
      <c r="CG49" s="177" t="s">
        <v>269</v>
      </c>
      <c r="CH49" s="177" t="s">
        <v>269</v>
      </c>
      <c r="CI49" s="177" t="s">
        <v>269</v>
      </c>
      <c r="CJ49" s="177" t="s">
        <v>269</v>
      </c>
      <c r="CK49" s="200" t="s">
        <v>269</v>
      </c>
      <c r="CL49" s="200" t="s">
        <v>269</v>
      </c>
      <c r="CM49" s="176" t="s">
        <v>269</v>
      </c>
      <c r="CN49" s="176" t="s">
        <v>269</v>
      </c>
      <c r="CO49" s="177" t="s">
        <v>269</v>
      </c>
      <c r="CP49" s="177" t="s">
        <v>269</v>
      </c>
      <c r="CQ49" s="177" t="s">
        <v>269</v>
      </c>
      <c r="CR49" s="177" t="s">
        <v>269</v>
      </c>
      <c r="CS49" s="177" t="s">
        <v>269</v>
      </c>
      <c r="CT49" s="177" t="s">
        <v>269</v>
      </c>
      <c r="CU49" s="177" t="s">
        <v>269</v>
      </c>
      <c r="CV49" s="177" t="s">
        <v>269</v>
      </c>
      <c r="CW49" s="166">
        <v>0</v>
      </c>
      <c r="CX49" s="166">
        <v>0</v>
      </c>
      <c r="CY49" s="166">
        <v>0</v>
      </c>
      <c r="CZ49" s="166">
        <v>0</v>
      </c>
      <c r="DA49" s="166">
        <v>1</v>
      </c>
      <c r="DB49" s="166">
        <v>1</v>
      </c>
      <c r="DC49" s="166">
        <v>1</v>
      </c>
      <c r="DD49" s="166">
        <v>1</v>
      </c>
      <c r="DE49" s="166">
        <v>1</v>
      </c>
      <c r="DF49" s="177">
        <v>43616</v>
      </c>
      <c r="DH49" s="15" t="s">
        <v>349</v>
      </c>
    </row>
    <row r="50" spans="1:112" ht="20.100000000000001" customHeight="1" x14ac:dyDescent="0.25">
      <c r="A50" s="6">
        <v>49</v>
      </c>
      <c r="B50" s="7">
        <v>43396</v>
      </c>
      <c r="C50" s="8" t="s">
        <v>108</v>
      </c>
      <c r="D50" s="9">
        <v>380925432</v>
      </c>
      <c r="E50" s="10">
        <v>14148</v>
      </c>
      <c r="F50" s="6">
        <v>207</v>
      </c>
      <c r="G50" s="6" t="s">
        <v>109</v>
      </c>
      <c r="H50" s="6" t="s">
        <v>3</v>
      </c>
      <c r="I50" s="6">
        <v>4.8</v>
      </c>
      <c r="J50" s="6">
        <v>3.08</v>
      </c>
      <c r="K50" s="11" t="s">
        <v>46</v>
      </c>
      <c r="L50" s="12">
        <v>41787</v>
      </c>
      <c r="M50" s="13">
        <f t="shared" si="1"/>
        <v>75.674999999999997</v>
      </c>
      <c r="N50" s="11">
        <v>200.6</v>
      </c>
      <c r="O50" s="11" t="s">
        <v>285</v>
      </c>
      <c r="P50" s="166">
        <v>0</v>
      </c>
      <c r="Q50" s="166">
        <v>0</v>
      </c>
      <c r="R50" s="166">
        <v>0</v>
      </c>
      <c r="S50" s="166">
        <v>0</v>
      </c>
      <c r="T50" s="166">
        <v>0</v>
      </c>
      <c r="U50" s="11" t="s">
        <v>320</v>
      </c>
      <c r="V50" s="11" t="s">
        <v>274</v>
      </c>
      <c r="W50" s="11">
        <v>0</v>
      </c>
      <c r="X50" s="12">
        <v>42951</v>
      </c>
      <c r="Y50" s="12">
        <v>42951</v>
      </c>
      <c r="Z50" s="12">
        <v>41869</v>
      </c>
      <c r="AA50" s="13">
        <f t="shared" si="0"/>
        <v>1082</v>
      </c>
      <c r="AB50" s="176">
        <v>0</v>
      </c>
      <c r="AC50" s="166">
        <v>0</v>
      </c>
      <c r="AD50" s="166" t="s">
        <v>274</v>
      </c>
      <c r="AE50" s="166">
        <v>1</v>
      </c>
      <c r="AF50" s="166">
        <v>3.5</v>
      </c>
      <c r="AG50" s="177">
        <v>42472</v>
      </c>
      <c r="AH50" s="166">
        <v>1</v>
      </c>
      <c r="AI50" s="166">
        <v>1</v>
      </c>
      <c r="AJ50" s="166">
        <v>0</v>
      </c>
      <c r="AK50" s="166">
        <v>0</v>
      </c>
      <c r="AL50" s="166">
        <v>0</v>
      </c>
      <c r="AM50" s="166" t="s">
        <v>277</v>
      </c>
      <c r="AN50" s="166" t="s">
        <v>268</v>
      </c>
      <c r="AO50" s="166">
        <v>0</v>
      </c>
      <c r="AP50" s="189">
        <v>42992</v>
      </c>
      <c r="AQ50" s="177">
        <v>43896</v>
      </c>
      <c r="AR50" s="190">
        <f t="shared" si="3"/>
        <v>904</v>
      </c>
      <c r="AS50" s="176">
        <f t="shared" si="2"/>
        <v>78.969444444444449</v>
      </c>
      <c r="AT50" s="177">
        <v>42990</v>
      </c>
      <c r="AU50" s="166">
        <v>15.82</v>
      </c>
      <c r="AV50" s="166">
        <v>17.43</v>
      </c>
      <c r="AW50" s="166" t="s">
        <v>269</v>
      </c>
      <c r="AX50" s="166">
        <v>2.66</v>
      </c>
      <c r="AY50" s="166">
        <v>1.53</v>
      </c>
      <c r="AZ50" s="166">
        <v>3.1</v>
      </c>
      <c r="BA50" s="166">
        <v>147</v>
      </c>
      <c r="BB50" s="166">
        <v>7.01</v>
      </c>
      <c r="BC50" s="166">
        <v>224</v>
      </c>
      <c r="BD50" s="166">
        <v>3.95</v>
      </c>
      <c r="BE50" s="166">
        <v>0.66</v>
      </c>
      <c r="BF50" s="166">
        <v>2.11</v>
      </c>
      <c r="BG50" s="200">
        <f t="shared" si="11"/>
        <v>1.8720379146919433</v>
      </c>
      <c r="BH50" s="200">
        <f t="shared" si="10"/>
        <v>3.1969696969696968</v>
      </c>
      <c r="BI50" s="176">
        <f t="shared" si="8"/>
        <v>106.1611374407583</v>
      </c>
      <c r="BJ50" s="176">
        <f t="shared" si="9"/>
        <v>419.33649289099526</v>
      </c>
      <c r="BK50" s="166">
        <v>1</v>
      </c>
      <c r="BL50" s="166">
        <v>0</v>
      </c>
      <c r="BM50" s="166">
        <v>3.35</v>
      </c>
      <c r="BN50" s="177">
        <v>43284</v>
      </c>
      <c r="BO50" s="166" t="s">
        <v>274</v>
      </c>
      <c r="BP50" s="166">
        <v>0</v>
      </c>
      <c r="BQ50" s="177" t="s">
        <v>274</v>
      </c>
      <c r="BR50" s="166">
        <v>0</v>
      </c>
      <c r="BS50" s="166">
        <v>0</v>
      </c>
      <c r="BT50" s="166" t="s">
        <v>274</v>
      </c>
      <c r="BU50" s="166" t="s">
        <v>274</v>
      </c>
      <c r="BV50" s="166" t="s">
        <v>274</v>
      </c>
      <c r="BW50" s="166" t="s">
        <v>274</v>
      </c>
      <c r="BX50" s="166" t="s">
        <v>274</v>
      </c>
      <c r="BY50" s="166" t="s">
        <v>274</v>
      </c>
      <c r="BZ50" s="166" t="s">
        <v>274</v>
      </c>
      <c r="CA50" s="166" t="s">
        <v>274</v>
      </c>
      <c r="CB50" s="166" t="s">
        <v>274</v>
      </c>
      <c r="CC50" s="166" t="s">
        <v>274</v>
      </c>
      <c r="CD50" s="166" t="s">
        <v>274</v>
      </c>
      <c r="CE50" s="166" t="s">
        <v>274</v>
      </c>
      <c r="CF50" s="166" t="s">
        <v>274</v>
      </c>
      <c r="CG50" s="166" t="s">
        <v>274</v>
      </c>
      <c r="CH50" s="166" t="s">
        <v>274</v>
      </c>
      <c r="CI50" s="166" t="s">
        <v>274</v>
      </c>
      <c r="CJ50" s="166" t="s">
        <v>274</v>
      </c>
      <c r="CK50" s="200" t="s">
        <v>274</v>
      </c>
      <c r="CL50" s="200" t="s">
        <v>274</v>
      </c>
      <c r="CM50" s="176" t="s">
        <v>274</v>
      </c>
      <c r="CN50" s="176" t="s">
        <v>274</v>
      </c>
      <c r="CO50" s="166" t="s">
        <v>274</v>
      </c>
      <c r="CP50" s="166" t="s">
        <v>274</v>
      </c>
      <c r="CQ50" s="166" t="s">
        <v>274</v>
      </c>
      <c r="CR50" s="166" t="s">
        <v>274</v>
      </c>
      <c r="CS50" s="166" t="s">
        <v>274</v>
      </c>
      <c r="CT50" s="166" t="s">
        <v>274</v>
      </c>
      <c r="CU50" s="166" t="s">
        <v>274</v>
      </c>
      <c r="CV50" s="166" t="s">
        <v>274</v>
      </c>
      <c r="CW50" s="166">
        <v>0</v>
      </c>
      <c r="CX50" s="166">
        <v>0</v>
      </c>
      <c r="CY50" s="166">
        <v>0</v>
      </c>
      <c r="CZ50" s="166">
        <v>0</v>
      </c>
      <c r="DA50" s="166">
        <v>0</v>
      </c>
      <c r="DB50" s="166">
        <v>0</v>
      </c>
      <c r="DC50" s="166">
        <v>0</v>
      </c>
      <c r="DD50" s="166">
        <v>0</v>
      </c>
      <c r="DE50" s="166">
        <v>0</v>
      </c>
      <c r="DF50" s="177">
        <v>43896</v>
      </c>
      <c r="DH50" s="15" t="s">
        <v>436</v>
      </c>
    </row>
    <row r="51" spans="1:112" ht="20.100000000000001" customHeight="1" x14ac:dyDescent="0.25">
      <c r="A51" s="6">
        <v>50</v>
      </c>
      <c r="B51" s="7">
        <v>43396</v>
      </c>
      <c r="C51" s="8" t="s">
        <v>110</v>
      </c>
      <c r="D51" s="9">
        <v>461004457</v>
      </c>
      <c r="E51" s="10">
        <v>17079</v>
      </c>
      <c r="F51" s="6">
        <v>111</v>
      </c>
      <c r="G51" s="6" t="s">
        <v>111</v>
      </c>
      <c r="H51" s="6" t="s">
        <v>3</v>
      </c>
      <c r="I51" s="6">
        <v>6.67</v>
      </c>
      <c r="J51" s="6">
        <v>2.38</v>
      </c>
      <c r="K51" s="11" t="s">
        <v>46</v>
      </c>
      <c r="L51" s="12">
        <v>42396</v>
      </c>
      <c r="M51" s="13">
        <f t="shared" si="1"/>
        <v>69.313888888888883</v>
      </c>
      <c r="N51" s="11">
        <v>6.93</v>
      </c>
      <c r="O51" s="11" t="s">
        <v>275</v>
      </c>
      <c r="P51" s="166">
        <v>0</v>
      </c>
      <c r="Q51" s="166">
        <v>1</v>
      </c>
      <c r="R51" s="166">
        <v>0</v>
      </c>
      <c r="S51" s="166">
        <v>0</v>
      </c>
      <c r="T51" s="166">
        <v>0</v>
      </c>
      <c r="U51" s="11" t="s">
        <v>278</v>
      </c>
      <c r="V51" s="11" t="s">
        <v>293</v>
      </c>
      <c r="W51" s="11">
        <v>0</v>
      </c>
      <c r="X51" s="12">
        <v>42530</v>
      </c>
      <c r="Y51" s="12">
        <v>42625</v>
      </c>
      <c r="Z51" s="12">
        <v>42546</v>
      </c>
      <c r="AA51" s="13">
        <f t="shared" si="0"/>
        <v>79</v>
      </c>
      <c r="AB51" s="176">
        <v>1</v>
      </c>
      <c r="AC51" s="166">
        <v>1</v>
      </c>
      <c r="AD51" s="166" t="s">
        <v>263</v>
      </c>
      <c r="AE51" s="166">
        <v>1</v>
      </c>
      <c r="AF51" s="166">
        <v>118.19</v>
      </c>
      <c r="AG51" s="177">
        <v>42579</v>
      </c>
      <c r="AH51" s="166">
        <v>0</v>
      </c>
      <c r="AI51" s="166">
        <v>1</v>
      </c>
      <c r="AJ51" s="166">
        <v>0</v>
      </c>
      <c r="AK51" s="166">
        <v>0</v>
      </c>
      <c r="AL51" s="166">
        <v>0</v>
      </c>
      <c r="AM51" s="166" t="s">
        <v>264</v>
      </c>
      <c r="AN51" s="166" t="s">
        <v>267</v>
      </c>
      <c r="AO51" s="166">
        <v>1</v>
      </c>
      <c r="AP51" s="189">
        <v>43119</v>
      </c>
      <c r="AQ51" s="177">
        <v>43707</v>
      </c>
      <c r="AR51" s="190">
        <f t="shared" si="3"/>
        <v>588</v>
      </c>
      <c r="AS51" s="176">
        <f t="shared" si="2"/>
        <v>71.291666666666671</v>
      </c>
      <c r="AT51" s="177">
        <v>43119</v>
      </c>
      <c r="AU51" s="166">
        <v>45.96</v>
      </c>
      <c r="AV51" s="166" t="s">
        <v>269</v>
      </c>
      <c r="AW51" s="166" t="s">
        <v>269</v>
      </c>
      <c r="AX51" s="166">
        <v>3.18</v>
      </c>
      <c r="AY51" s="166">
        <v>2.2599999999999998</v>
      </c>
      <c r="AZ51" s="166">
        <v>7.2</v>
      </c>
      <c r="BA51" s="166">
        <v>126</v>
      </c>
      <c r="BB51" s="166">
        <v>9.6199999999999992</v>
      </c>
      <c r="BC51" s="166">
        <v>319</v>
      </c>
      <c r="BD51" s="166">
        <v>6.18</v>
      </c>
      <c r="BE51" s="166">
        <v>1</v>
      </c>
      <c r="BF51" s="166">
        <v>2.2400000000000002</v>
      </c>
      <c r="BG51" s="200">
        <f t="shared" si="11"/>
        <v>2.7589285714285712</v>
      </c>
      <c r="BH51" s="200">
        <f t="shared" si="10"/>
        <v>2.2400000000000002</v>
      </c>
      <c r="BI51" s="176">
        <f t="shared" si="8"/>
        <v>142.41071428571428</v>
      </c>
      <c r="BJ51" s="176">
        <f t="shared" si="9"/>
        <v>880.09821428571422</v>
      </c>
      <c r="BK51" s="166">
        <v>1</v>
      </c>
      <c r="BL51" s="166">
        <v>0</v>
      </c>
      <c r="BM51" s="166">
        <v>5.21</v>
      </c>
      <c r="BN51" s="177">
        <v>43424</v>
      </c>
      <c r="BO51" s="166">
        <v>0</v>
      </c>
      <c r="BP51" s="166">
        <v>0</v>
      </c>
      <c r="BQ51" s="177" t="s">
        <v>274</v>
      </c>
      <c r="BR51" s="166">
        <v>0</v>
      </c>
      <c r="BS51" s="166">
        <v>1</v>
      </c>
      <c r="BT51" s="166" t="s">
        <v>272</v>
      </c>
      <c r="BU51" s="177">
        <v>42695</v>
      </c>
      <c r="BV51" s="177">
        <v>42884</v>
      </c>
      <c r="BW51" s="166">
        <v>10</v>
      </c>
      <c r="BX51" s="177">
        <v>42695</v>
      </c>
      <c r="BY51" s="166" t="s">
        <v>322</v>
      </c>
      <c r="BZ51" s="166" t="s">
        <v>269</v>
      </c>
      <c r="CA51" s="166" t="s">
        <v>269</v>
      </c>
      <c r="CB51" s="166">
        <v>2.97</v>
      </c>
      <c r="CC51" s="166">
        <v>5.67</v>
      </c>
      <c r="CD51" s="166">
        <v>0.8</v>
      </c>
      <c r="CE51" s="166">
        <v>141</v>
      </c>
      <c r="CF51" s="166">
        <v>6.8</v>
      </c>
      <c r="CG51" s="166">
        <v>257</v>
      </c>
      <c r="CH51" s="166">
        <v>4.49</v>
      </c>
      <c r="CI51" s="166">
        <v>0.56999999999999995</v>
      </c>
      <c r="CJ51" s="166">
        <v>1.6</v>
      </c>
      <c r="CK51" s="200">
        <f>CH51/CJ51</f>
        <v>2.8062499999999999</v>
      </c>
      <c r="CL51" s="200">
        <f>CJ51/CI51</f>
        <v>2.8070175438596494</v>
      </c>
      <c r="CM51" s="176">
        <f>CG51/CJ51</f>
        <v>160.625</v>
      </c>
      <c r="CN51" s="176">
        <f>PRODUCT(CK51,CG51)</f>
        <v>721.20624999999995</v>
      </c>
      <c r="CO51" s="166">
        <v>0</v>
      </c>
      <c r="CP51" s="166">
        <v>0</v>
      </c>
      <c r="CQ51" s="166">
        <v>3.14</v>
      </c>
      <c r="CR51" s="177">
        <v>42927</v>
      </c>
      <c r="CS51" s="166" t="s">
        <v>274</v>
      </c>
      <c r="CT51" s="166">
        <v>0</v>
      </c>
      <c r="CU51" s="177" t="s">
        <v>274</v>
      </c>
      <c r="CV51" s="166">
        <v>1</v>
      </c>
      <c r="CW51" s="166">
        <v>0</v>
      </c>
      <c r="CX51" s="166">
        <v>0</v>
      </c>
      <c r="CY51" s="166">
        <v>0</v>
      </c>
      <c r="CZ51" s="166">
        <v>0</v>
      </c>
      <c r="DA51" s="166">
        <v>0</v>
      </c>
      <c r="DB51" s="166">
        <v>0</v>
      </c>
      <c r="DC51" s="166">
        <v>0</v>
      </c>
      <c r="DD51" s="166">
        <v>0</v>
      </c>
      <c r="DE51" s="166">
        <v>1</v>
      </c>
      <c r="DF51" s="177">
        <v>43707</v>
      </c>
      <c r="DG51" s="181"/>
      <c r="DH51" s="15" t="s">
        <v>350</v>
      </c>
    </row>
    <row r="52" spans="1:112" ht="20.100000000000001" customHeight="1" x14ac:dyDescent="0.25">
      <c r="A52" s="6">
        <v>51</v>
      </c>
      <c r="B52" s="7">
        <v>43397</v>
      </c>
      <c r="C52" s="47" t="s">
        <v>112</v>
      </c>
      <c r="D52" s="9">
        <v>490714032</v>
      </c>
      <c r="E52" s="10">
        <v>18096</v>
      </c>
      <c r="F52" s="6">
        <v>211</v>
      </c>
      <c r="G52" s="6" t="s">
        <v>113</v>
      </c>
      <c r="H52" s="6" t="s">
        <v>3</v>
      </c>
      <c r="I52" s="6">
        <v>10.67</v>
      </c>
      <c r="J52" s="6">
        <v>4.6900000000000004</v>
      </c>
      <c r="K52" s="11" t="s">
        <v>46</v>
      </c>
      <c r="L52" s="12">
        <v>37588</v>
      </c>
      <c r="M52" s="13">
        <f t="shared" si="1"/>
        <v>53.363888888888887</v>
      </c>
      <c r="N52" s="11">
        <v>7</v>
      </c>
      <c r="O52" s="11" t="s">
        <v>323</v>
      </c>
      <c r="P52" s="166">
        <v>0</v>
      </c>
      <c r="Q52" s="166">
        <v>1</v>
      </c>
      <c r="R52" s="166">
        <v>0</v>
      </c>
      <c r="S52" s="166">
        <v>0</v>
      </c>
      <c r="T52" s="166">
        <v>0</v>
      </c>
      <c r="U52" s="11" t="s">
        <v>324</v>
      </c>
      <c r="V52" s="11" t="s">
        <v>303</v>
      </c>
      <c r="W52" s="11">
        <v>0</v>
      </c>
      <c r="X52" s="12">
        <v>43090</v>
      </c>
      <c r="Y52" s="12">
        <v>43090</v>
      </c>
      <c r="Z52" s="12">
        <v>40879</v>
      </c>
      <c r="AA52" s="13">
        <f t="shared" si="0"/>
        <v>2211</v>
      </c>
      <c r="AB52" s="176">
        <v>0</v>
      </c>
      <c r="AC52" s="166">
        <v>0</v>
      </c>
      <c r="AD52" s="166">
        <v>0</v>
      </c>
      <c r="AE52" s="166">
        <v>1</v>
      </c>
      <c r="AF52" s="166">
        <v>0.8</v>
      </c>
      <c r="AG52" s="177">
        <v>40973</v>
      </c>
      <c r="AH52" s="166">
        <v>0</v>
      </c>
      <c r="AI52" s="166">
        <v>1</v>
      </c>
      <c r="AJ52" s="166">
        <v>0</v>
      </c>
      <c r="AK52" s="166">
        <v>0</v>
      </c>
      <c r="AL52" s="166">
        <v>0</v>
      </c>
      <c r="AM52" s="166" t="s">
        <v>277</v>
      </c>
      <c r="AN52" s="166" t="s">
        <v>268</v>
      </c>
      <c r="AO52" s="166">
        <v>1</v>
      </c>
      <c r="AP52" s="189">
        <v>43203</v>
      </c>
      <c r="AQ52" s="177">
        <v>43430</v>
      </c>
      <c r="AR52" s="190">
        <f t="shared" si="3"/>
        <v>227</v>
      </c>
      <c r="AS52" s="176">
        <f t="shared" si="2"/>
        <v>68.738888888888894</v>
      </c>
      <c r="AT52" s="177">
        <v>43199</v>
      </c>
      <c r="AU52" s="166">
        <v>45.14</v>
      </c>
      <c r="AV52" s="166">
        <v>16.350000000000001</v>
      </c>
      <c r="AW52" s="166">
        <v>359.44</v>
      </c>
      <c r="AX52" s="166">
        <v>5.62</v>
      </c>
      <c r="AY52" s="166">
        <v>4.6399999999999997</v>
      </c>
      <c r="AZ52" s="166">
        <v>24.6</v>
      </c>
      <c r="BA52" s="166">
        <v>104</v>
      </c>
      <c r="BB52" s="166">
        <v>8.01</v>
      </c>
      <c r="BC52" s="166">
        <v>360</v>
      </c>
      <c r="BD52" s="166">
        <v>5.58</v>
      </c>
      <c r="BE52" s="166">
        <v>0.68</v>
      </c>
      <c r="BF52" s="166">
        <v>1.53</v>
      </c>
      <c r="BG52" s="200">
        <f t="shared" si="11"/>
        <v>3.6470588235294117</v>
      </c>
      <c r="BH52" s="200">
        <f t="shared" si="10"/>
        <v>2.25</v>
      </c>
      <c r="BI52" s="176">
        <f t="shared" si="8"/>
        <v>235.29411764705881</v>
      </c>
      <c r="BJ52" s="176">
        <f t="shared" si="9"/>
        <v>1312.9411764705883</v>
      </c>
      <c r="BK52" s="166">
        <v>1</v>
      </c>
      <c r="BL52" s="166" t="s">
        <v>269</v>
      </c>
      <c r="BM52" s="166">
        <v>6.93</v>
      </c>
      <c r="BN52" s="177">
        <v>43369</v>
      </c>
      <c r="BO52" s="166">
        <v>0</v>
      </c>
      <c r="BP52" s="166">
        <v>0</v>
      </c>
      <c r="BQ52" s="177" t="s">
        <v>274</v>
      </c>
      <c r="BR52" s="166">
        <v>0</v>
      </c>
      <c r="BS52" s="166">
        <v>0</v>
      </c>
      <c r="BT52" s="166" t="s">
        <v>274</v>
      </c>
      <c r="BU52" s="166" t="s">
        <v>274</v>
      </c>
      <c r="BV52" s="166" t="s">
        <v>274</v>
      </c>
      <c r="BW52" s="166" t="s">
        <v>274</v>
      </c>
      <c r="BX52" s="166" t="s">
        <v>274</v>
      </c>
      <c r="BY52" s="166" t="s">
        <v>274</v>
      </c>
      <c r="BZ52" s="166" t="s">
        <v>274</v>
      </c>
      <c r="CA52" s="166" t="s">
        <v>274</v>
      </c>
      <c r="CB52" s="166" t="s">
        <v>274</v>
      </c>
      <c r="CC52" s="166" t="s">
        <v>274</v>
      </c>
      <c r="CD52" s="166" t="s">
        <v>274</v>
      </c>
      <c r="CE52" s="166" t="s">
        <v>274</v>
      </c>
      <c r="CF52" s="166" t="s">
        <v>274</v>
      </c>
      <c r="CG52" s="166" t="s">
        <v>274</v>
      </c>
      <c r="CH52" s="166" t="s">
        <v>274</v>
      </c>
      <c r="CI52" s="166" t="s">
        <v>274</v>
      </c>
      <c r="CJ52" s="166" t="s">
        <v>274</v>
      </c>
      <c r="CK52" s="166" t="s">
        <v>274</v>
      </c>
      <c r="CL52" s="166" t="s">
        <v>274</v>
      </c>
      <c r="CM52" s="166" t="s">
        <v>274</v>
      </c>
      <c r="CN52" s="166" t="s">
        <v>274</v>
      </c>
      <c r="CO52" s="166" t="s">
        <v>274</v>
      </c>
      <c r="CP52" s="166" t="s">
        <v>274</v>
      </c>
      <c r="CQ52" s="166" t="s">
        <v>274</v>
      </c>
      <c r="CR52" s="166" t="s">
        <v>274</v>
      </c>
      <c r="CS52" s="166" t="s">
        <v>274</v>
      </c>
      <c r="CT52" s="166" t="s">
        <v>274</v>
      </c>
      <c r="CU52" s="166" t="s">
        <v>274</v>
      </c>
      <c r="CV52" s="166" t="s">
        <v>274</v>
      </c>
      <c r="CW52" s="166">
        <v>0</v>
      </c>
      <c r="CX52" s="166">
        <v>0</v>
      </c>
      <c r="CY52" s="166">
        <v>0</v>
      </c>
      <c r="CZ52" s="166">
        <v>0</v>
      </c>
      <c r="DA52" s="166">
        <v>1</v>
      </c>
      <c r="DB52" s="166">
        <v>0</v>
      </c>
      <c r="DC52" s="166">
        <v>1</v>
      </c>
      <c r="DD52" s="166">
        <v>1</v>
      </c>
      <c r="DE52" s="166">
        <v>1</v>
      </c>
      <c r="DF52" s="177">
        <v>43576</v>
      </c>
      <c r="DG52" s="166" t="s">
        <v>325</v>
      </c>
      <c r="DH52" s="15" t="s">
        <v>335</v>
      </c>
    </row>
    <row r="53" spans="1:112" ht="20.100000000000001" customHeight="1" x14ac:dyDescent="0.25">
      <c r="A53" s="6">
        <v>52</v>
      </c>
      <c r="B53" s="7">
        <v>43399</v>
      </c>
      <c r="C53" s="8" t="s">
        <v>114</v>
      </c>
      <c r="D53" s="9">
        <v>500811125</v>
      </c>
      <c r="E53" s="10">
        <v>18486</v>
      </c>
      <c r="F53" s="6">
        <v>213</v>
      </c>
      <c r="G53" s="6" t="s">
        <v>115</v>
      </c>
      <c r="H53" s="6" t="s">
        <v>3</v>
      </c>
      <c r="I53" s="6">
        <v>0.87</v>
      </c>
      <c r="J53" s="6" t="s">
        <v>269</v>
      </c>
      <c r="K53" s="11" t="s">
        <v>45</v>
      </c>
      <c r="L53" s="12">
        <v>43313</v>
      </c>
      <c r="M53" s="13">
        <f t="shared" si="1"/>
        <v>67.972222222222229</v>
      </c>
      <c r="N53" s="11">
        <v>19.059999999999999</v>
      </c>
      <c r="O53" s="11" t="s">
        <v>270</v>
      </c>
      <c r="P53" s="166">
        <v>0</v>
      </c>
      <c r="Q53" s="166">
        <v>0</v>
      </c>
      <c r="R53" s="166">
        <v>1</v>
      </c>
      <c r="S53" s="166">
        <v>0</v>
      </c>
      <c r="T53" s="166">
        <v>0</v>
      </c>
      <c r="U53" s="11" t="s">
        <v>281</v>
      </c>
      <c r="V53" s="11" t="s">
        <v>274</v>
      </c>
      <c r="W53" s="11">
        <v>1</v>
      </c>
      <c r="X53" s="12">
        <v>43322</v>
      </c>
      <c r="Y53" s="12">
        <v>43866</v>
      </c>
      <c r="Z53" s="12">
        <v>43343</v>
      </c>
      <c r="AA53" s="13">
        <f t="shared" si="0"/>
        <v>523</v>
      </c>
      <c r="AB53" s="176">
        <v>0</v>
      </c>
      <c r="AC53" s="166">
        <v>1</v>
      </c>
      <c r="AD53" s="166" t="s">
        <v>263</v>
      </c>
      <c r="AE53" s="166">
        <v>0</v>
      </c>
      <c r="AF53" s="166">
        <v>0.28000000000000003</v>
      </c>
      <c r="AG53" s="177">
        <v>43511</v>
      </c>
      <c r="AH53" s="166">
        <v>1</v>
      </c>
      <c r="AI53" s="166">
        <v>1</v>
      </c>
      <c r="AJ53" s="166">
        <v>0</v>
      </c>
      <c r="AK53" s="166">
        <v>0</v>
      </c>
      <c r="AL53" s="166">
        <v>0</v>
      </c>
      <c r="AP53" s="179"/>
      <c r="AR53" s="190">
        <f t="shared" si="3"/>
        <v>0</v>
      </c>
      <c r="AS53" s="176">
        <f t="shared" si="2"/>
        <v>50.613888888888887</v>
      </c>
      <c r="BG53" s="200" t="e">
        <f t="shared" si="11"/>
        <v>#DIV/0!</v>
      </c>
      <c r="DE53" s="166">
        <v>0</v>
      </c>
      <c r="DF53" s="177">
        <v>43896</v>
      </c>
      <c r="DG53" s="166" t="s">
        <v>321</v>
      </c>
    </row>
    <row r="54" spans="1:112" s="41" customFormat="1" ht="20.100000000000001" customHeight="1" x14ac:dyDescent="0.25">
      <c r="A54" s="36">
        <v>53</v>
      </c>
      <c r="B54" s="37">
        <v>43402</v>
      </c>
      <c r="C54" s="38" t="s">
        <v>116</v>
      </c>
      <c r="D54" s="39">
        <v>441217412</v>
      </c>
      <c r="E54" s="40">
        <v>16423</v>
      </c>
      <c r="F54" s="36">
        <v>211</v>
      </c>
      <c r="G54" s="36" t="s">
        <v>120</v>
      </c>
      <c r="H54" s="36" t="s">
        <v>6</v>
      </c>
      <c r="I54" s="36">
        <v>0.96</v>
      </c>
      <c r="J54" s="36">
        <v>2.8</v>
      </c>
      <c r="K54" s="44" t="s">
        <v>46</v>
      </c>
      <c r="L54" s="45">
        <v>42706</v>
      </c>
      <c r="M54" s="46">
        <f t="shared" si="1"/>
        <v>71.958333333333329</v>
      </c>
      <c r="N54" s="44">
        <v>31.8</v>
      </c>
      <c r="O54" s="44" t="s">
        <v>265</v>
      </c>
      <c r="P54" s="172">
        <v>0</v>
      </c>
      <c r="Q54" s="172">
        <v>0</v>
      </c>
      <c r="R54" s="172">
        <v>0</v>
      </c>
      <c r="S54" s="172">
        <v>9</v>
      </c>
      <c r="T54" s="172">
        <v>0</v>
      </c>
      <c r="U54" s="44" t="s">
        <v>326</v>
      </c>
      <c r="V54" s="44" t="s">
        <v>274</v>
      </c>
      <c r="W54" s="44">
        <v>0</v>
      </c>
      <c r="X54" s="45">
        <v>42565</v>
      </c>
      <c r="Y54" s="45">
        <v>43195</v>
      </c>
      <c r="Z54" s="45">
        <v>42613</v>
      </c>
      <c r="AA54" s="13">
        <f t="shared" si="0"/>
        <v>582</v>
      </c>
      <c r="AB54" s="182">
        <v>1</v>
      </c>
      <c r="AC54" s="172">
        <v>1</v>
      </c>
      <c r="AD54" s="172" t="s">
        <v>266</v>
      </c>
      <c r="AE54" s="172">
        <v>1</v>
      </c>
      <c r="AF54" s="172">
        <v>2.95</v>
      </c>
      <c r="AG54" s="183">
        <v>42992</v>
      </c>
      <c r="AH54" s="172">
        <v>0</v>
      </c>
      <c r="AI54" s="172">
        <v>1</v>
      </c>
      <c r="AJ54" s="172">
        <v>1</v>
      </c>
      <c r="AK54" s="172">
        <v>0</v>
      </c>
      <c r="AL54" s="172">
        <v>0</v>
      </c>
      <c r="AM54" s="172" t="s">
        <v>264</v>
      </c>
      <c r="AN54" s="172" t="s">
        <v>267</v>
      </c>
      <c r="AO54" s="172">
        <v>1</v>
      </c>
      <c r="AP54" s="189">
        <v>43206</v>
      </c>
      <c r="AQ54" s="183" t="s">
        <v>333</v>
      </c>
      <c r="AR54" s="194" t="e">
        <f t="shared" si="3"/>
        <v>#VALUE!</v>
      </c>
      <c r="AS54" s="182">
        <f t="shared" si="2"/>
        <v>73.330555555555549</v>
      </c>
      <c r="AT54" s="183">
        <v>43200</v>
      </c>
      <c r="AU54" s="172">
        <v>29.31</v>
      </c>
      <c r="AV54" s="172" t="s">
        <v>269</v>
      </c>
      <c r="AW54" s="172" t="s">
        <v>269</v>
      </c>
      <c r="AX54" s="172">
        <v>3.16</v>
      </c>
      <c r="AY54" s="172">
        <v>2.0299999999999998</v>
      </c>
      <c r="AZ54" s="172">
        <v>1.2</v>
      </c>
      <c r="BA54" s="172">
        <v>145</v>
      </c>
      <c r="BB54" s="172">
        <v>7.83</v>
      </c>
      <c r="BC54" s="172">
        <v>349</v>
      </c>
      <c r="BD54" s="172">
        <v>5.05</v>
      </c>
      <c r="BE54" s="172">
        <v>0.56000000000000005</v>
      </c>
      <c r="BF54" s="172">
        <v>1.82</v>
      </c>
      <c r="BG54" s="200">
        <f t="shared" si="11"/>
        <v>2.7747252747252746</v>
      </c>
      <c r="BH54" s="172"/>
      <c r="BI54" s="172"/>
      <c r="BJ54" s="172"/>
      <c r="BK54" s="172">
        <v>1</v>
      </c>
      <c r="BL54" s="172">
        <v>0</v>
      </c>
      <c r="BM54" s="172">
        <v>0.96</v>
      </c>
      <c r="BN54" s="183">
        <v>43370</v>
      </c>
      <c r="BO54" s="172" t="s">
        <v>274</v>
      </c>
      <c r="BP54" s="172">
        <v>0</v>
      </c>
      <c r="BQ54" s="183" t="s">
        <v>274</v>
      </c>
      <c r="BR54" s="172">
        <v>0</v>
      </c>
      <c r="BS54" s="172">
        <v>1</v>
      </c>
      <c r="BT54" s="172" t="s">
        <v>273</v>
      </c>
      <c r="BU54" s="183">
        <v>42793</v>
      </c>
      <c r="BV54" s="183">
        <v>42900</v>
      </c>
      <c r="BW54" s="172">
        <v>6</v>
      </c>
      <c r="BX54" s="183">
        <v>42780</v>
      </c>
      <c r="BY54" s="172">
        <v>69.06</v>
      </c>
      <c r="BZ54" s="172" t="s">
        <v>269</v>
      </c>
      <c r="CA54" s="172">
        <v>429.15</v>
      </c>
      <c r="CB54" s="172">
        <v>2.91</v>
      </c>
      <c r="CC54" s="172">
        <v>7.49</v>
      </c>
      <c r="CD54" s="172">
        <v>2.7</v>
      </c>
      <c r="CE54" s="172">
        <v>150</v>
      </c>
      <c r="CF54" s="172">
        <v>6.54</v>
      </c>
      <c r="CG54" s="172">
        <v>357</v>
      </c>
      <c r="CH54" s="172">
        <v>4.3600000000000003</v>
      </c>
      <c r="CI54" s="172">
        <v>0.64</v>
      </c>
      <c r="CJ54" s="172">
        <v>1.42</v>
      </c>
      <c r="CK54" s="172"/>
      <c r="CL54" s="172"/>
      <c r="CM54" s="172"/>
      <c r="CN54" s="172"/>
      <c r="CO54" s="172">
        <v>1</v>
      </c>
      <c r="CP54" s="172">
        <v>0</v>
      </c>
      <c r="CQ54" s="172">
        <v>2.95</v>
      </c>
      <c r="CR54" s="183">
        <v>42992</v>
      </c>
      <c r="CS54" s="172" t="s">
        <v>274</v>
      </c>
      <c r="CT54" s="172">
        <v>1</v>
      </c>
      <c r="CU54" s="183">
        <v>43083</v>
      </c>
      <c r="CV54" s="172">
        <v>1</v>
      </c>
      <c r="CW54" s="172">
        <v>0</v>
      </c>
      <c r="CX54" s="172">
        <v>0</v>
      </c>
      <c r="CY54" s="172">
        <v>0</v>
      </c>
      <c r="CZ54" s="172">
        <v>0</v>
      </c>
      <c r="DA54" s="172">
        <v>0</v>
      </c>
      <c r="DB54" s="172">
        <v>0</v>
      </c>
      <c r="DC54" s="172">
        <v>0</v>
      </c>
      <c r="DD54" s="172">
        <v>0</v>
      </c>
      <c r="DE54" s="172">
        <v>0</v>
      </c>
      <c r="DF54" s="183">
        <v>43894</v>
      </c>
      <c r="DG54" s="172" t="s">
        <v>327</v>
      </c>
    </row>
    <row r="55" spans="1:112" ht="20.100000000000001" customHeight="1" x14ac:dyDescent="0.25">
      <c r="A55" s="6">
        <v>54</v>
      </c>
      <c r="B55" s="7">
        <v>43402</v>
      </c>
      <c r="C55" s="8" t="s">
        <v>117</v>
      </c>
      <c r="D55" s="9">
        <v>510512018</v>
      </c>
      <c r="E55" s="10">
        <v>18760</v>
      </c>
      <c r="F55" s="6">
        <v>207</v>
      </c>
      <c r="G55" s="6" t="s">
        <v>121</v>
      </c>
      <c r="H55" s="6" t="s">
        <v>3</v>
      </c>
      <c r="I55" s="6">
        <v>0.46</v>
      </c>
      <c r="J55" s="6">
        <v>3.67</v>
      </c>
      <c r="K55" s="11" t="s">
        <v>46</v>
      </c>
      <c r="L55" s="12">
        <v>41856</v>
      </c>
      <c r="M55" s="13">
        <f t="shared" si="1"/>
        <v>63.230555555555554</v>
      </c>
      <c r="N55" s="11">
        <v>410</v>
      </c>
      <c r="O55" s="11" t="s">
        <v>275</v>
      </c>
      <c r="P55" s="166">
        <v>0</v>
      </c>
      <c r="Q55" s="166">
        <v>0</v>
      </c>
      <c r="R55" s="166">
        <v>0</v>
      </c>
      <c r="S55" s="166">
        <v>0</v>
      </c>
      <c r="T55" s="166">
        <v>0</v>
      </c>
      <c r="U55" s="11" t="s">
        <v>286</v>
      </c>
      <c r="V55" s="11" t="s">
        <v>274</v>
      </c>
      <c r="W55" s="11">
        <v>1</v>
      </c>
      <c r="X55" s="12">
        <v>41858</v>
      </c>
      <c r="Y55" s="12">
        <v>43087</v>
      </c>
      <c r="Z55" s="12">
        <v>41865</v>
      </c>
      <c r="AA55" s="13">
        <f t="shared" si="0"/>
        <v>1222</v>
      </c>
      <c r="AB55" s="176">
        <v>1</v>
      </c>
      <c r="AC55" s="166">
        <v>1</v>
      </c>
      <c r="AD55" s="166" t="s">
        <v>276</v>
      </c>
      <c r="AE55" s="166">
        <v>0</v>
      </c>
      <c r="AF55" s="166">
        <v>1.47</v>
      </c>
      <c r="AG55" s="177">
        <v>41949</v>
      </c>
      <c r="AH55" s="166">
        <v>0</v>
      </c>
      <c r="AI55" s="166">
        <v>1</v>
      </c>
      <c r="AJ55" s="166">
        <v>0</v>
      </c>
      <c r="AK55" s="166">
        <v>0</v>
      </c>
      <c r="AL55" s="166">
        <v>0</v>
      </c>
      <c r="AM55" s="166" t="s">
        <v>277</v>
      </c>
      <c r="AN55" s="166" t="s">
        <v>268</v>
      </c>
      <c r="AO55" s="166">
        <v>1</v>
      </c>
      <c r="AP55" s="189">
        <v>43122</v>
      </c>
      <c r="AQ55" s="177" t="s">
        <v>333</v>
      </c>
      <c r="AR55" s="190" t="e">
        <f t="shared" si="3"/>
        <v>#VALUE!</v>
      </c>
      <c r="AS55" s="176">
        <f t="shared" si="2"/>
        <v>66.694444444444443</v>
      </c>
      <c r="AT55" s="177">
        <v>43122</v>
      </c>
      <c r="AU55" s="166">
        <v>26.9</v>
      </c>
      <c r="AV55" s="166" t="s">
        <v>269</v>
      </c>
      <c r="AW55" s="166" t="s">
        <v>269</v>
      </c>
      <c r="AX55" s="166">
        <v>3.34</v>
      </c>
      <c r="AY55" s="166">
        <v>1.71</v>
      </c>
      <c r="AZ55" s="166" t="s">
        <v>297</v>
      </c>
      <c r="BA55" s="166">
        <v>144</v>
      </c>
      <c r="BB55" s="166">
        <v>6.11</v>
      </c>
      <c r="BC55" s="166">
        <v>187</v>
      </c>
      <c r="BD55" s="166">
        <v>2.96</v>
      </c>
      <c r="BE55" s="166">
        <v>0.57999999999999996</v>
      </c>
      <c r="BF55" s="166">
        <v>2.4300000000000002</v>
      </c>
      <c r="BG55" s="200">
        <f t="shared" si="11"/>
        <v>1.2181069958847737</v>
      </c>
      <c r="BK55" s="166">
        <v>1</v>
      </c>
      <c r="BL55" s="166">
        <v>0</v>
      </c>
      <c r="BM55" s="166">
        <v>0.46</v>
      </c>
      <c r="BN55" s="177">
        <v>43402</v>
      </c>
      <c r="BO55" s="166" t="s">
        <v>274</v>
      </c>
      <c r="BP55" s="166">
        <v>1</v>
      </c>
      <c r="BQ55" s="177">
        <v>43255</v>
      </c>
      <c r="BR55" s="166">
        <v>0</v>
      </c>
      <c r="BS55" s="166">
        <v>0</v>
      </c>
      <c r="BT55" s="166" t="s">
        <v>274</v>
      </c>
      <c r="BU55" s="166" t="s">
        <v>274</v>
      </c>
      <c r="BV55" s="166" t="s">
        <v>274</v>
      </c>
      <c r="BW55" s="166" t="s">
        <v>274</v>
      </c>
      <c r="BX55" s="166" t="s">
        <v>274</v>
      </c>
      <c r="BY55" s="166" t="s">
        <v>274</v>
      </c>
      <c r="BZ55" s="166" t="s">
        <v>274</v>
      </c>
      <c r="CA55" s="166" t="s">
        <v>274</v>
      </c>
      <c r="CB55" s="166" t="s">
        <v>274</v>
      </c>
      <c r="CC55" s="166" t="s">
        <v>274</v>
      </c>
      <c r="CD55" s="166" t="s">
        <v>274</v>
      </c>
      <c r="CE55" s="166" t="s">
        <v>274</v>
      </c>
      <c r="CF55" s="166" t="s">
        <v>274</v>
      </c>
      <c r="CG55" s="166" t="s">
        <v>274</v>
      </c>
      <c r="CH55" s="166" t="s">
        <v>274</v>
      </c>
      <c r="CI55" s="166" t="s">
        <v>274</v>
      </c>
      <c r="CJ55" s="166" t="s">
        <v>274</v>
      </c>
      <c r="CK55" s="166" t="s">
        <v>274</v>
      </c>
      <c r="CL55" s="166" t="s">
        <v>274</v>
      </c>
      <c r="CM55" s="166" t="s">
        <v>274</v>
      </c>
      <c r="CN55" s="166" t="s">
        <v>274</v>
      </c>
      <c r="CO55" s="166" t="s">
        <v>274</v>
      </c>
      <c r="CP55" s="166" t="s">
        <v>274</v>
      </c>
      <c r="CQ55" s="166" t="s">
        <v>274</v>
      </c>
      <c r="CR55" s="166" t="s">
        <v>274</v>
      </c>
      <c r="CS55" s="166" t="s">
        <v>274</v>
      </c>
      <c r="CT55" s="166" t="s">
        <v>274</v>
      </c>
      <c r="CU55" s="166" t="s">
        <v>274</v>
      </c>
      <c r="CV55" s="166" t="s">
        <v>274</v>
      </c>
      <c r="CW55" s="166">
        <v>0</v>
      </c>
      <c r="CX55" s="166">
        <v>0</v>
      </c>
      <c r="CY55" s="166">
        <v>0</v>
      </c>
      <c r="CZ55" s="166">
        <v>0</v>
      </c>
      <c r="DA55" s="166">
        <v>0</v>
      </c>
      <c r="DB55" s="166">
        <v>0</v>
      </c>
      <c r="DC55" s="166">
        <v>0</v>
      </c>
      <c r="DD55" s="166">
        <v>0</v>
      </c>
      <c r="DE55" s="166">
        <v>0</v>
      </c>
      <c r="DF55" s="177">
        <v>43892</v>
      </c>
    </row>
    <row r="56" spans="1:112" ht="20.100000000000001" customHeight="1" x14ac:dyDescent="0.25">
      <c r="A56" s="6">
        <v>55</v>
      </c>
      <c r="B56" s="7">
        <v>43402</v>
      </c>
      <c r="C56" s="8" t="s">
        <v>118</v>
      </c>
      <c r="D56" s="9">
        <v>460426433</v>
      </c>
      <c r="E56" s="10">
        <v>16918</v>
      </c>
      <c r="F56" s="6">
        <v>111</v>
      </c>
      <c r="G56" s="6" t="s">
        <v>122</v>
      </c>
      <c r="H56" s="6" t="s">
        <v>3</v>
      </c>
      <c r="I56" s="6">
        <v>187.97</v>
      </c>
      <c r="J56" s="6">
        <v>4.53</v>
      </c>
      <c r="K56" s="11" t="s">
        <v>45</v>
      </c>
      <c r="L56" s="12">
        <v>42736</v>
      </c>
      <c r="M56" s="13">
        <f t="shared" si="1"/>
        <v>70.680555555555557</v>
      </c>
      <c r="N56" s="11">
        <v>18.12</v>
      </c>
      <c r="O56" s="11" t="s">
        <v>265</v>
      </c>
      <c r="P56" s="166">
        <v>0</v>
      </c>
      <c r="Q56" s="166">
        <v>0</v>
      </c>
      <c r="R56" s="166">
        <v>1</v>
      </c>
      <c r="S56" s="166">
        <v>0</v>
      </c>
      <c r="T56" s="166">
        <v>0</v>
      </c>
      <c r="U56" s="11" t="s">
        <v>303</v>
      </c>
      <c r="V56" s="11" t="s">
        <v>274</v>
      </c>
      <c r="W56" s="11">
        <v>0</v>
      </c>
      <c r="X56" s="12">
        <v>43381</v>
      </c>
      <c r="Y56" s="12">
        <v>43381</v>
      </c>
      <c r="Z56" s="12">
        <v>42758</v>
      </c>
      <c r="AA56" s="13">
        <f t="shared" si="0"/>
        <v>623</v>
      </c>
      <c r="AB56" s="176">
        <v>0</v>
      </c>
      <c r="AC56" s="166">
        <v>1</v>
      </c>
      <c r="AD56" s="166" t="s">
        <v>266</v>
      </c>
      <c r="AE56" s="166">
        <v>0</v>
      </c>
      <c r="AF56" s="166" t="s">
        <v>269</v>
      </c>
      <c r="AG56" s="177" t="s">
        <v>269</v>
      </c>
      <c r="AH56" s="166">
        <v>0</v>
      </c>
      <c r="AI56" s="166">
        <v>1</v>
      </c>
      <c r="AJ56" s="166">
        <v>0</v>
      </c>
      <c r="AK56" s="166">
        <v>0</v>
      </c>
      <c r="AL56" s="166">
        <v>0</v>
      </c>
      <c r="AM56" s="166" t="s">
        <v>277</v>
      </c>
      <c r="AN56" s="166" t="s">
        <v>268</v>
      </c>
      <c r="AO56" s="166">
        <v>1</v>
      </c>
      <c r="AP56" s="189">
        <v>43424</v>
      </c>
      <c r="AQ56" s="177">
        <v>43489</v>
      </c>
      <c r="AR56" s="190">
        <f t="shared" si="3"/>
        <v>65</v>
      </c>
      <c r="AS56" s="176">
        <f t="shared" si="2"/>
        <v>72.566666666666663</v>
      </c>
      <c r="AT56" s="177">
        <v>43423</v>
      </c>
      <c r="AU56" s="166">
        <v>434.52</v>
      </c>
      <c r="AV56" s="166" t="s">
        <v>269</v>
      </c>
      <c r="AW56" s="166" t="s">
        <v>269</v>
      </c>
      <c r="AX56" s="166">
        <v>5.76</v>
      </c>
      <c r="AY56" s="166">
        <v>4.25</v>
      </c>
      <c r="AZ56" s="166">
        <v>59.6</v>
      </c>
      <c r="BA56" s="166">
        <v>91</v>
      </c>
      <c r="BB56" s="166">
        <v>7.77</v>
      </c>
      <c r="BC56" s="166">
        <v>350</v>
      </c>
      <c r="BD56" s="166">
        <v>6.57</v>
      </c>
      <c r="BE56" s="166">
        <v>0.61</v>
      </c>
      <c r="BF56" s="166">
        <v>0.5</v>
      </c>
      <c r="BG56" s="200">
        <f t="shared" si="11"/>
        <v>13.14</v>
      </c>
      <c r="BK56" s="166">
        <v>0</v>
      </c>
      <c r="BL56" s="166">
        <v>0</v>
      </c>
      <c r="BM56" s="166">
        <v>332.99</v>
      </c>
      <c r="BN56" s="177">
        <v>43480</v>
      </c>
      <c r="BO56" s="166">
        <v>0</v>
      </c>
      <c r="BP56" s="166" t="s">
        <v>274</v>
      </c>
      <c r="BQ56" s="177" t="s">
        <v>274</v>
      </c>
      <c r="BR56" s="166">
        <v>0</v>
      </c>
      <c r="BS56" s="166">
        <v>0</v>
      </c>
      <c r="BT56" s="166" t="s">
        <v>274</v>
      </c>
      <c r="BU56" s="166" t="s">
        <v>274</v>
      </c>
      <c r="BV56" s="166" t="s">
        <v>274</v>
      </c>
      <c r="BW56" s="166" t="s">
        <v>274</v>
      </c>
      <c r="BX56" s="166" t="s">
        <v>274</v>
      </c>
      <c r="BY56" s="166" t="s">
        <v>274</v>
      </c>
      <c r="BZ56" s="166" t="s">
        <v>274</v>
      </c>
      <c r="CA56" s="166" t="s">
        <v>274</v>
      </c>
      <c r="CB56" s="166" t="s">
        <v>274</v>
      </c>
      <c r="CC56" s="166" t="s">
        <v>274</v>
      </c>
      <c r="CD56" s="166" t="s">
        <v>274</v>
      </c>
      <c r="CE56" s="166" t="s">
        <v>274</v>
      </c>
      <c r="CF56" s="166" t="s">
        <v>274</v>
      </c>
      <c r="CG56" s="166" t="s">
        <v>274</v>
      </c>
      <c r="CH56" s="166" t="s">
        <v>274</v>
      </c>
      <c r="CI56" s="166" t="s">
        <v>274</v>
      </c>
      <c r="CJ56" s="166" t="s">
        <v>274</v>
      </c>
      <c r="CK56" s="166" t="s">
        <v>274</v>
      </c>
      <c r="CL56" s="166" t="s">
        <v>274</v>
      </c>
      <c r="CM56" s="166" t="s">
        <v>274</v>
      </c>
      <c r="CN56" s="166" t="s">
        <v>274</v>
      </c>
      <c r="CO56" s="166" t="s">
        <v>274</v>
      </c>
      <c r="CP56" s="166" t="s">
        <v>274</v>
      </c>
      <c r="CQ56" s="166" t="s">
        <v>274</v>
      </c>
      <c r="CR56" s="166" t="s">
        <v>274</v>
      </c>
      <c r="CS56" s="166" t="s">
        <v>274</v>
      </c>
      <c r="CT56" s="166" t="s">
        <v>274</v>
      </c>
      <c r="CU56" s="166" t="s">
        <v>274</v>
      </c>
      <c r="CV56" s="166" t="s">
        <v>274</v>
      </c>
      <c r="CW56" s="166">
        <v>0</v>
      </c>
      <c r="CX56" s="166">
        <v>0</v>
      </c>
      <c r="CY56" s="166">
        <v>0</v>
      </c>
      <c r="CZ56" s="166">
        <v>0</v>
      </c>
      <c r="DA56" s="166">
        <v>0</v>
      </c>
      <c r="DB56" s="166">
        <v>0</v>
      </c>
      <c r="DC56" s="166">
        <v>0</v>
      </c>
      <c r="DD56" s="166">
        <v>0</v>
      </c>
      <c r="DE56" s="166">
        <v>1</v>
      </c>
      <c r="DF56" s="177">
        <v>43867</v>
      </c>
      <c r="DG56" s="166" t="s">
        <v>330</v>
      </c>
    </row>
    <row r="57" spans="1:112" ht="20.100000000000001" customHeight="1" x14ac:dyDescent="0.25">
      <c r="A57" s="6">
        <v>56</v>
      </c>
      <c r="B57" s="7">
        <v>43402</v>
      </c>
      <c r="C57" s="8" t="s">
        <v>119</v>
      </c>
      <c r="D57" s="9">
        <v>390922463</v>
      </c>
      <c r="E57" s="10">
        <v>14510</v>
      </c>
      <c r="F57" s="6">
        <v>201</v>
      </c>
      <c r="G57" s="6" t="s">
        <v>123</v>
      </c>
      <c r="H57" s="6" t="s">
        <v>6</v>
      </c>
      <c r="I57" s="6">
        <v>0.26</v>
      </c>
      <c r="J57" s="6">
        <v>3.49</v>
      </c>
      <c r="K57" s="11" t="s">
        <v>46</v>
      </c>
      <c r="L57" s="12">
        <v>40520</v>
      </c>
      <c r="M57" s="13">
        <f t="shared" si="1"/>
        <v>71.211111111111109</v>
      </c>
      <c r="N57" s="11" t="s">
        <v>269</v>
      </c>
      <c r="O57" s="11" t="s">
        <v>285</v>
      </c>
      <c r="P57" s="166" t="s">
        <v>269</v>
      </c>
      <c r="Q57" s="166">
        <v>0</v>
      </c>
      <c r="R57" s="166">
        <v>1</v>
      </c>
      <c r="S57" s="166">
        <v>0</v>
      </c>
      <c r="T57" s="166">
        <v>0</v>
      </c>
      <c r="U57" s="11" t="s">
        <v>269</v>
      </c>
      <c r="V57" s="11" t="s">
        <v>274</v>
      </c>
      <c r="W57" s="11">
        <v>0</v>
      </c>
      <c r="X57" s="12">
        <v>42123</v>
      </c>
      <c r="Y57" s="12">
        <v>42123</v>
      </c>
      <c r="Z57" s="12">
        <v>41518</v>
      </c>
      <c r="AA57" s="13">
        <f t="shared" si="0"/>
        <v>605</v>
      </c>
      <c r="AB57" s="176">
        <v>0</v>
      </c>
      <c r="AC57" s="166">
        <v>1</v>
      </c>
      <c r="AD57" s="166" t="s">
        <v>266</v>
      </c>
      <c r="AE57" s="166">
        <v>1</v>
      </c>
      <c r="AF57" s="166" t="s">
        <v>269</v>
      </c>
      <c r="AG57" s="177" t="s">
        <v>269</v>
      </c>
      <c r="AH57" s="166">
        <v>1</v>
      </c>
      <c r="AI57" s="166">
        <v>1</v>
      </c>
      <c r="AJ57" s="166">
        <v>0</v>
      </c>
      <c r="AK57" s="166">
        <v>0</v>
      </c>
      <c r="AL57" s="166">
        <v>0</v>
      </c>
      <c r="AM57" s="166" t="s">
        <v>277</v>
      </c>
      <c r="AN57" s="166" t="s">
        <v>267</v>
      </c>
      <c r="AO57" s="166">
        <v>1</v>
      </c>
      <c r="AP57" s="189">
        <v>42591</v>
      </c>
      <c r="AQ57" s="177">
        <v>43612</v>
      </c>
      <c r="AR57" s="190">
        <f t="shared" si="3"/>
        <v>1021</v>
      </c>
      <c r="AS57" s="176">
        <f t="shared" si="2"/>
        <v>76.88055555555556</v>
      </c>
      <c r="AT57" s="177">
        <v>42591</v>
      </c>
      <c r="AU57" s="166">
        <v>0.73</v>
      </c>
      <c r="AV57" s="166" t="s">
        <v>269</v>
      </c>
      <c r="AW57" s="166" t="s">
        <v>269</v>
      </c>
      <c r="AX57" s="166">
        <v>2.7</v>
      </c>
      <c r="AY57" s="166">
        <v>0.82</v>
      </c>
      <c r="AZ57" s="166">
        <v>13.1</v>
      </c>
      <c r="BA57" s="166">
        <v>127</v>
      </c>
      <c r="BB57" s="166">
        <v>6.92</v>
      </c>
      <c r="BC57" s="166">
        <v>283</v>
      </c>
      <c r="BD57" s="166">
        <v>4.8899999999999997</v>
      </c>
      <c r="BE57" s="166">
        <v>0.76</v>
      </c>
      <c r="BF57" s="166">
        <v>0.79</v>
      </c>
      <c r="BG57" s="200">
        <f t="shared" si="11"/>
        <v>6.1898734177215182</v>
      </c>
      <c r="BK57" s="166">
        <v>1</v>
      </c>
      <c r="BL57" s="166" t="s">
        <v>269</v>
      </c>
      <c r="BM57" s="166">
        <v>0.06</v>
      </c>
      <c r="BN57" s="177">
        <v>42891</v>
      </c>
      <c r="BO57" s="166">
        <v>0</v>
      </c>
      <c r="BP57" s="166">
        <v>0</v>
      </c>
      <c r="BQ57" s="177" t="s">
        <v>274</v>
      </c>
      <c r="BR57" s="166">
        <v>0</v>
      </c>
      <c r="BS57" s="166">
        <v>1</v>
      </c>
      <c r="BT57" s="166" t="s">
        <v>272</v>
      </c>
      <c r="BU57" s="177" t="s">
        <v>331</v>
      </c>
      <c r="BV57" s="177" t="s">
        <v>332</v>
      </c>
      <c r="BW57" s="166" t="s">
        <v>269</v>
      </c>
      <c r="BX57" s="177" t="s">
        <v>269</v>
      </c>
      <c r="BY57" s="166" t="s">
        <v>269</v>
      </c>
      <c r="BZ57" s="166" t="s">
        <v>269</v>
      </c>
      <c r="CA57" s="166" t="s">
        <v>269</v>
      </c>
      <c r="CB57" s="166" t="s">
        <v>269</v>
      </c>
      <c r="CC57" s="166" t="s">
        <v>269</v>
      </c>
      <c r="CD57" s="166" t="s">
        <v>269</v>
      </c>
      <c r="CE57" s="166" t="s">
        <v>269</v>
      </c>
      <c r="CF57" s="166" t="s">
        <v>269</v>
      </c>
      <c r="CG57" s="166" t="s">
        <v>269</v>
      </c>
      <c r="CH57" s="166" t="s">
        <v>269</v>
      </c>
      <c r="CI57" s="166" t="s">
        <v>269</v>
      </c>
      <c r="CJ57" s="166" t="s">
        <v>269</v>
      </c>
      <c r="CK57" s="166" t="s">
        <v>269</v>
      </c>
      <c r="CL57" s="166" t="s">
        <v>269</v>
      </c>
      <c r="CM57" s="166" t="s">
        <v>269</v>
      </c>
      <c r="CN57" s="166" t="s">
        <v>269</v>
      </c>
      <c r="CO57" s="166" t="s">
        <v>269</v>
      </c>
      <c r="CP57" s="166" t="s">
        <v>269</v>
      </c>
      <c r="CQ57" s="166" t="s">
        <v>269</v>
      </c>
      <c r="CR57" s="166" t="s">
        <v>269</v>
      </c>
      <c r="CS57" s="166" t="s">
        <v>269</v>
      </c>
      <c r="CT57" s="166" t="s">
        <v>269</v>
      </c>
      <c r="CU57" s="166" t="s">
        <v>269</v>
      </c>
      <c r="CV57" s="166" t="s">
        <v>269</v>
      </c>
      <c r="CW57" s="166">
        <v>0</v>
      </c>
      <c r="CX57" s="166">
        <v>0</v>
      </c>
      <c r="CY57" s="166">
        <v>0</v>
      </c>
      <c r="CZ57" s="166">
        <v>0</v>
      </c>
      <c r="DA57" s="166">
        <v>1</v>
      </c>
      <c r="DB57" s="166">
        <v>1</v>
      </c>
      <c r="DC57" s="166">
        <v>1</v>
      </c>
      <c r="DD57" s="166">
        <v>1</v>
      </c>
      <c r="DE57" s="166">
        <v>0</v>
      </c>
      <c r="DF57" s="177">
        <v>43850</v>
      </c>
    </row>
    <row r="58" spans="1:112" ht="20.100000000000001" customHeight="1" x14ac:dyDescent="0.25">
      <c r="A58" s="6">
        <v>57</v>
      </c>
      <c r="B58" s="7">
        <v>43403</v>
      </c>
      <c r="C58" s="8" t="s">
        <v>124</v>
      </c>
      <c r="D58" s="9">
        <v>491021044</v>
      </c>
      <c r="E58" s="10">
        <v>18192</v>
      </c>
      <c r="F58" s="6">
        <v>205</v>
      </c>
      <c r="G58" s="6" t="s">
        <v>125</v>
      </c>
      <c r="H58" s="6" t="s">
        <v>6</v>
      </c>
      <c r="I58" s="6">
        <v>3.63</v>
      </c>
      <c r="J58" s="6">
        <v>4.32</v>
      </c>
      <c r="K58" s="11" t="s">
        <v>46</v>
      </c>
      <c r="L58" s="12">
        <v>41671</v>
      </c>
      <c r="M58" s="13">
        <f t="shared" si="1"/>
        <v>64.277777777777771</v>
      </c>
      <c r="N58" s="11">
        <v>31</v>
      </c>
      <c r="O58" s="11" t="s">
        <v>270</v>
      </c>
      <c r="P58" s="166" t="s">
        <v>269</v>
      </c>
      <c r="Q58" s="166">
        <v>0</v>
      </c>
      <c r="R58" s="166">
        <v>0</v>
      </c>
      <c r="S58" s="166">
        <v>0</v>
      </c>
      <c r="T58" s="166">
        <v>0</v>
      </c>
      <c r="U58" s="11" t="s">
        <v>395</v>
      </c>
      <c r="V58" s="11" t="s">
        <v>274</v>
      </c>
      <c r="W58" s="11">
        <v>1</v>
      </c>
      <c r="X58" s="12">
        <v>41701</v>
      </c>
      <c r="Y58" s="12">
        <v>43117</v>
      </c>
      <c r="Z58" s="12">
        <v>41736</v>
      </c>
      <c r="AA58" s="13">
        <f t="shared" si="0"/>
        <v>1381</v>
      </c>
      <c r="AB58" s="176">
        <v>0</v>
      </c>
      <c r="AC58" s="166">
        <v>1</v>
      </c>
      <c r="AD58" s="166" t="s">
        <v>263</v>
      </c>
      <c r="AE58" s="166">
        <v>0</v>
      </c>
      <c r="AF58" s="166">
        <v>1.81</v>
      </c>
      <c r="AG58" s="177">
        <v>41907</v>
      </c>
      <c r="AH58" s="166">
        <v>1</v>
      </c>
      <c r="AI58" s="166">
        <v>1</v>
      </c>
      <c r="AJ58" s="166">
        <v>0</v>
      </c>
      <c r="AK58" s="166">
        <v>0</v>
      </c>
      <c r="AL58" s="166">
        <v>0</v>
      </c>
      <c r="AM58" s="166" t="s">
        <v>277</v>
      </c>
      <c r="AN58" s="166" t="s">
        <v>268</v>
      </c>
      <c r="AO58" s="166">
        <v>0</v>
      </c>
      <c r="AP58" s="189">
        <v>43172</v>
      </c>
      <c r="AQ58" s="177">
        <v>43865</v>
      </c>
      <c r="AR58" s="190">
        <f t="shared" si="3"/>
        <v>693</v>
      </c>
      <c r="AS58" s="176">
        <f t="shared" si="2"/>
        <v>68.394444444444446</v>
      </c>
      <c r="AT58" s="177">
        <v>76044</v>
      </c>
      <c r="AU58" s="166">
        <v>23.15</v>
      </c>
      <c r="AV58" s="166" t="s">
        <v>269</v>
      </c>
      <c r="AW58" s="166" t="s">
        <v>269</v>
      </c>
      <c r="BG58" s="200" t="e">
        <f t="shared" si="11"/>
        <v>#DIV/0!</v>
      </c>
      <c r="BK58" s="166">
        <v>0</v>
      </c>
      <c r="BL58" s="166">
        <v>0</v>
      </c>
      <c r="BM58" s="166">
        <v>0.73</v>
      </c>
      <c r="BN58" s="177">
        <v>43699</v>
      </c>
      <c r="BO58" s="166" t="s">
        <v>274</v>
      </c>
      <c r="BP58" s="166">
        <v>1</v>
      </c>
      <c r="BQ58" s="177">
        <v>43440</v>
      </c>
      <c r="BR58" s="166">
        <v>0</v>
      </c>
      <c r="BS58" s="166">
        <v>1</v>
      </c>
      <c r="BT58" s="166" t="s">
        <v>272</v>
      </c>
      <c r="BU58" s="177">
        <v>43893</v>
      </c>
      <c r="BX58" s="177">
        <v>43893</v>
      </c>
      <c r="BY58" s="166">
        <v>4.51</v>
      </c>
      <c r="BZ58" s="166" t="s">
        <v>269</v>
      </c>
      <c r="CA58" s="166" t="s">
        <v>269</v>
      </c>
      <c r="CO58" s="166">
        <v>1</v>
      </c>
      <c r="CP58" s="166">
        <v>0</v>
      </c>
      <c r="CW58" s="166">
        <v>0</v>
      </c>
      <c r="CX58" s="166">
        <v>0</v>
      </c>
      <c r="CY58" s="166">
        <v>0</v>
      </c>
      <c r="CZ58" s="166">
        <v>0</v>
      </c>
      <c r="DA58" s="166">
        <v>0</v>
      </c>
      <c r="DB58" s="166">
        <v>0</v>
      </c>
      <c r="DC58" s="166">
        <v>1</v>
      </c>
      <c r="DD58" s="166">
        <v>0</v>
      </c>
      <c r="DE58" s="166">
        <v>0</v>
      </c>
      <c r="DF58" s="177">
        <v>43893</v>
      </c>
      <c r="DH58" s="15" t="s">
        <v>437</v>
      </c>
    </row>
    <row r="59" spans="1:112" ht="20.100000000000001" customHeight="1" x14ac:dyDescent="0.25">
      <c r="A59" s="6">
        <v>58</v>
      </c>
      <c r="B59" s="7">
        <v>43403</v>
      </c>
      <c r="C59" s="8" t="s">
        <v>126</v>
      </c>
      <c r="D59" s="9">
        <v>510904128</v>
      </c>
      <c r="E59" s="10">
        <v>18875</v>
      </c>
      <c r="F59" s="6">
        <v>111</v>
      </c>
      <c r="G59" s="6" t="s">
        <v>127</v>
      </c>
      <c r="H59" s="6" t="s">
        <v>3</v>
      </c>
      <c r="I59" s="6">
        <v>1389.79</v>
      </c>
      <c r="J59" s="6">
        <v>12.76</v>
      </c>
      <c r="K59" s="11" t="s">
        <v>46</v>
      </c>
      <c r="L59" s="12">
        <v>42643</v>
      </c>
      <c r="M59" s="13">
        <f t="shared" si="1"/>
        <v>65.072222222222223</v>
      </c>
      <c r="N59" s="11">
        <v>754.87</v>
      </c>
      <c r="O59" s="11" t="s">
        <v>261</v>
      </c>
      <c r="P59" s="166">
        <v>0</v>
      </c>
      <c r="Q59" s="166">
        <v>0</v>
      </c>
      <c r="R59" s="166">
        <v>0</v>
      </c>
      <c r="S59" s="166">
        <v>0</v>
      </c>
      <c r="T59" s="166">
        <v>0</v>
      </c>
      <c r="U59" s="11" t="s">
        <v>396</v>
      </c>
      <c r="V59" s="11" t="s">
        <v>274</v>
      </c>
      <c r="W59" s="11">
        <v>1</v>
      </c>
      <c r="X59" s="12">
        <v>42692</v>
      </c>
      <c r="Y59" s="12">
        <v>43115</v>
      </c>
      <c r="Z59" s="12">
        <v>42676</v>
      </c>
      <c r="AA59" s="13">
        <f t="shared" si="0"/>
        <v>439</v>
      </c>
      <c r="AB59" s="176">
        <v>1</v>
      </c>
      <c r="AC59" s="166">
        <v>1</v>
      </c>
      <c r="AD59" s="166" t="s">
        <v>266</v>
      </c>
      <c r="AE59" s="166">
        <v>0</v>
      </c>
      <c r="AF59" s="184">
        <v>2.35</v>
      </c>
      <c r="AG59" s="177">
        <v>42874</v>
      </c>
      <c r="AH59" s="166">
        <v>1</v>
      </c>
      <c r="AI59" s="166">
        <v>1</v>
      </c>
      <c r="AJ59" s="166">
        <v>0</v>
      </c>
      <c r="AK59" s="166">
        <v>0</v>
      </c>
      <c r="AL59" s="166">
        <v>0</v>
      </c>
      <c r="AM59" s="166" t="s">
        <v>264</v>
      </c>
      <c r="AN59" s="166" t="s">
        <v>267</v>
      </c>
      <c r="AO59" s="166">
        <v>1</v>
      </c>
      <c r="AP59" s="189">
        <v>43129</v>
      </c>
      <c r="AQ59" s="177">
        <v>43213</v>
      </c>
      <c r="AR59" s="190">
        <f t="shared" si="3"/>
        <v>84</v>
      </c>
      <c r="AS59" s="176">
        <f t="shared" si="2"/>
        <v>66.402777777777771</v>
      </c>
      <c r="AT59" s="177">
        <v>43129</v>
      </c>
      <c r="AU59" s="166">
        <v>309.2</v>
      </c>
      <c r="AV59" s="166" t="s">
        <v>269</v>
      </c>
      <c r="AW59" s="166" t="s">
        <v>269</v>
      </c>
      <c r="BG59" s="200" t="e">
        <f t="shared" si="11"/>
        <v>#DIV/0!</v>
      </c>
      <c r="BK59" s="166">
        <v>1</v>
      </c>
      <c r="BL59" s="166">
        <v>3</v>
      </c>
      <c r="BM59" s="166">
        <v>101.9</v>
      </c>
      <c r="BN59" s="177">
        <v>43157</v>
      </c>
      <c r="BO59" s="166">
        <v>0</v>
      </c>
      <c r="BP59" s="166">
        <v>0</v>
      </c>
      <c r="BQ59" s="177" t="s">
        <v>274</v>
      </c>
      <c r="BR59" s="166">
        <v>0</v>
      </c>
      <c r="BS59" s="166">
        <v>1</v>
      </c>
      <c r="BT59" s="166" t="s">
        <v>273</v>
      </c>
      <c r="BU59" s="177">
        <v>42739</v>
      </c>
      <c r="BV59" s="177">
        <v>42780</v>
      </c>
      <c r="BW59" s="166">
        <v>3</v>
      </c>
      <c r="BX59" s="177">
        <v>42738</v>
      </c>
      <c r="BY59" s="166">
        <v>15.57</v>
      </c>
      <c r="BZ59" s="166" t="s">
        <v>269</v>
      </c>
      <c r="CA59" s="166" t="s">
        <v>269</v>
      </c>
      <c r="CO59" s="166">
        <v>1</v>
      </c>
      <c r="CP59" s="166">
        <v>0</v>
      </c>
      <c r="CQ59" s="166">
        <v>2.35</v>
      </c>
      <c r="CR59" s="177">
        <v>42874</v>
      </c>
      <c r="CS59" s="166">
        <v>0</v>
      </c>
      <c r="CT59" s="166">
        <v>0</v>
      </c>
      <c r="CU59" s="177" t="s">
        <v>274</v>
      </c>
      <c r="CV59" s="166">
        <v>1</v>
      </c>
      <c r="CW59" s="166">
        <v>0</v>
      </c>
      <c r="CX59" s="166">
        <v>1</v>
      </c>
      <c r="CY59" s="166">
        <v>1</v>
      </c>
      <c r="CZ59" s="166">
        <v>0</v>
      </c>
      <c r="DA59" s="166">
        <v>1</v>
      </c>
      <c r="DB59" s="166">
        <v>0</v>
      </c>
      <c r="DC59" s="166">
        <v>0</v>
      </c>
      <c r="DD59" s="166">
        <v>0</v>
      </c>
      <c r="DE59" s="166">
        <v>1</v>
      </c>
      <c r="DF59" s="177">
        <v>43651</v>
      </c>
    </row>
    <row r="60" spans="1:112" ht="20.100000000000001" customHeight="1" x14ac:dyDescent="0.25">
      <c r="A60" s="6">
        <v>59</v>
      </c>
      <c r="B60" s="7">
        <v>43403</v>
      </c>
      <c r="C60" s="8" t="s">
        <v>128</v>
      </c>
      <c r="D60" s="9">
        <v>380313439</v>
      </c>
      <c r="E60" s="10">
        <v>13952</v>
      </c>
      <c r="F60" s="6">
        <v>211</v>
      </c>
      <c r="G60" s="6" t="s">
        <v>129</v>
      </c>
      <c r="H60" s="6" t="s">
        <v>6</v>
      </c>
      <c r="I60" s="6">
        <v>12.17</v>
      </c>
      <c r="J60" s="6">
        <v>3.82</v>
      </c>
      <c r="K60" s="11" t="s">
        <v>46</v>
      </c>
      <c r="L60" s="12">
        <v>38749</v>
      </c>
      <c r="M60" s="13">
        <f t="shared" si="1"/>
        <v>67.88333333333334</v>
      </c>
      <c r="N60" s="11" t="s">
        <v>269</v>
      </c>
      <c r="O60" s="11" t="s">
        <v>270</v>
      </c>
      <c r="P60" s="166">
        <v>0</v>
      </c>
      <c r="Q60" s="166">
        <v>0</v>
      </c>
      <c r="R60" s="166">
        <v>0</v>
      </c>
      <c r="S60" s="166">
        <v>0</v>
      </c>
      <c r="T60" s="166">
        <v>0</v>
      </c>
      <c r="U60" s="11" t="s">
        <v>397</v>
      </c>
      <c r="V60" s="11" t="s">
        <v>274</v>
      </c>
      <c r="W60" s="11">
        <v>0</v>
      </c>
      <c r="X60" s="12">
        <v>41913</v>
      </c>
      <c r="Y60" s="12">
        <v>41913</v>
      </c>
      <c r="Z60" s="12">
        <v>38777</v>
      </c>
      <c r="AA60" s="13">
        <f t="shared" si="0"/>
        <v>3136</v>
      </c>
      <c r="AB60" s="176">
        <v>0</v>
      </c>
      <c r="AC60" s="166">
        <v>0</v>
      </c>
      <c r="AD60" s="166">
        <v>0</v>
      </c>
      <c r="AE60" s="166">
        <v>1</v>
      </c>
      <c r="AF60" s="166" t="s">
        <v>269</v>
      </c>
      <c r="AG60" s="177" t="s">
        <v>269</v>
      </c>
      <c r="AH60" s="166">
        <v>0</v>
      </c>
      <c r="AI60" s="166">
        <v>1</v>
      </c>
      <c r="AJ60" s="166">
        <v>0</v>
      </c>
      <c r="AK60" s="166">
        <v>0</v>
      </c>
      <c r="AL60" s="166">
        <v>0</v>
      </c>
      <c r="AM60" s="166" t="s">
        <v>264</v>
      </c>
      <c r="AN60" s="166" t="s">
        <v>267</v>
      </c>
      <c r="AO60" s="166">
        <v>1</v>
      </c>
      <c r="AP60" s="189">
        <v>42902</v>
      </c>
      <c r="AQ60" s="177">
        <v>43572</v>
      </c>
      <c r="AR60" s="190">
        <f t="shared" si="3"/>
        <v>670</v>
      </c>
      <c r="AS60" s="176">
        <f t="shared" si="2"/>
        <v>79.25833333333334</v>
      </c>
      <c r="AT60" s="177">
        <v>42902</v>
      </c>
      <c r="AU60" s="166">
        <v>94.77</v>
      </c>
      <c r="AV60" s="166" t="s">
        <v>269</v>
      </c>
      <c r="AW60" s="166" t="s">
        <v>269</v>
      </c>
      <c r="BG60" s="200" t="e">
        <f t="shared" si="11"/>
        <v>#DIV/0!</v>
      </c>
      <c r="BK60" s="166">
        <v>1</v>
      </c>
      <c r="BL60" s="166">
        <v>0</v>
      </c>
      <c r="BM60" s="166">
        <v>7.23</v>
      </c>
      <c r="BN60" s="177">
        <v>43266</v>
      </c>
      <c r="BO60" s="166">
        <v>0</v>
      </c>
      <c r="BP60" s="166">
        <v>0</v>
      </c>
      <c r="BQ60" s="177" t="s">
        <v>274</v>
      </c>
      <c r="BR60" s="166">
        <v>0</v>
      </c>
      <c r="BS60" s="166">
        <v>1</v>
      </c>
      <c r="BT60" s="166" t="s">
        <v>272</v>
      </c>
      <c r="BU60" s="177">
        <v>41944</v>
      </c>
      <c r="BV60" s="177">
        <v>42095</v>
      </c>
      <c r="BW60" s="166">
        <v>8</v>
      </c>
      <c r="BX60" s="177" t="s">
        <v>269</v>
      </c>
      <c r="BY60" s="166" t="s">
        <v>269</v>
      </c>
      <c r="BZ60" s="166" t="s">
        <v>269</v>
      </c>
      <c r="CA60" s="166" t="s">
        <v>269</v>
      </c>
      <c r="CB60" s="166" t="s">
        <v>269</v>
      </c>
      <c r="CC60" s="166" t="s">
        <v>269</v>
      </c>
      <c r="CD60" s="166" t="s">
        <v>269</v>
      </c>
      <c r="CE60" s="166" t="s">
        <v>269</v>
      </c>
      <c r="CF60" s="166" t="s">
        <v>269</v>
      </c>
      <c r="CG60" s="166" t="s">
        <v>269</v>
      </c>
      <c r="CH60" s="166" t="s">
        <v>269</v>
      </c>
      <c r="CI60" s="166" t="s">
        <v>269</v>
      </c>
      <c r="CJ60" s="166" t="s">
        <v>269</v>
      </c>
      <c r="CK60" s="166" t="s">
        <v>269</v>
      </c>
      <c r="CL60" s="166" t="s">
        <v>269</v>
      </c>
      <c r="CM60" s="166" t="s">
        <v>269</v>
      </c>
      <c r="CN60" s="166" t="s">
        <v>269</v>
      </c>
      <c r="CO60" s="166" t="s">
        <v>269</v>
      </c>
      <c r="CP60" s="166" t="s">
        <v>269</v>
      </c>
      <c r="CQ60" s="166" t="s">
        <v>269</v>
      </c>
      <c r="CR60" s="166" t="s">
        <v>269</v>
      </c>
      <c r="CS60" s="166" t="s">
        <v>269</v>
      </c>
      <c r="CT60" s="166" t="s">
        <v>269</v>
      </c>
      <c r="CU60" s="166" t="s">
        <v>269</v>
      </c>
      <c r="CV60" s="166" t="s">
        <v>269</v>
      </c>
      <c r="CW60" s="166">
        <v>0</v>
      </c>
      <c r="CX60" s="166">
        <v>1</v>
      </c>
      <c r="CY60" s="166">
        <v>0</v>
      </c>
      <c r="CZ60" s="166">
        <v>0</v>
      </c>
      <c r="DA60" s="166">
        <v>0</v>
      </c>
      <c r="DB60" s="166">
        <v>0</v>
      </c>
      <c r="DC60" s="166">
        <v>1</v>
      </c>
      <c r="DD60" s="166">
        <v>1</v>
      </c>
      <c r="DE60" s="166">
        <v>0</v>
      </c>
      <c r="DF60" s="177">
        <v>43887</v>
      </c>
      <c r="DH60" s="15" t="s">
        <v>398</v>
      </c>
    </row>
    <row r="61" spans="1:112" ht="20.100000000000001" customHeight="1" x14ac:dyDescent="0.25">
      <c r="A61" s="6">
        <v>60</v>
      </c>
      <c r="B61" s="7">
        <v>43404</v>
      </c>
      <c r="C61" s="8" t="s">
        <v>130</v>
      </c>
      <c r="D61" s="9">
        <v>470722438</v>
      </c>
      <c r="E61" s="10">
        <v>17370</v>
      </c>
      <c r="F61" s="6">
        <v>205</v>
      </c>
      <c r="G61" s="6" t="s">
        <v>131</v>
      </c>
      <c r="H61" s="6" t="s">
        <v>3</v>
      </c>
      <c r="I61" s="6">
        <v>0.98</v>
      </c>
      <c r="J61" s="6">
        <v>3.05</v>
      </c>
      <c r="K61" s="11" t="s">
        <v>46</v>
      </c>
      <c r="L61" s="12">
        <v>41579</v>
      </c>
      <c r="M61" s="13">
        <f t="shared" si="1"/>
        <v>66.275000000000006</v>
      </c>
      <c r="N61" s="11">
        <v>19.600000000000001</v>
      </c>
      <c r="O61" s="11" t="s">
        <v>275</v>
      </c>
      <c r="P61" s="166">
        <v>0</v>
      </c>
      <c r="Q61" s="166">
        <v>1</v>
      </c>
      <c r="R61" s="166">
        <v>0</v>
      </c>
      <c r="S61" s="166">
        <v>0</v>
      </c>
      <c r="T61" s="166">
        <v>1</v>
      </c>
      <c r="U61" s="11" t="s">
        <v>296</v>
      </c>
      <c r="V61" s="11" t="s">
        <v>292</v>
      </c>
      <c r="W61" s="11">
        <v>0</v>
      </c>
      <c r="X61" s="12">
        <v>43076</v>
      </c>
      <c r="Y61" s="12">
        <v>43076</v>
      </c>
      <c r="Z61" s="12">
        <v>42647</v>
      </c>
      <c r="AA61" s="13">
        <f t="shared" si="0"/>
        <v>429</v>
      </c>
      <c r="AB61" s="176">
        <v>0</v>
      </c>
      <c r="AC61" s="166">
        <v>1</v>
      </c>
      <c r="AD61" s="181" t="s">
        <v>266</v>
      </c>
      <c r="AE61" s="166">
        <v>0</v>
      </c>
      <c r="AF61" s="166" t="s">
        <v>269</v>
      </c>
      <c r="AG61" s="177" t="s">
        <v>269</v>
      </c>
      <c r="AH61" s="166">
        <v>1</v>
      </c>
      <c r="AI61" s="166">
        <v>0</v>
      </c>
      <c r="AJ61" s="166">
        <v>0</v>
      </c>
      <c r="AK61" s="166">
        <v>0</v>
      </c>
      <c r="AL61" s="166">
        <v>0</v>
      </c>
      <c r="AM61" s="166" t="s">
        <v>277</v>
      </c>
      <c r="AN61" s="166" t="s">
        <v>268</v>
      </c>
      <c r="AO61" s="166">
        <v>0</v>
      </c>
      <c r="AP61" s="189">
        <v>43109</v>
      </c>
      <c r="AQ61" s="177" t="s">
        <v>333</v>
      </c>
      <c r="AR61" s="190" t="e">
        <f t="shared" si="3"/>
        <v>#VALUE!</v>
      </c>
      <c r="AS61" s="176">
        <f t="shared" si="2"/>
        <v>70.463888888888889</v>
      </c>
      <c r="AT61" s="177">
        <v>43109</v>
      </c>
      <c r="AU61" s="166">
        <v>2.33</v>
      </c>
      <c r="AV61" s="166" t="s">
        <v>269</v>
      </c>
      <c r="AW61" s="166" t="s">
        <v>269</v>
      </c>
      <c r="BG61" s="200" t="e">
        <f t="shared" si="11"/>
        <v>#DIV/0!</v>
      </c>
      <c r="BK61" s="166">
        <v>0</v>
      </c>
      <c r="BL61" s="166">
        <v>0</v>
      </c>
      <c r="BM61" s="166">
        <v>0.66</v>
      </c>
      <c r="BN61" s="177">
        <v>43250</v>
      </c>
      <c r="BO61" s="166" t="s">
        <v>274</v>
      </c>
      <c r="BP61" s="166">
        <v>0</v>
      </c>
      <c r="BQ61" s="177" t="s">
        <v>274</v>
      </c>
      <c r="BR61" s="166">
        <v>0</v>
      </c>
      <c r="BS61" s="166">
        <v>0</v>
      </c>
      <c r="BT61" s="166" t="s">
        <v>274</v>
      </c>
      <c r="BU61" s="166" t="s">
        <v>274</v>
      </c>
      <c r="BV61" s="166" t="s">
        <v>274</v>
      </c>
      <c r="BW61" s="166" t="s">
        <v>274</v>
      </c>
      <c r="BX61" s="166" t="s">
        <v>274</v>
      </c>
      <c r="BY61" s="166" t="s">
        <v>274</v>
      </c>
      <c r="BZ61" s="166" t="s">
        <v>274</v>
      </c>
      <c r="CA61" s="166" t="s">
        <v>274</v>
      </c>
      <c r="CB61" s="166" t="s">
        <v>274</v>
      </c>
      <c r="CC61" s="166" t="s">
        <v>274</v>
      </c>
      <c r="CD61" s="166" t="s">
        <v>274</v>
      </c>
      <c r="CE61" s="166" t="s">
        <v>274</v>
      </c>
      <c r="CF61" s="166" t="s">
        <v>274</v>
      </c>
      <c r="CG61" s="166" t="s">
        <v>274</v>
      </c>
      <c r="CH61" s="166" t="s">
        <v>274</v>
      </c>
      <c r="CI61" s="166" t="s">
        <v>274</v>
      </c>
      <c r="CJ61" s="166" t="s">
        <v>274</v>
      </c>
      <c r="CK61" s="166" t="s">
        <v>274</v>
      </c>
      <c r="CL61" s="166" t="s">
        <v>274</v>
      </c>
      <c r="CM61" s="166" t="s">
        <v>274</v>
      </c>
      <c r="CN61" s="166" t="s">
        <v>274</v>
      </c>
      <c r="CO61" s="166" t="s">
        <v>274</v>
      </c>
      <c r="CP61" s="166" t="s">
        <v>274</v>
      </c>
      <c r="CQ61" s="166" t="s">
        <v>274</v>
      </c>
      <c r="CR61" s="166" t="s">
        <v>274</v>
      </c>
      <c r="CS61" s="166" t="s">
        <v>274</v>
      </c>
      <c r="CT61" s="166" t="s">
        <v>274</v>
      </c>
      <c r="CU61" s="166" t="s">
        <v>274</v>
      </c>
      <c r="CV61" s="166" t="s">
        <v>274</v>
      </c>
      <c r="CW61" s="166">
        <v>0</v>
      </c>
      <c r="CX61" s="166">
        <v>0</v>
      </c>
      <c r="CY61" s="166">
        <v>0</v>
      </c>
      <c r="CZ61" s="166">
        <v>0</v>
      </c>
      <c r="DA61" s="166">
        <v>0</v>
      </c>
      <c r="DB61" s="166">
        <v>0</v>
      </c>
      <c r="DC61" s="166">
        <v>0</v>
      </c>
      <c r="DD61" s="166">
        <v>0</v>
      </c>
      <c r="DE61" s="166">
        <v>0</v>
      </c>
      <c r="DF61" s="177">
        <v>43889</v>
      </c>
    </row>
    <row r="62" spans="1:112" ht="20.100000000000001" customHeight="1" x14ac:dyDescent="0.25">
      <c r="A62" s="6">
        <v>61</v>
      </c>
      <c r="B62" s="7">
        <v>43405</v>
      </c>
      <c r="C62" s="8" t="s">
        <v>132</v>
      </c>
      <c r="D62" s="9">
        <v>460124406</v>
      </c>
      <c r="E62" s="10">
        <v>16826</v>
      </c>
      <c r="F62" s="6">
        <v>111</v>
      </c>
      <c r="G62" s="6" t="s">
        <v>133</v>
      </c>
      <c r="H62" s="6" t="s">
        <v>3</v>
      </c>
      <c r="I62" s="6">
        <v>1.68</v>
      </c>
      <c r="J62" s="6">
        <v>3.39</v>
      </c>
      <c r="K62" s="11" t="s">
        <v>46</v>
      </c>
      <c r="L62" s="12">
        <v>39632</v>
      </c>
      <c r="M62" s="13">
        <f t="shared" si="1"/>
        <v>62.44166666666667</v>
      </c>
      <c r="N62" s="11">
        <v>192</v>
      </c>
      <c r="O62" s="11" t="s">
        <v>285</v>
      </c>
      <c r="P62" s="166">
        <v>0</v>
      </c>
      <c r="Q62" s="166">
        <v>0</v>
      </c>
      <c r="R62" s="166">
        <v>0</v>
      </c>
      <c r="S62" s="166">
        <v>0</v>
      </c>
      <c r="T62" s="166">
        <v>0</v>
      </c>
      <c r="U62" s="11" t="s">
        <v>278</v>
      </c>
      <c r="V62" s="11" t="s">
        <v>274</v>
      </c>
      <c r="W62" s="11">
        <v>0</v>
      </c>
      <c r="X62" s="12">
        <v>42902</v>
      </c>
      <c r="Y62" s="12">
        <v>42902</v>
      </c>
      <c r="Z62" s="12">
        <v>39642</v>
      </c>
      <c r="AA62" s="13">
        <f t="shared" si="0"/>
        <v>3260</v>
      </c>
      <c r="AB62" s="176">
        <v>0</v>
      </c>
      <c r="AC62" s="166">
        <v>1</v>
      </c>
      <c r="AD62" s="166" t="s">
        <v>266</v>
      </c>
      <c r="AE62" s="166">
        <v>1</v>
      </c>
      <c r="AF62" s="166" t="s">
        <v>269</v>
      </c>
      <c r="AG62" s="177" t="s">
        <v>269</v>
      </c>
      <c r="AH62" s="166">
        <v>0</v>
      </c>
      <c r="AI62" s="166">
        <v>1</v>
      </c>
      <c r="AJ62" s="166">
        <v>0</v>
      </c>
      <c r="AK62" s="166">
        <v>0</v>
      </c>
      <c r="AL62" s="166">
        <v>0</v>
      </c>
      <c r="AM62" s="166" t="s">
        <v>277</v>
      </c>
      <c r="AN62" s="166" t="s">
        <v>268</v>
      </c>
      <c r="AO62" s="166">
        <v>0</v>
      </c>
      <c r="AP62" s="189">
        <v>42929</v>
      </c>
      <c r="AQ62" s="177">
        <v>43438</v>
      </c>
      <c r="AR62" s="190">
        <f t="shared" si="3"/>
        <v>509</v>
      </c>
      <c r="AS62" s="176">
        <f t="shared" si="2"/>
        <v>71.469444444444449</v>
      </c>
      <c r="AT62" s="177">
        <v>42929</v>
      </c>
      <c r="AU62" s="166">
        <v>334.11</v>
      </c>
      <c r="AV62" s="166" t="s">
        <v>269</v>
      </c>
      <c r="AW62" s="166" t="s">
        <v>269</v>
      </c>
      <c r="BG62" s="200" t="e">
        <f t="shared" si="11"/>
        <v>#DIV/0!</v>
      </c>
      <c r="BK62" s="166">
        <v>1</v>
      </c>
      <c r="BL62" s="166">
        <v>0</v>
      </c>
      <c r="BM62" s="166">
        <v>1.68</v>
      </c>
      <c r="BN62" s="177">
        <v>43405</v>
      </c>
      <c r="BO62" s="166" t="s">
        <v>274</v>
      </c>
      <c r="BP62" s="166">
        <v>0</v>
      </c>
      <c r="BQ62" s="177" t="s">
        <v>274</v>
      </c>
      <c r="BR62" s="166">
        <v>0</v>
      </c>
      <c r="BS62" s="166">
        <v>0</v>
      </c>
      <c r="BT62" s="166" t="s">
        <v>274</v>
      </c>
      <c r="BU62" s="166" t="s">
        <v>274</v>
      </c>
      <c r="BV62" s="166" t="s">
        <v>274</v>
      </c>
      <c r="BW62" s="166" t="s">
        <v>274</v>
      </c>
      <c r="BX62" s="166" t="s">
        <v>274</v>
      </c>
      <c r="BY62" s="166" t="s">
        <v>274</v>
      </c>
      <c r="BZ62" s="166" t="s">
        <v>274</v>
      </c>
      <c r="CA62" s="166" t="s">
        <v>274</v>
      </c>
      <c r="CB62" s="166" t="s">
        <v>274</v>
      </c>
      <c r="CC62" s="166" t="s">
        <v>274</v>
      </c>
      <c r="CD62" s="166" t="s">
        <v>274</v>
      </c>
      <c r="CE62" s="166" t="s">
        <v>274</v>
      </c>
      <c r="CF62" s="166" t="s">
        <v>274</v>
      </c>
      <c r="CG62" s="166" t="s">
        <v>274</v>
      </c>
      <c r="CH62" s="166" t="s">
        <v>274</v>
      </c>
      <c r="CI62" s="166" t="s">
        <v>274</v>
      </c>
      <c r="CJ62" s="166" t="s">
        <v>274</v>
      </c>
      <c r="CK62" s="166" t="s">
        <v>274</v>
      </c>
      <c r="CL62" s="166" t="s">
        <v>274</v>
      </c>
      <c r="CM62" s="166" t="s">
        <v>274</v>
      </c>
      <c r="CN62" s="166" t="s">
        <v>274</v>
      </c>
      <c r="CO62" s="166" t="s">
        <v>274</v>
      </c>
      <c r="CP62" s="166" t="s">
        <v>274</v>
      </c>
      <c r="CQ62" s="166" t="s">
        <v>274</v>
      </c>
      <c r="CR62" s="166" t="s">
        <v>274</v>
      </c>
      <c r="CS62" s="166" t="s">
        <v>274</v>
      </c>
      <c r="CT62" s="166" t="s">
        <v>274</v>
      </c>
      <c r="CU62" s="166" t="s">
        <v>274</v>
      </c>
      <c r="CV62" s="166" t="s">
        <v>274</v>
      </c>
      <c r="CW62" s="166">
        <v>0</v>
      </c>
      <c r="CX62" s="166">
        <v>0</v>
      </c>
      <c r="CY62" s="166">
        <v>0</v>
      </c>
      <c r="CZ62" s="166">
        <v>0</v>
      </c>
      <c r="DA62" s="166">
        <v>0</v>
      </c>
      <c r="DB62" s="166">
        <v>0</v>
      </c>
      <c r="DC62" s="166">
        <v>0</v>
      </c>
      <c r="DD62" s="166">
        <v>0</v>
      </c>
      <c r="DE62" s="166">
        <v>1</v>
      </c>
      <c r="DF62" s="177">
        <v>43450</v>
      </c>
      <c r="DH62" s="15" t="s">
        <v>399</v>
      </c>
    </row>
    <row r="63" spans="1:112" ht="20.100000000000001" customHeight="1" x14ac:dyDescent="0.25">
      <c r="A63" s="6">
        <v>62</v>
      </c>
      <c r="B63" s="7">
        <v>43406</v>
      </c>
      <c r="C63" s="8" t="s">
        <v>134</v>
      </c>
      <c r="D63" s="9">
        <v>491127389</v>
      </c>
      <c r="E63" s="10">
        <v>18229</v>
      </c>
      <c r="F63" s="6">
        <v>111</v>
      </c>
      <c r="G63" s="6" t="s">
        <v>135</v>
      </c>
      <c r="H63" s="6" t="s">
        <v>6</v>
      </c>
      <c r="I63" s="6">
        <v>0.11</v>
      </c>
      <c r="J63" s="6">
        <v>4.25</v>
      </c>
      <c r="K63" s="11" t="s">
        <v>46</v>
      </c>
      <c r="L63" s="12">
        <v>42405</v>
      </c>
      <c r="M63" s="13">
        <f t="shared" si="1"/>
        <v>66.188888888888883</v>
      </c>
      <c r="N63" s="11">
        <v>4053.76</v>
      </c>
      <c r="O63" s="11" t="s">
        <v>270</v>
      </c>
      <c r="P63" s="166">
        <v>0</v>
      </c>
      <c r="Q63" s="166">
        <v>0</v>
      </c>
      <c r="R63" s="166">
        <v>0</v>
      </c>
      <c r="S63" s="166">
        <v>0</v>
      </c>
      <c r="T63" s="166">
        <v>0</v>
      </c>
      <c r="U63" s="11" t="s">
        <v>281</v>
      </c>
      <c r="V63" s="11" t="s">
        <v>274</v>
      </c>
      <c r="W63" s="11">
        <v>1</v>
      </c>
      <c r="X63" s="12">
        <v>42430</v>
      </c>
      <c r="Y63" s="12">
        <v>42866</v>
      </c>
      <c r="Z63" s="12">
        <v>42437</v>
      </c>
      <c r="AA63" s="13">
        <f t="shared" si="0"/>
        <v>429</v>
      </c>
      <c r="AB63" s="176">
        <v>1</v>
      </c>
      <c r="AC63" s="166">
        <v>0</v>
      </c>
      <c r="AD63" s="166">
        <v>0</v>
      </c>
      <c r="AE63" s="166">
        <v>1</v>
      </c>
      <c r="AF63" s="166">
        <v>1.36</v>
      </c>
      <c r="AG63" s="177">
        <v>42583</v>
      </c>
      <c r="AH63" s="166">
        <v>0</v>
      </c>
      <c r="AI63" s="166">
        <v>1</v>
      </c>
      <c r="AJ63" s="166">
        <v>0</v>
      </c>
      <c r="AK63" s="166">
        <v>0</v>
      </c>
      <c r="AL63" s="166">
        <v>0</v>
      </c>
      <c r="AM63" s="166" t="s">
        <v>277</v>
      </c>
      <c r="AN63" s="166" t="s">
        <v>268</v>
      </c>
      <c r="AO63" s="166">
        <v>1</v>
      </c>
      <c r="AP63" s="189">
        <v>42937</v>
      </c>
      <c r="AQ63" s="177" t="s">
        <v>333</v>
      </c>
      <c r="AR63" s="190" t="e">
        <f t="shared" si="3"/>
        <v>#VALUE!</v>
      </c>
      <c r="AS63" s="176">
        <f t="shared" si="2"/>
        <v>67.650000000000006</v>
      </c>
      <c r="AT63" s="177">
        <v>42929</v>
      </c>
      <c r="AU63" s="166">
        <v>115.81</v>
      </c>
      <c r="AV63" s="166">
        <v>67.989999999999995</v>
      </c>
      <c r="AW63" s="166" t="s">
        <v>269</v>
      </c>
      <c r="BG63" s="200" t="e">
        <f t="shared" si="11"/>
        <v>#DIV/0!</v>
      </c>
      <c r="BK63" s="166">
        <v>0</v>
      </c>
      <c r="BL63" s="166">
        <v>0</v>
      </c>
      <c r="BM63" s="166">
        <v>0.1</v>
      </c>
      <c r="BN63" s="177">
        <v>43441</v>
      </c>
      <c r="BO63" s="166" t="s">
        <v>274</v>
      </c>
      <c r="BP63" s="166">
        <v>1</v>
      </c>
      <c r="BQ63" s="177">
        <v>43167</v>
      </c>
      <c r="BR63" s="166">
        <v>1</v>
      </c>
      <c r="BS63" s="166">
        <v>0</v>
      </c>
      <c r="BT63" s="166" t="s">
        <v>274</v>
      </c>
      <c r="BU63" s="166" t="s">
        <v>274</v>
      </c>
      <c r="BV63" s="166" t="s">
        <v>274</v>
      </c>
      <c r="BW63" s="166" t="s">
        <v>274</v>
      </c>
      <c r="BX63" s="166" t="s">
        <v>274</v>
      </c>
      <c r="BY63" s="166" t="s">
        <v>274</v>
      </c>
      <c r="BZ63" s="166" t="s">
        <v>274</v>
      </c>
      <c r="CA63" s="166" t="s">
        <v>274</v>
      </c>
      <c r="CB63" s="166" t="s">
        <v>274</v>
      </c>
      <c r="CC63" s="166" t="s">
        <v>274</v>
      </c>
      <c r="CD63" s="166" t="s">
        <v>274</v>
      </c>
      <c r="CE63" s="166" t="s">
        <v>274</v>
      </c>
      <c r="CF63" s="166" t="s">
        <v>274</v>
      </c>
      <c r="CG63" s="166" t="s">
        <v>274</v>
      </c>
      <c r="CH63" s="166" t="s">
        <v>274</v>
      </c>
      <c r="CI63" s="166" t="s">
        <v>274</v>
      </c>
      <c r="CJ63" s="166" t="s">
        <v>274</v>
      </c>
      <c r="CK63" s="166" t="s">
        <v>274</v>
      </c>
      <c r="CL63" s="166" t="s">
        <v>274</v>
      </c>
      <c r="CM63" s="166" t="s">
        <v>274</v>
      </c>
      <c r="CN63" s="166" t="s">
        <v>274</v>
      </c>
      <c r="CO63" s="166" t="s">
        <v>274</v>
      </c>
      <c r="CP63" s="166" t="s">
        <v>274</v>
      </c>
      <c r="CQ63" s="166" t="s">
        <v>274</v>
      </c>
      <c r="CR63" s="166" t="s">
        <v>274</v>
      </c>
      <c r="CS63" s="166" t="s">
        <v>274</v>
      </c>
      <c r="CT63" s="166" t="s">
        <v>274</v>
      </c>
      <c r="CU63" s="166" t="s">
        <v>274</v>
      </c>
      <c r="CV63" s="166" t="s">
        <v>274</v>
      </c>
      <c r="CW63" s="166">
        <v>0</v>
      </c>
      <c r="CX63" s="166">
        <v>0</v>
      </c>
      <c r="CY63" s="166">
        <v>0</v>
      </c>
      <c r="CZ63" s="166">
        <v>0</v>
      </c>
      <c r="DA63" s="166">
        <v>0</v>
      </c>
      <c r="DB63" s="166">
        <v>0</v>
      </c>
      <c r="DC63" s="166">
        <v>0</v>
      </c>
      <c r="DD63" s="166">
        <v>0</v>
      </c>
      <c r="DE63" s="166">
        <v>0</v>
      </c>
      <c r="DF63" s="177">
        <v>43889</v>
      </c>
    </row>
    <row r="64" spans="1:112" ht="20.100000000000001" customHeight="1" x14ac:dyDescent="0.25">
      <c r="A64" s="6">
        <v>63</v>
      </c>
      <c r="B64" s="7">
        <v>43406</v>
      </c>
      <c r="C64" s="8" t="s">
        <v>136</v>
      </c>
      <c r="D64" s="9">
        <v>380128414</v>
      </c>
      <c r="E64" s="10">
        <v>13908</v>
      </c>
      <c r="F64" s="6">
        <v>111</v>
      </c>
      <c r="G64" s="6" t="s">
        <v>137</v>
      </c>
      <c r="H64" s="6" t="s">
        <v>6</v>
      </c>
      <c r="I64" s="6">
        <v>0.48</v>
      </c>
      <c r="J64" s="6">
        <v>4.4000000000000004</v>
      </c>
      <c r="K64" s="11" t="s">
        <v>46</v>
      </c>
      <c r="L64" s="12">
        <v>40927</v>
      </c>
      <c r="M64" s="13">
        <f t="shared" si="1"/>
        <v>73.974999999999994</v>
      </c>
      <c r="N64" s="11">
        <v>23</v>
      </c>
      <c r="O64" s="11" t="s">
        <v>289</v>
      </c>
      <c r="P64" s="166">
        <v>0</v>
      </c>
      <c r="Q64" s="166">
        <v>0</v>
      </c>
      <c r="R64" s="166">
        <v>0</v>
      </c>
      <c r="S64" s="166">
        <v>0</v>
      </c>
      <c r="T64" s="166">
        <v>0</v>
      </c>
      <c r="U64" s="11" t="s">
        <v>400</v>
      </c>
      <c r="V64" s="11" t="s">
        <v>274</v>
      </c>
      <c r="W64" s="11">
        <v>0</v>
      </c>
      <c r="X64" s="12">
        <v>42461</v>
      </c>
      <c r="Y64" s="12">
        <v>42461</v>
      </c>
      <c r="Z64" s="12">
        <v>40940</v>
      </c>
      <c r="AA64" s="13">
        <f t="shared" si="0"/>
        <v>1521</v>
      </c>
      <c r="AB64" s="176">
        <v>0</v>
      </c>
      <c r="AC64" s="166">
        <v>0</v>
      </c>
      <c r="AD64" s="166">
        <v>0</v>
      </c>
      <c r="AE64" s="166">
        <v>1</v>
      </c>
      <c r="AF64" s="166" t="s">
        <v>269</v>
      </c>
      <c r="AG64" s="177" t="s">
        <v>269</v>
      </c>
      <c r="AH64" s="166">
        <v>0</v>
      </c>
      <c r="AI64" s="166">
        <v>1</v>
      </c>
      <c r="AJ64" s="166">
        <v>1</v>
      </c>
      <c r="AK64" s="166">
        <v>0</v>
      </c>
      <c r="AL64" s="166">
        <v>0</v>
      </c>
      <c r="AM64" s="166" t="s">
        <v>264</v>
      </c>
      <c r="AN64" s="166" t="s">
        <v>268</v>
      </c>
      <c r="AO64" s="166">
        <v>1</v>
      </c>
      <c r="AP64" s="189">
        <v>42928</v>
      </c>
      <c r="AQ64" s="177" t="s">
        <v>333</v>
      </c>
      <c r="AR64" s="190" t="e">
        <f t="shared" si="3"/>
        <v>#VALUE!</v>
      </c>
      <c r="AS64" s="176">
        <f t="shared" si="2"/>
        <v>79.455555555555549</v>
      </c>
      <c r="AT64" s="177">
        <v>43283</v>
      </c>
      <c r="AU64" s="166">
        <v>164.69</v>
      </c>
      <c r="AV64" s="166" t="s">
        <v>269</v>
      </c>
      <c r="AW64" s="166" t="s">
        <v>269</v>
      </c>
      <c r="BG64" s="200" t="e">
        <f t="shared" si="11"/>
        <v>#DIV/0!</v>
      </c>
      <c r="BK64" s="166">
        <v>1</v>
      </c>
      <c r="BL64" s="166">
        <v>0</v>
      </c>
      <c r="BM64" s="166">
        <v>0.31</v>
      </c>
      <c r="BN64" s="177">
        <v>43518</v>
      </c>
      <c r="BO64" s="166">
        <v>1</v>
      </c>
      <c r="BP64" s="166">
        <v>1</v>
      </c>
      <c r="BQ64" s="177">
        <v>43097</v>
      </c>
      <c r="BR64" s="166">
        <v>0</v>
      </c>
      <c r="BS64" s="166">
        <v>0</v>
      </c>
      <c r="BT64" s="166" t="s">
        <v>274</v>
      </c>
      <c r="BU64" s="166" t="s">
        <v>274</v>
      </c>
      <c r="BV64" s="166" t="s">
        <v>274</v>
      </c>
      <c r="BW64" s="166" t="s">
        <v>274</v>
      </c>
      <c r="BX64" s="166" t="s">
        <v>274</v>
      </c>
      <c r="BY64" s="166" t="s">
        <v>274</v>
      </c>
      <c r="BZ64" s="166" t="s">
        <v>274</v>
      </c>
      <c r="CA64" s="166" t="s">
        <v>274</v>
      </c>
      <c r="CB64" s="166" t="s">
        <v>274</v>
      </c>
      <c r="CC64" s="166" t="s">
        <v>274</v>
      </c>
      <c r="CD64" s="166" t="s">
        <v>274</v>
      </c>
      <c r="CE64" s="166" t="s">
        <v>274</v>
      </c>
      <c r="CF64" s="166" t="s">
        <v>274</v>
      </c>
      <c r="CG64" s="166" t="s">
        <v>274</v>
      </c>
      <c r="CH64" s="166" t="s">
        <v>274</v>
      </c>
      <c r="CI64" s="166" t="s">
        <v>274</v>
      </c>
      <c r="CJ64" s="166" t="s">
        <v>274</v>
      </c>
      <c r="CK64" s="166" t="s">
        <v>274</v>
      </c>
      <c r="CL64" s="166" t="s">
        <v>274</v>
      </c>
      <c r="CM64" s="166" t="s">
        <v>274</v>
      </c>
      <c r="CN64" s="166" t="s">
        <v>274</v>
      </c>
      <c r="CO64" s="166" t="s">
        <v>274</v>
      </c>
      <c r="CP64" s="166" t="s">
        <v>274</v>
      </c>
      <c r="CQ64" s="166" t="s">
        <v>274</v>
      </c>
      <c r="CR64" s="166" t="s">
        <v>274</v>
      </c>
      <c r="CS64" s="166" t="s">
        <v>274</v>
      </c>
      <c r="CT64" s="166" t="s">
        <v>274</v>
      </c>
      <c r="CU64" s="166" t="s">
        <v>274</v>
      </c>
      <c r="CV64" s="166" t="s">
        <v>274</v>
      </c>
      <c r="CW64" s="166">
        <v>0</v>
      </c>
      <c r="CX64" s="166">
        <v>0</v>
      </c>
      <c r="CY64" s="166">
        <v>0</v>
      </c>
      <c r="CZ64" s="166">
        <v>0</v>
      </c>
      <c r="DA64" s="166">
        <v>1</v>
      </c>
      <c r="DB64" s="166">
        <v>0</v>
      </c>
      <c r="DC64" s="166">
        <v>0</v>
      </c>
      <c r="DD64" s="166">
        <v>0</v>
      </c>
      <c r="DE64" s="166">
        <v>0</v>
      </c>
      <c r="DF64" s="177">
        <v>43889</v>
      </c>
      <c r="DH64" s="15" t="s">
        <v>401</v>
      </c>
    </row>
    <row r="65" spans="1:112" ht="20.100000000000001" customHeight="1" x14ac:dyDescent="0.25">
      <c r="A65" s="6">
        <v>64</v>
      </c>
      <c r="B65" s="7">
        <v>43406</v>
      </c>
      <c r="C65" s="143" t="s">
        <v>138</v>
      </c>
      <c r="D65" s="9">
        <v>370611089</v>
      </c>
      <c r="E65" s="10">
        <v>13677</v>
      </c>
      <c r="F65" s="6">
        <v>111</v>
      </c>
      <c r="G65" s="6" t="s">
        <v>139</v>
      </c>
      <c r="H65" s="6" t="s">
        <v>6</v>
      </c>
      <c r="I65" s="6">
        <v>28.63</v>
      </c>
      <c r="J65" s="6">
        <v>3</v>
      </c>
      <c r="K65" s="11" t="s">
        <v>45</v>
      </c>
      <c r="L65" s="12">
        <v>40362</v>
      </c>
      <c r="M65" s="13">
        <f t="shared" si="1"/>
        <v>73.061111111111117</v>
      </c>
      <c r="N65" s="11">
        <v>18.3</v>
      </c>
      <c r="O65" s="11" t="s">
        <v>289</v>
      </c>
      <c r="P65" s="166">
        <v>0</v>
      </c>
      <c r="Q65" s="166">
        <v>0</v>
      </c>
      <c r="R65" s="166">
        <v>0</v>
      </c>
      <c r="S65" s="166">
        <v>0</v>
      </c>
      <c r="T65" s="166">
        <v>0</v>
      </c>
      <c r="U65" s="11" t="s">
        <v>402</v>
      </c>
      <c r="V65" s="11" t="s">
        <v>274</v>
      </c>
      <c r="W65" s="11">
        <v>0</v>
      </c>
      <c r="X65" s="12">
        <v>43398</v>
      </c>
      <c r="Y65" s="12">
        <v>43398</v>
      </c>
      <c r="Z65" s="12">
        <v>40391</v>
      </c>
      <c r="AA65" s="13">
        <f t="shared" si="0"/>
        <v>3007</v>
      </c>
      <c r="AB65" s="176">
        <v>0</v>
      </c>
      <c r="AC65" s="166">
        <v>0</v>
      </c>
      <c r="AD65" s="166">
        <v>0</v>
      </c>
      <c r="AE65" s="166">
        <v>1</v>
      </c>
      <c r="AF65" s="166" t="s">
        <v>269</v>
      </c>
      <c r="AG65" s="177" t="s">
        <v>269</v>
      </c>
      <c r="AH65" s="166">
        <v>1</v>
      </c>
      <c r="AI65" s="166">
        <v>1</v>
      </c>
      <c r="AJ65" s="166">
        <v>0</v>
      </c>
      <c r="AK65" s="166">
        <v>0</v>
      </c>
      <c r="AL65" s="166">
        <v>0</v>
      </c>
      <c r="AM65" s="166" t="s">
        <v>277</v>
      </c>
      <c r="AN65" s="166" t="s">
        <v>268</v>
      </c>
      <c r="AO65" s="166">
        <v>0</v>
      </c>
      <c r="AP65" s="189">
        <v>43419</v>
      </c>
      <c r="AQ65" s="177">
        <v>43605</v>
      </c>
      <c r="AR65" s="190">
        <f t="shared" si="3"/>
        <v>186</v>
      </c>
      <c r="AS65" s="176">
        <f t="shared" si="2"/>
        <v>81.427777777777777</v>
      </c>
      <c r="AT65" s="177">
        <v>43419</v>
      </c>
      <c r="AU65" s="166">
        <v>29.81</v>
      </c>
      <c r="AV65" s="166" t="s">
        <v>269</v>
      </c>
      <c r="AW65" s="166" t="s">
        <v>269</v>
      </c>
      <c r="BG65" s="200" t="e">
        <f t="shared" si="11"/>
        <v>#DIV/0!</v>
      </c>
      <c r="BK65" s="166">
        <v>1</v>
      </c>
      <c r="BL65" s="166">
        <v>0</v>
      </c>
      <c r="BM65" s="166">
        <v>8.42</v>
      </c>
      <c r="BN65" s="177">
        <v>43447</v>
      </c>
      <c r="BO65" s="166">
        <v>0</v>
      </c>
      <c r="BP65" s="166">
        <v>0</v>
      </c>
      <c r="BQ65" s="177" t="s">
        <v>274</v>
      </c>
      <c r="BR65" s="166">
        <v>0</v>
      </c>
      <c r="BS65" s="166">
        <v>0</v>
      </c>
      <c r="BT65" s="166" t="s">
        <v>274</v>
      </c>
      <c r="BU65" s="166" t="s">
        <v>274</v>
      </c>
      <c r="BV65" s="166" t="s">
        <v>274</v>
      </c>
      <c r="BW65" s="166" t="s">
        <v>274</v>
      </c>
      <c r="BX65" s="166" t="s">
        <v>274</v>
      </c>
      <c r="BY65" s="166" t="s">
        <v>274</v>
      </c>
      <c r="BZ65" s="166" t="s">
        <v>274</v>
      </c>
      <c r="CA65" s="166" t="s">
        <v>274</v>
      </c>
      <c r="CB65" s="166" t="s">
        <v>274</v>
      </c>
      <c r="CC65" s="166" t="s">
        <v>274</v>
      </c>
      <c r="CD65" s="166" t="s">
        <v>274</v>
      </c>
      <c r="CE65" s="166" t="s">
        <v>274</v>
      </c>
      <c r="CF65" s="166" t="s">
        <v>274</v>
      </c>
      <c r="CG65" s="166" t="s">
        <v>274</v>
      </c>
      <c r="CH65" s="166" t="s">
        <v>274</v>
      </c>
      <c r="CI65" s="166" t="s">
        <v>274</v>
      </c>
      <c r="CJ65" s="166" t="s">
        <v>274</v>
      </c>
      <c r="CK65" s="166" t="s">
        <v>274</v>
      </c>
      <c r="CL65" s="166" t="s">
        <v>274</v>
      </c>
      <c r="CM65" s="166" t="s">
        <v>274</v>
      </c>
      <c r="CN65" s="166" t="s">
        <v>274</v>
      </c>
      <c r="CO65" s="166" t="s">
        <v>274</v>
      </c>
      <c r="CP65" s="166" t="s">
        <v>274</v>
      </c>
      <c r="CQ65" s="166" t="s">
        <v>274</v>
      </c>
      <c r="CR65" s="166" t="s">
        <v>274</v>
      </c>
      <c r="CS65" s="166" t="s">
        <v>274</v>
      </c>
      <c r="CT65" s="166" t="s">
        <v>274</v>
      </c>
      <c r="CU65" s="166" t="s">
        <v>274</v>
      </c>
      <c r="CV65" s="166" t="s">
        <v>274</v>
      </c>
      <c r="CW65" s="166">
        <v>0</v>
      </c>
      <c r="CX65" s="166">
        <v>0</v>
      </c>
      <c r="CY65" s="166">
        <v>0</v>
      </c>
      <c r="CZ65" s="166">
        <v>0</v>
      </c>
      <c r="DA65" s="166">
        <v>0</v>
      </c>
      <c r="DB65" s="166">
        <v>0</v>
      </c>
      <c r="DC65" s="166">
        <v>0</v>
      </c>
      <c r="DD65" s="166">
        <v>0</v>
      </c>
      <c r="DH65" s="15" t="s">
        <v>403</v>
      </c>
    </row>
    <row r="66" spans="1:112" ht="20.100000000000001" customHeight="1" x14ac:dyDescent="0.25">
      <c r="A66" s="23">
        <v>65</v>
      </c>
      <c r="B66" s="24">
        <v>43409</v>
      </c>
      <c r="C66" s="25" t="s">
        <v>57</v>
      </c>
      <c r="D66" s="26">
        <v>350130440</v>
      </c>
      <c r="E66" s="27" t="s">
        <v>328</v>
      </c>
      <c r="F66" s="23">
        <v>111</v>
      </c>
      <c r="G66" s="23" t="s">
        <v>140</v>
      </c>
      <c r="H66" s="23" t="s">
        <v>6</v>
      </c>
      <c r="I66" s="23"/>
      <c r="J66" s="23"/>
      <c r="K66" s="28" t="s">
        <v>45</v>
      </c>
      <c r="L66" s="29"/>
      <c r="M66" s="13" t="e">
        <f t="shared" si="1"/>
        <v>#VALUE!</v>
      </c>
      <c r="N66" s="28"/>
      <c r="O66" s="28"/>
      <c r="P66" s="173"/>
      <c r="Q66" s="173"/>
      <c r="R66" s="173"/>
      <c r="S66" s="173"/>
      <c r="T66" s="173"/>
      <c r="U66" s="28"/>
      <c r="V66" s="28"/>
      <c r="W66" s="28"/>
      <c r="X66" s="29"/>
      <c r="Y66" s="29"/>
      <c r="Z66" s="29"/>
      <c r="AA66" s="13">
        <f t="shared" ref="AA66:AA72" si="12">DATEDIF(Z66,Y66,"d")</f>
        <v>0</v>
      </c>
      <c r="AB66" s="185"/>
      <c r="AC66" s="173"/>
      <c r="AD66" s="173"/>
      <c r="AE66" s="173"/>
      <c r="AF66" s="173"/>
      <c r="AG66" s="186"/>
      <c r="AH66" s="173"/>
      <c r="AI66" s="173"/>
      <c r="AJ66" s="173"/>
      <c r="AK66" s="173"/>
      <c r="AL66" s="173"/>
      <c r="AM66" s="173"/>
      <c r="AN66" s="173"/>
      <c r="AO66" s="173"/>
      <c r="AP66" s="195"/>
      <c r="AQ66" s="186"/>
      <c r="AR66" s="190">
        <f t="shared" si="3"/>
        <v>0</v>
      </c>
      <c r="AS66" s="176" t="e">
        <f t="shared" si="2"/>
        <v>#VALUE!</v>
      </c>
      <c r="AT66" s="186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200" t="e">
        <f t="shared" si="11"/>
        <v>#DIV/0!</v>
      </c>
      <c r="BH66" s="173"/>
      <c r="BI66" s="173"/>
      <c r="BJ66" s="173"/>
      <c r="BK66" s="173"/>
      <c r="BL66" s="173"/>
      <c r="BM66" s="173"/>
      <c r="BN66" s="186"/>
      <c r="BO66" s="173"/>
      <c r="BP66" s="173"/>
      <c r="BQ66" s="186"/>
      <c r="BR66" s="173"/>
      <c r="BS66" s="173"/>
      <c r="BT66" s="173"/>
      <c r="BU66" s="186"/>
      <c r="BV66" s="186"/>
      <c r="BW66" s="173"/>
      <c r="BX66" s="186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86"/>
      <c r="CS66" s="173"/>
      <c r="CT66" s="173"/>
      <c r="CU66" s="186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86"/>
      <c r="DG66" s="173"/>
    </row>
    <row r="67" spans="1:112" ht="20.100000000000001" customHeight="1" x14ac:dyDescent="0.25">
      <c r="A67" s="23">
        <v>66</v>
      </c>
      <c r="B67" s="24">
        <v>43409</v>
      </c>
      <c r="C67" s="25" t="s">
        <v>53</v>
      </c>
      <c r="D67" s="26">
        <v>460304404</v>
      </c>
      <c r="E67" s="27" t="s">
        <v>329</v>
      </c>
      <c r="F67" s="23">
        <v>111</v>
      </c>
      <c r="G67" s="23" t="s">
        <v>140</v>
      </c>
      <c r="H67" s="23" t="s">
        <v>0</v>
      </c>
      <c r="I67" s="23"/>
      <c r="J67" s="23"/>
      <c r="K67" s="28" t="s">
        <v>46</v>
      </c>
      <c r="L67" s="29"/>
      <c r="M67" s="13" t="e">
        <f t="shared" ref="M67:M78" si="13">YEARFRAC(L67,E67)</f>
        <v>#VALUE!</v>
      </c>
      <c r="N67" s="28"/>
      <c r="O67" s="28"/>
      <c r="P67" s="173"/>
      <c r="Q67" s="173"/>
      <c r="R67" s="173"/>
      <c r="S67" s="173"/>
      <c r="T67" s="173"/>
      <c r="U67" s="28"/>
      <c r="V67" s="28"/>
      <c r="W67" s="28"/>
      <c r="X67" s="29"/>
      <c r="Y67" s="29"/>
      <c r="Z67" s="29"/>
      <c r="AA67" s="13">
        <f t="shared" si="12"/>
        <v>0</v>
      </c>
      <c r="AB67" s="185"/>
      <c r="AC67" s="173"/>
      <c r="AD67" s="173"/>
      <c r="AE67" s="173"/>
      <c r="AF67" s="173"/>
      <c r="AG67" s="186"/>
      <c r="AH67" s="173"/>
      <c r="AI67" s="173"/>
      <c r="AJ67" s="173"/>
      <c r="AK67" s="173"/>
      <c r="AL67" s="173"/>
      <c r="AM67" s="173"/>
      <c r="AN67" s="173"/>
      <c r="AO67" s="173"/>
      <c r="AP67" s="195"/>
      <c r="AQ67" s="186"/>
      <c r="AR67" s="190">
        <f t="shared" ref="AR67:AR91" si="14">_xlfn.DAYS(AQ67,AP67)</f>
        <v>0</v>
      </c>
      <c r="AS67" s="176" t="e">
        <f t="shared" ref="AS67:AS91" si="15">YEARFRAC(AP67,E67)</f>
        <v>#VALUE!</v>
      </c>
      <c r="AT67" s="186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200" t="e">
        <f t="shared" si="11"/>
        <v>#DIV/0!</v>
      </c>
      <c r="BH67" s="173"/>
      <c r="BI67" s="173"/>
      <c r="BJ67" s="173"/>
      <c r="BK67" s="173"/>
      <c r="BL67" s="173"/>
      <c r="BM67" s="173"/>
      <c r="BN67" s="186"/>
      <c r="BO67" s="173"/>
      <c r="BP67" s="173"/>
      <c r="BQ67" s="186"/>
      <c r="BR67" s="173"/>
      <c r="BS67" s="173"/>
      <c r="BT67" s="173"/>
      <c r="BU67" s="186"/>
      <c r="BV67" s="186"/>
      <c r="BW67" s="173"/>
      <c r="BX67" s="186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86"/>
      <c r="CS67" s="173"/>
      <c r="CT67" s="173"/>
      <c r="CU67" s="186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86"/>
      <c r="DG67" s="173"/>
    </row>
    <row r="68" spans="1:112" ht="20.100000000000001" customHeight="1" x14ac:dyDescent="0.25">
      <c r="A68" s="6">
        <v>67</v>
      </c>
      <c r="B68" s="7">
        <v>43417</v>
      </c>
      <c r="C68" s="143" t="s">
        <v>141</v>
      </c>
      <c r="D68" s="9">
        <v>380730776</v>
      </c>
      <c r="E68" s="10">
        <v>14091</v>
      </c>
      <c r="F68" s="6">
        <v>111</v>
      </c>
      <c r="G68" s="6" t="s">
        <v>142</v>
      </c>
      <c r="H68" s="6" t="s">
        <v>3</v>
      </c>
      <c r="I68" s="6">
        <v>23.05</v>
      </c>
      <c r="J68" s="6">
        <v>3.07</v>
      </c>
      <c r="K68" s="11" t="s">
        <v>46</v>
      </c>
      <c r="L68" s="12">
        <v>40709</v>
      </c>
      <c r="M68" s="13">
        <f t="shared" si="13"/>
        <v>72.875</v>
      </c>
      <c r="N68" s="11">
        <v>48.1</v>
      </c>
      <c r="O68" s="11" t="s">
        <v>270</v>
      </c>
      <c r="P68" s="166">
        <v>0</v>
      </c>
      <c r="Q68" s="166">
        <v>0</v>
      </c>
      <c r="R68" s="166">
        <v>1</v>
      </c>
      <c r="S68" s="166">
        <v>0</v>
      </c>
      <c r="T68" s="166">
        <v>0</v>
      </c>
      <c r="U68" s="11" t="s">
        <v>404</v>
      </c>
      <c r="V68" s="11" t="s">
        <v>274</v>
      </c>
      <c r="W68" s="11">
        <v>1</v>
      </c>
      <c r="X68" s="12">
        <v>40817</v>
      </c>
      <c r="Y68" s="12">
        <v>42738</v>
      </c>
      <c r="Z68" s="12">
        <v>40737</v>
      </c>
      <c r="AA68" s="13">
        <f t="shared" si="12"/>
        <v>2001</v>
      </c>
      <c r="AB68" s="176">
        <v>1</v>
      </c>
      <c r="AC68" s="166">
        <v>1</v>
      </c>
      <c r="AD68" s="166" t="s">
        <v>266</v>
      </c>
      <c r="AE68" s="166">
        <v>1</v>
      </c>
      <c r="AF68" s="166" t="s">
        <v>269</v>
      </c>
      <c r="AG68" s="177" t="s">
        <v>269</v>
      </c>
      <c r="AH68" s="166">
        <v>0</v>
      </c>
      <c r="AI68" s="166">
        <v>1</v>
      </c>
      <c r="AJ68" s="166">
        <v>0</v>
      </c>
      <c r="AK68" s="166">
        <v>0</v>
      </c>
      <c r="AL68" s="166">
        <v>0</v>
      </c>
      <c r="AM68" s="166" t="s">
        <v>277</v>
      </c>
      <c r="AN68" s="166" t="s">
        <v>268</v>
      </c>
      <c r="AO68" s="166">
        <v>1</v>
      </c>
      <c r="AP68" s="189">
        <v>42779</v>
      </c>
      <c r="AQ68" s="177">
        <v>43634</v>
      </c>
      <c r="AR68" s="190">
        <f t="shared" si="14"/>
        <v>855</v>
      </c>
      <c r="AS68" s="176">
        <f t="shared" si="15"/>
        <v>78.536111111111111</v>
      </c>
      <c r="AT68" s="177">
        <v>42779</v>
      </c>
      <c r="AU68" s="166">
        <v>37.71</v>
      </c>
      <c r="AV68" s="166" t="s">
        <v>269</v>
      </c>
      <c r="AW68" s="166" t="s">
        <v>269</v>
      </c>
      <c r="BG68" s="200" t="e">
        <f t="shared" si="11"/>
        <v>#DIV/0!</v>
      </c>
      <c r="BK68" s="166">
        <v>1</v>
      </c>
      <c r="BL68" s="166">
        <v>0</v>
      </c>
      <c r="BM68" s="166">
        <v>9.83</v>
      </c>
      <c r="BN68" s="177">
        <v>42927</v>
      </c>
      <c r="BO68" s="166" t="s">
        <v>274</v>
      </c>
      <c r="BP68" s="166">
        <v>0</v>
      </c>
      <c r="BQ68" s="177" t="s">
        <v>274</v>
      </c>
      <c r="BR68" s="166">
        <v>0</v>
      </c>
      <c r="BS68" s="166" t="s">
        <v>406</v>
      </c>
      <c r="CW68" s="166">
        <v>0</v>
      </c>
      <c r="CX68" s="166">
        <v>0</v>
      </c>
      <c r="CY68" s="166">
        <v>0</v>
      </c>
      <c r="CZ68" s="166">
        <v>0</v>
      </c>
      <c r="DA68" s="166">
        <v>0</v>
      </c>
      <c r="DB68" s="166">
        <v>0</v>
      </c>
      <c r="DC68" s="166">
        <v>1</v>
      </c>
      <c r="DD68" s="166">
        <v>0</v>
      </c>
      <c r="DH68" s="15" t="s">
        <v>405</v>
      </c>
    </row>
    <row r="69" spans="1:112" ht="20.100000000000001" customHeight="1" x14ac:dyDescent="0.25">
      <c r="A69" s="6">
        <v>68</v>
      </c>
      <c r="B69" s="7">
        <v>43420</v>
      </c>
      <c r="C69" s="8" t="s">
        <v>148</v>
      </c>
      <c r="D69" s="9">
        <v>440410162</v>
      </c>
      <c r="E69" s="10">
        <v>16172</v>
      </c>
      <c r="F69" s="6">
        <v>201</v>
      </c>
      <c r="G69" s="6" t="s">
        <v>149</v>
      </c>
      <c r="H69" s="6" t="s">
        <v>6</v>
      </c>
      <c r="I69" s="6" t="s">
        <v>269</v>
      </c>
      <c r="J69" s="6">
        <v>3.32</v>
      </c>
      <c r="K69" s="11" t="s">
        <v>143</v>
      </c>
      <c r="L69" s="12">
        <v>43420</v>
      </c>
      <c r="M69" s="13">
        <f t="shared" si="13"/>
        <v>74.599999999999994</v>
      </c>
      <c r="N69" s="11">
        <v>340</v>
      </c>
      <c r="O69" s="11" t="s">
        <v>275</v>
      </c>
      <c r="P69" s="166">
        <v>0</v>
      </c>
      <c r="Q69" s="166">
        <v>0</v>
      </c>
      <c r="R69" s="166">
        <v>0</v>
      </c>
      <c r="S69" s="166">
        <v>0</v>
      </c>
      <c r="T69" s="166">
        <v>0</v>
      </c>
      <c r="U69" s="11" t="s">
        <v>281</v>
      </c>
      <c r="V69" s="11" t="s">
        <v>274</v>
      </c>
      <c r="W69" s="11">
        <v>1</v>
      </c>
      <c r="X69" s="12">
        <v>43430</v>
      </c>
      <c r="Y69" s="12">
        <v>43853</v>
      </c>
      <c r="Z69" s="12">
        <v>43432</v>
      </c>
      <c r="AA69" s="13">
        <f t="shared" si="12"/>
        <v>421</v>
      </c>
      <c r="AB69" s="176">
        <v>0</v>
      </c>
      <c r="AC69" s="166">
        <v>0</v>
      </c>
      <c r="AD69" s="166">
        <v>0</v>
      </c>
      <c r="AE69" s="166">
        <v>1</v>
      </c>
      <c r="AF69" s="166">
        <v>21.32</v>
      </c>
      <c r="AG69" s="177">
        <v>43661</v>
      </c>
      <c r="AH69" s="166">
        <v>0</v>
      </c>
      <c r="AI69" s="166">
        <v>1</v>
      </c>
      <c r="AJ69" s="166">
        <v>0</v>
      </c>
      <c r="AK69" s="166">
        <v>0</v>
      </c>
      <c r="AL69" s="166">
        <v>0</v>
      </c>
      <c r="AM69" s="166">
        <v>0</v>
      </c>
      <c r="AN69" s="166" t="s">
        <v>274</v>
      </c>
      <c r="AO69" s="166" t="s">
        <v>274</v>
      </c>
      <c r="AP69" s="189" t="s">
        <v>274</v>
      </c>
      <c r="AQ69" s="166" t="s">
        <v>274</v>
      </c>
      <c r="AR69" s="190" t="s">
        <v>274</v>
      </c>
      <c r="AS69" s="176" t="s">
        <v>274</v>
      </c>
      <c r="AT69" s="166" t="s">
        <v>274</v>
      </c>
      <c r="AU69" s="166" t="s">
        <v>274</v>
      </c>
      <c r="AV69" s="166" t="s">
        <v>274</v>
      </c>
      <c r="AW69" s="166" t="s">
        <v>274</v>
      </c>
      <c r="AX69" s="166" t="s">
        <v>274</v>
      </c>
      <c r="AY69" s="166" t="s">
        <v>274</v>
      </c>
      <c r="AZ69" s="166" t="s">
        <v>274</v>
      </c>
      <c r="BA69" s="166" t="s">
        <v>274</v>
      </c>
      <c r="BB69" s="166" t="s">
        <v>274</v>
      </c>
      <c r="BC69" s="166" t="s">
        <v>274</v>
      </c>
      <c r="BD69" s="166" t="s">
        <v>274</v>
      </c>
      <c r="BE69" s="166" t="s">
        <v>274</v>
      </c>
      <c r="BF69" s="166" t="s">
        <v>274</v>
      </c>
      <c r="BG69" s="200" t="e">
        <f t="shared" si="11"/>
        <v>#VALUE!</v>
      </c>
      <c r="BH69" s="166" t="s">
        <v>274</v>
      </c>
      <c r="BI69" s="166" t="s">
        <v>274</v>
      </c>
      <c r="BJ69" s="166" t="s">
        <v>274</v>
      </c>
      <c r="BK69" s="166" t="s">
        <v>274</v>
      </c>
      <c r="BL69" s="166" t="s">
        <v>274</v>
      </c>
      <c r="BM69" s="166" t="s">
        <v>274</v>
      </c>
      <c r="BN69" s="166" t="s">
        <v>274</v>
      </c>
      <c r="BO69" s="166" t="s">
        <v>274</v>
      </c>
      <c r="BP69" s="166" t="s">
        <v>274</v>
      </c>
      <c r="BQ69" s="166" t="s">
        <v>274</v>
      </c>
      <c r="BR69" s="166" t="s">
        <v>274</v>
      </c>
      <c r="BS69" s="166">
        <v>0</v>
      </c>
      <c r="BT69" s="166" t="s">
        <v>274</v>
      </c>
      <c r="BU69" s="166" t="s">
        <v>274</v>
      </c>
      <c r="BV69" s="166" t="s">
        <v>274</v>
      </c>
      <c r="BW69" s="166" t="s">
        <v>274</v>
      </c>
      <c r="BX69" s="166" t="s">
        <v>274</v>
      </c>
      <c r="BY69" s="166" t="s">
        <v>274</v>
      </c>
      <c r="BZ69" s="166" t="s">
        <v>274</v>
      </c>
      <c r="CA69" s="166" t="s">
        <v>274</v>
      </c>
      <c r="CB69" s="166" t="s">
        <v>274</v>
      </c>
      <c r="CC69" s="166" t="s">
        <v>274</v>
      </c>
      <c r="CD69" s="166" t="s">
        <v>274</v>
      </c>
      <c r="CE69" s="166" t="s">
        <v>274</v>
      </c>
      <c r="CF69" s="166" t="s">
        <v>274</v>
      </c>
      <c r="CG69" s="166" t="s">
        <v>274</v>
      </c>
      <c r="CH69" s="166" t="s">
        <v>274</v>
      </c>
      <c r="CI69" s="166" t="s">
        <v>274</v>
      </c>
      <c r="CJ69" s="166" t="s">
        <v>274</v>
      </c>
      <c r="CK69" s="166" t="s">
        <v>274</v>
      </c>
      <c r="CL69" s="166" t="s">
        <v>274</v>
      </c>
      <c r="CM69" s="166" t="s">
        <v>274</v>
      </c>
      <c r="CN69" s="166" t="s">
        <v>274</v>
      </c>
      <c r="CO69" s="166" t="s">
        <v>274</v>
      </c>
      <c r="CP69" s="166" t="s">
        <v>274</v>
      </c>
      <c r="CQ69" s="166" t="s">
        <v>274</v>
      </c>
      <c r="CR69" s="166" t="s">
        <v>274</v>
      </c>
      <c r="CS69" s="166" t="s">
        <v>274</v>
      </c>
      <c r="CT69" s="166" t="s">
        <v>274</v>
      </c>
      <c r="CU69" s="166" t="s">
        <v>274</v>
      </c>
      <c r="CV69" s="166" t="s">
        <v>274</v>
      </c>
      <c r="CW69" s="166">
        <v>0</v>
      </c>
      <c r="CX69" s="166">
        <v>0</v>
      </c>
      <c r="CY69" s="166">
        <v>0</v>
      </c>
      <c r="CZ69" s="166">
        <v>0</v>
      </c>
      <c r="DA69" s="166">
        <v>0</v>
      </c>
      <c r="DB69" s="166">
        <v>0</v>
      </c>
      <c r="DC69" s="166">
        <v>0</v>
      </c>
      <c r="DD69" s="166">
        <v>0</v>
      </c>
      <c r="DE69" s="166">
        <v>0</v>
      </c>
      <c r="DF69" s="177">
        <v>43888</v>
      </c>
      <c r="DH69" s="15" t="s">
        <v>407</v>
      </c>
    </row>
    <row r="70" spans="1:112" ht="20.100000000000001" customHeight="1" x14ac:dyDescent="0.25">
      <c r="A70" s="6">
        <v>69</v>
      </c>
      <c r="B70" s="7">
        <v>43425</v>
      </c>
      <c r="C70" s="8" t="s">
        <v>144</v>
      </c>
      <c r="D70" s="9">
        <v>5604231622</v>
      </c>
      <c r="E70" s="10">
        <v>20568</v>
      </c>
      <c r="F70" s="6">
        <v>211</v>
      </c>
      <c r="G70" s="6" t="s">
        <v>145</v>
      </c>
      <c r="H70" s="6" t="s">
        <v>6</v>
      </c>
      <c r="I70" s="6">
        <v>170.01</v>
      </c>
      <c r="J70" s="6">
        <v>3.84</v>
      </c>
      <c r="K70" s="11" t="s">
        <v>46</v>
      </c>
      <c r="L70" s="12">
        <v>39227</v>
      </c>
      <c r="M70" s="13">
        <f t="shared" si="13"/>
        <v>51.088888888888889</v>
      </c>
      <c r="N70" s="11" t="s">
        <v>269</v>
      </c>
      <c r="O70" s="11" t="s">
        <v>275</v>
      </c>
      <c r="P70" s="166">
        <v>0</v>
      </c>
      <c r="Q70" s="166">
        <v>1</v>
      </c>
      <c r="R70" s="166">
        <v>0</v>
      </c>
      <c r="S70" s="166">
        <v>1</v>
      </c>
      <c r="T70" s="166">
        <v>0</v>
      </c>
      <c r="U70" s="11" t="s">
        <v>279</v>
      </c>
      <c r="V70" s="11" t="s">
        <v>279</v>
      </c>
      <c r="W70" s="11">
        <v>0</v>
      </c>
      <c r="X70" s="12">
        <v>42706</v>
      </c>
      <c r="Y70" s="12">
        <v>42706</v>
      </c>
      <c r="Z70" s="12">
        <v>40969</v>
      </c>
      <c r="AA70" s="13">
        <f t="shared" si="12"/>
        <v>1737</v>
      </c>
      <c r="AB70" s="176">
        <v>0</v>
      </c>
      <c r="AC70" s="166">
        <v>1</v>
      </c>
      <c r="AD70" s="166" t="s">
        <v>276</v>
      </c>
      <c r="AE70" s="166">
        <v>0</v>
      </c>
      <c r="AF70" s="166" t="s">
        <v>269</v>
      </c>
      <c r="AG70" s="177" t="s">
        <v>269</v>
      </c>
      <c r="AH70" s="166">
        <v>1</v>
      </c>
      <c r="AI70" s="166">
        <v>0</v>
      </c>
      <c r="AJ70" s="166">
        <v>0</v>
      </c>
      <c r="AK70" s="166">
        <v>0</v>
      </c>
      <c r="AL70" s="166">
        <v>0</v>
      </c>
      <c r="AM70" s="166" t="s">
        <v>264</v>
      </c>
      <c r="AN70" s="166" t="s">
        <v>268</v>
      </c>
      <c r="AO70" s="166">
        <v>0</v>
      </c>
      <c r="AP70" s="189">
        <v>42822</v>
      </c>
      <c r="AQ70" s="177">
        <v>43537</v>
      </c>
      <c r="AR70" s="190">
        <f t="shared" si="14"/>
        <v>715</v>
      </c>
      <c r="AS70" s="176">
        <f t="shared" si="15"/>
        <v>60.930555555555557</v>
      </c>
      <c r="AT70" s="177">
        <v>42822</v>
      </c>
      <c r="AU70" s="166">
        <v>417.4</v>
      </c>
      <c r="AV70" s="166" t="s">
        <v>269</v>
      </c>
      <c r="AW70" s="166" t="s">
        <v>269</v>
      </c>
      <c r="BG70" s="200" t="e">
        <f t="shared" si="11"/>
        <v>#DIV/0!</v>
      </c>
      <c r="BK70" s="166">
        <v>0</v>
      </c>
      <c r="BL70" s="166">
        <v>0</v>
      </c>
      <c r="BM70" s="166">
        <v>34.32</v>
      </c>
      <c r="BN70" s="177">
        <v>43166</v>
      </c>
      <c r="BO70" s="166" t="s">
        <v>274</v>
      </c>
      <c r="BP70" s="166">
        <v>0</v>
      </c>
      <c r="BQ70" s="177" t="s">
        <v>274</v>
      </c>
      <c r="BR70" s="166">
        <v>0</v>
      </c>
      <c r="BS70" s="166">
        <v>1</v>
      </c>
      <c r="BT70" s="166" t="s">
        <v>272</v>
      </c>
      <c r="BU70" s="177">
        <v>43642</v>
      </c>
      <c r="BV70" s="177">
        <v>43810</v>
      </c>
      <c r="BW70" s="166">
        <v>9</v>
      </c>
      <c r="BX70" s="177">
        <v>43642</v>
      </c>
      <c r="BY70" s="166">
        <v>553.25</v>
      </c>
      <c r="BZ70" s="166" t="s">
        <v>269</v>
      </c>
      <c r="CA70" s="166" t="s">
        <v>269</v>
      </c>
      <c r="CO70" s="166">
        <v>0</v>
      </c>
      <c r="CP70" s="166">
        <v>0</v>
      </c>
      <c r="CQ70" s="166">
        <v>179.21</v>
      </c>
      <c r="CR70" s="177">
        <v>43768</v>
      </c>
      <c r="CS70" s="166" t="s">
        <v>274</v>
      </c>
      <c r="CT70" s="166">
        <v>0</v>
      </c>
      <c r="CU70" s="177" t="s">
        <v>274</v>
      </c>
      <c r="CV70" s="166">
        <v>1</v>
      </c>
      <c r="CW70" s="166">
        <v>0</v>
      </c>
      <c r="CX70" s="166">
        <v>0</v>
      </c>
      <c r="CY70" s="166">
        <v>0</v>
      </c>
      <c r="CZ70" s="166">
        <v>0</v>
      </c>
      <c r="DA70" s="166">
        <v>0</v>
      </c>
      <c r="DB70" s="166">
        <v>0</v>
      </c>
      <c r="DC70" s="166">
        <v>1</v>
      </c>
      <c r="DD70" s="166">
        <v>1</v>
      </c>
      <c r="DE70" s="166">
        <v>0</v>
      </c>
      <c r="DF70" s="177">
        <v>43873</v>
      </c>
    </row>
    <row r="71" spans="1:112" ht="20.100000000000001" customHeight="1" x14ac:dyDescent="0.25">
      <c r="A71" s="6">
        <v>70</v>
      </c>
      <c r="B71" s="7">
        <v>43431</v>
      </c>
      <c r="C71" s="8" t="s">
        <v>146</v>
      </c>
      <c r="D71" s="9">
        <v>470404024</v>
      </c>
      <c r="E71" s="10">
        <v>17261</v>
      </c>
      <c r="F71" s="6">
        <v>111</v>
      </c>
      <c r="G71" s="6" t="s">
        <v>147</v>
      </c>
      <c r="H71" s="6" t="s">
        <v>0</v>
      </c>
      <c r="I71" s="6">
        <v>131.13999999999999</v>
      </c>
      <c r="J71" s="6">
        <v>2.77</v>
      </c>
      <c r="K71" s="11" t="s">
        <v>143</v>
      </c>
      <c r="L71" s="12">
        <v>43439</v>
      </c>
      <c r="M71" s="13">
        <f t="shared" si="13"/>
        <v>71.669444444444451</v>
      </c>
      <c r="N71" s="11">
        <v>131.13999999999999</v>
      </c>
      <c r="O71" s="11" t="s">
        <v>270</v>
      </c>
      <c r="P71" s="166">
        <v>0</v>
      </c>
      <c r="Q71" s="166">
        <v>0</v>
      </c>
      <c r="R71" s="166">
        <v>1</v>
      </c>
      <c r="S71" s="166">
        <v>0</v>
      </c>
      <c r="T71" s="166">
        <v>0</v>
      </c>
      <c r="U71" s="11" t="s">
        <v>278</v>
      </c>
      <c r="V71" s="11" t="s">
        <v>269</v>
      </c>
      <c r="W71" s="11">
        <v>0</v>
      </c>
      <c r="X71" s="12" t="s">
        <v>274</v>
      </c>
      <c r="Y71" s="12" t="s">
        <v>274</v>
      </c>
      <c r="Z71" s="12">
        <v>43454</v>
      </c>
      <c r="AA71" s="13" t="e">
        <f t="shared" si="12"/>
        <v>#VALUE!</v>
      </c>
      <c r="AB71" s="176">
        <v>0</v>
      </c>
      <c r="AC71" s="166">
        <v>1</v>
      </c>
      <c r="AD71" s="166" t="s">
        <v>266</v>
      </c>
      <c r="AE71" s="166">
        <v>0</v>
      </c>
      <c r="AF71" s="166">
        <v>8.86</v>
      </c>
      <c r="AG71" s="177">
        <v>43538</v>
      </c>
      <c r="AH71" s="166">
        <v>0</v>
      </c>
      <c r="AI71" s="166">
        <v>0</v>
      </c>
      <c r="AJ71" s="166">
        <v>0</v>
      </c>
      <c r="AK71" s="166">
        <v>0</v>
      </c>
      <c r="AL71" s="166">
        <v>0</v>
      </c>
      <c r="AM71" s="166">
        <v>0</v>
      </c>
      <c r="AN71" s="166" t="s">
        <v>274</v>
      </c>
      <c r="AO71" s="166" t="s">
        <v>274</v>
      </c>
      <c r="AP71" s="189" t="s">
        <v>274</v>
      </c>
      <c r="AQ71" s="166" t="s">
        <v>274</v>
      </c>
      <c r="AR71" s="190" t="s">
        <v>274</v>
      </c>
      <c r="AS71" s="176" t="s">
        <v>274</v>
      </c>
      <c r="AT71" s="166" t="s">
        <v>274</v>
      </c>
      <c r="AU71" s="166" t="s">
        <v>274</v>
      </c>
      <c r="AV71" s="166" t="s">
        <v>274</v>
      </c>
      <c r="AW71" s="166" t="s">
        <v>274</v>
      </c>
      <c r="AX71" s="166" t="s">
        <v>274</v>
      </c>
      <c r="AY71" s="166" t="s">
        <v>274</v>
      </c>
      <c r="AZ71" s="166" t="s">
        <v>274</v>
      </c>
      <c r="BA71" s="166" t="s">
        <v>274</v>
      </c>
      <c r="BB71" s="166" t="s">
        <v>274</v>
      </c>
      <c r="BC71" s="166" t="s">
        <v>274</v>
      </c>
      <c r="BD71" s="166" t="s">
        <v>274</v>
      </c>
      <c r="BE71" s="166" t="s">
        <v>274</v>
      </c>
      <c r="BF71" s="166" t="s">
        <v>274</v>
      </c>
      <c r="BG71" s="200" t="e">
        <f t="shared" si="11"/>
        <v>#VALUE!</v>
      </c>
      <c r="BH71" s="166" t="s">
        <v>274</v>
      </c>
      <c r="BI71" s="166" t="s">
        <v>274</v>
      </c>
      <c r="BJ71" s="166" t="s">
        <v>274</v>
      </c>
      <c r="BK71" s="166" t="s">
        <v>274</v>
      </c>
      <c r="BL71" s="166" t="s">
        <v>274</v>
      </c>
      <c r="BM71" s="166" t="s">
        <v>274</v>
      </c>
      <c r="BN71" s="166" t="s">
        <v>274</v>
      </c>
      <c r="BO71" s="166" t="s">
        <v>274</v>
      </c>
      <c r="BP71" s="166" t="s">
        <v>274</v>
      </c>
      <c r="BQ71" s="166" t="s">
        <v>274</v>
      </c>
      <c r="BR71" s="166" t="s">
        <v>274</v>
      </c>
      <c r="BS71" s="166">
        <v>0</v>
      </c>
      <c r="BT71" s="166" t="s">
        <v>274</v>
      </c>
      <c r="BU71" s="166" t="s">
        <v>274</v>
      </c>
      <c r="BV71" s="166" t="s">
        <v>274</v>
      </c>
      <c r="BW71" s="166" t="s">
        <v>274</v>
      </c>
      <c r="BX71" s="166" t="s">
        <v>274</v>
      </c>
      <c r="BY71" s="166" t="s">
        <v>274</v>
      </c>
      <c r="BZ71" s="166" t="s">
        <v>274</v>
      </c>
      <c r="CA71" s="166" t="s">
        <v>274</v>
      </c>
      <c r="CB71" s="166" t="s">
        <v>274</v>
      </c>
      <c r="CC71" s="166" t="s">
        <v>274</v>
      </c>
      <c r="CD71" s="166" t="s">
        <v>274</v>
      </c>
      <c r="CE71" s="166" t="s">
        <v>274</v>
      </c>
      <c r="CF71" s="166" t="s">
        <v>274</v>
      </c>
      <c r="CG71" s="166" t="s">
        <v>274</v>
      </c>
      <c r="CH71" s="166" t="s">
        <v>274</v>
      </c>
      <c r="CI71" s="166" t="s">
        <v>274</v>
      </c>
      <c r="CJ71" s="166" t="s">
        <v>274</v>
      </c>
      <c r="CK71" s="166" t="s">
        <v>274</v>
      </c>
      <c r="CL71" s="166" t="s">
        <v>274</v>
      </c>
      <c r="CM71" s="166" t="s">
        <v>274</v>
      </c>
      <c r="CN71" s="166" t="s">
        <v>274</v>
      </c>
      <c r="CO71" s="166" t="s">
        <v>274</v>
      </c>
      <c r="CP71" s="166" t="s">
        <v>274</v>
      </c>
      <c r="CQ71" s="166" t="s">
        <v>274</v>
      </c>
      <c r="CR71" s="166" t="s">
        <v>274</v>
      </c>
      <c r="CS71" s="166" t="s">
        <v>274</v>
      </c>
      <c r="CT71" s="166" t="s">
        <v>274</v>
      </c>
      <c r="CU71" s="166" t="s">
        <v>274</v>
      </c>
      <c r="CV71" s="166" t="s">
        <v>274</v>
      </c>
      <c r="CW71" s="166">
        <v>0</v>
      </c>
      <c r="CX71" s="166">
        <v>0</v>
      </c>
      <c r="CY71" s="166">
        <v>0</v>
      </c>
      <c r="CZ71" s="166">
        <v>0</v>
      </c>
      <c r="DA71" s="166">
        <v>0</v>
      </c>
      <c r="DB71" s="166">
        <v>0</v>
      </c>
      <c r="DC71" s="166">
        <v>0</v>
      </c>
      <c r="DD71" s="166">
        <v>0</v>
      </c>
      <c r="DE71" s="166">
        <v>1</v>
      </c>
      <c r="DF71" s="177">
        <v>43703</v>
      </c>
      <c r="DH71" s="15" t="s">
        <v>422</v>
      </c>
    </row>
    <row r="72" spans="1:112" ht="20.100000000000001" customHeight="1" x14ac:dyDescent="0.25">
      <c r="A72" s="6">
        <v>71</v>
      </c>
      <c r="B72" s="7">
        <v>43433</v>
      </c>
      <c r="C72" s="8" t="s">
        <v>150</v>
      </c>
      <c r="D72" s="9">
        <v>350719439</v>
      </c>
      <c r="E72" s="10">
        <v>12984</v>
      </c>
      <c r="F72" s="6">
        <v>205</v>
      </c>
      <c r="G72" s="6" t="s">
        <v>151</v>
      </c>
      <c r="H72" s="6" t="s">
        <v>6</v>
      </c>
      <c r="I72" s="6">
        <v>970.67</v>
      </c>
      <c r="J72" s="6">
        <v>6.01</v>
      </c>
      <c r="K72" s="11" t="s">
        <v>143</v>
      </c>
      <c r="L72" s="12">
        <v>43446</v>
      </c>
      <c r="M72" s="13">
        <f t="shared" si="13"/>
        <v>83.397222222222226</v>
      </c>
      <c r="N72" s="11">
        <v>970</v>
      </c>
      <c r="O72" s="11" t="s">
        <v>265</v>
      </c>
      <c r="P72" s="166">
        <v>0</v>
      </c>
      <c r="Q72" s="166">
        <v>0</v>
      </c>
      <c r="R72" s="166">
        <v>0</v>
      </c>
      <c r="S72" s="166">
        <v>0</v>
      </c>
      <c r="T72" s="166">
        <v>0</v>
      </c>
      <c r="U72" s="11" t="s">
        <v>404</v>
      </c>
      <c r="V72" s="11" t="s">
        <v>274</v>
      </c>
      <c r="W72" s="11">
        <v>1</v>
      </c>
      <c r="X72" s="12">
        <v>43399</v>
      </c>
      <c r="Z72" s="12">
        <v>43448</v>
      </c>
      <c r="AA72" s="13" t="e">
        <f t="shared" si="12"/>
        <v>#NUM!</v>
      </c>
      <c r="AB72" s="176">
        <v>0</v>
      </c>
      <c r="AC72" s="166">
        <v>0</v>
      </c>
      <c r="AD72" s="166">
        <v>0</v>
      </c>
      <c r="AE72" s="166">
        <v>1</v>
      </c>
      <c r="AF72" s="166">
        <v>5.83</v>
      </c>
      <c r="AG72" s="177">
        <v>43733</v>
      </c>
      <c r="AH72" s="166">
        <v>0</v>
      </c>
      <c r="AI72" s="166">
        <v>1</v>
      </c>
      <c r="AJ72" s="166">
        <v>0</v>
      </c>
      <c r="AK72" s="166">
        <v>0</v>
      </c>
      <c r="AL72" s="166">
        <v>0</v>
      </c>
      <c r="AM72" s="166">
        <v>0</v>
      </c>
      <c r="AN72" s="166" t="s">
        <v>274</v>
      </c>
      <c r="AO72" s="166" t="s">
        <v>274</v>
      </c>
      <c r="AP72" s="189" t="s">
        <v>274</v>
      </c>
      <c r="AQ72" s="166" t="s">
        <v>274</v>
      </c>
      <c r="AR72" s="190" t="s">
        <v>274</v>
      </c>
      <c r="AS72" s="176" t="s">
        <v>274</v>
      </c>
      <c r="AT72" s="166" t="s">
        <v>274</v>
      </c>
      <c r="AU72" s="166" t="s">
        <v>274</v>
      </c>
      <c r="AV72" s="166" t="s">
        <v>274</v>
      </c>
      <c r="AW72" s="166" t="s">
        <v>274</v>
      </c>
      <c r="AX72" s="166" t="s">
        <v>274</v>
      </c>
      <c r="AY72" s="166" t="s">
        <v>274</v>
      </c>
      <c r="AZ72" s="166" t="s">
        <v>274</v>
      </c>
      <c r="BA72" s="166" t="s">
        <v>274</v>
      </c>
      <c r="BB72" s="166" t="s">
        <v>274</v>
      </c>
      <c r="BC72" s="166" t="s">
        <v>274</v>
      </c>
      <c r="BD72" s="166" t="s">
        <v>274</v>
      </c>
      <c r="BE72" s="166" t="s">
        <v>274</v>
      </c>
      <c r="BF72" s="166" t="s">
        <v>274</v>
      </c>
      <c r="BG72" s="200" t="e">
        <f t="shared" si="11"/>
        <v>#VALUE!</v>
      </c>
      <c r="BH72" s="166" t="s">
        <v>274</v>
      </c>
      <c r="BI72" s="166" t="s">
        <v>274</v>
      </c>
      <c r="BJ72" s="166" t="s">
        <v>274</v>
      </c>
      <c r="BK72" s="166" t="s">
        <v>274</v>
      </c>
      <c r="BL72" s="166" t="s">
        <v>274</v>
      </c>
      <c r="BM72" s="166" t="s">
        <v>274</v>
      </c>
      <c r="BN72" s="166" t="s">
        <v>274</v>
      </c>
      <c r="BO72" s="166" t="s">
        <v>274</v>
      </c>
      <c r="BP72" s="166" t="s">
        <v>274</v>
      </c>
      <c r="BQ72" s="166" t="s">
        <v>274</v>
      </c>
      <c r="BR72" s="166" t="s">
        <v>274</v>
      </c>
      <c r="BS72" s="166">
        <v>0</v>
      </c>
      <c r="BT72" s="166" t="s">
        <v>274</v>
      </c>
      <c r="BU72" s="166" t="s">
        <v>274</v>
      </c>
      <c r="BV72" s="166" t="s">
        <v>274</v>
      </c>
      <c r="BW72" s="166" t="s">
        <v>274</v>
      </c>
      <c r="BX72" s="166" t="s">
        <v>274</v>
      </c>
      <c r="BY72" s="166" t="s">
        <v>274</v>
      </c>
      <c r="BZ72" s="166" t="s">
        <v>274</v>
      </c>
      <c r="CA72" s="166" t="s">
        <v>274</v>
      </c>
      <c r="CB72" s="166" t="s">
        <v>274</v>
      </c>
      <c r="CC72" s="166" t="s">
        <v>274</v>
      </c>
      <c r="CD72" s="166" t="s">
        <v>274</v>
      </c>
      <c r="CE72" s="166" t="s">
        <v>274</v>
      </c>
      <c r="CF72" s="166" t="s">
        <v>274</v>
      </c>
      <c r="CG72" s="166" t="s">
        <v>274</v>
      </c>
      <c r="CH72" s="166" t="s">
        <v>274</v>
      </c>
      <c r="CI72" s="166" t="s">
        <v>274</v>
      </c>
      <c r="CJ72" s="166" t="s">
        <v>274</v>
      </c>
      <c r="CK72" s="166" t="s">
        <v>274</v>
      </c>
      <c r="CL72" s="166" t="s">
        <v>274</v>
      </c>
      <c r="CM72" s="166" t="s">
        <v>274</v>
      </c>
      <c r="CN72" s="166" t="s">
        <v>274</v>
      </c>
      <c r="CO72" s="166" t="s">
        <v>274</v>
      </c>
      <c r="CP72" s="166" t="s">
        <v>274</v>
      </c>
      <c r="CQ72" s="166" t="s">
        <v>274</v>
      </c>
      <c r="CR72" s="166" t="s">
        <v>274</v>
      </c>
      <c r="CS72" s="166" t="s">
        <v>274</v>
      </c>
      <c r="CT72" s="166" t="s">
        <v>274</v>
      </c>
      <c r="CU72" s="166" t="s">
        <v>274</v>
      </c>
      <c r="CV72" s="166" t="s">
        <v>274</v>
      </c>
      <c r="CW72" s="166">
        <v>0</v>
      </c>
      <c r="CX72" s="166">
        <v>0</v>
      </c>
      <c r="CY72" s="166">
        <v>0</v>
      </c>
      <c r="CZ72" s="166">
        <v>0</v>
      </c>
      <c r="DA72" s="166">
        <v>0</v>
      </c>
      <c r="DB72" s="166">
        <v>0</v>
      </c>
      <c r="DC72" s="166">
        <v>0</v>
      </c>
      <c r="DD72" s="166">
        <v>0</v>
      </c>
      <c r="DE72" s="166">
        <v>0</v>
      </c>
      <c r="DF72" s="177">
        <v>43850</v>
      </c>
      <c r="DH72" s="15" t="s">
        <v>408</v>
      </c>
    </row>
    <row r="73" spans="1:112" ht="20.100000000000001" customHeight="1" x14ac:dyDescent="0.25">
      <c r="A73" s="6">
        <v>72</v>
      </c>
      <c r="B73" s="7">
        <v>43439</v>
      </c>
      <c r="C73" s="8" t="s">
        <v>152</v>
      </c>
      <c r="D73" s="9">
        <v>5904042111</v>
      </c>
      <c r="E73" s="10">
        <v>21644</v>
      </c>
      <c r="F73" s="6">
        <v>211</v>
      </c>
      <c r="G73" s="6" t="s">
        <v>153</v>
      </c>
      <c r="H73" s="6" t="s">
        <v>3</v>
      </c>
      <c r="I73" s="6">
        <v>0.06</v>
      </c>
      <c r="J73" s="6">
        <v>3</v>
      </c>
      <c r="K73" s="11" t="s">
        <v>46</v>
      </c>
      <c r="L73" s="12">
        <v>41153</v>
      </c>
      <c r="M73" s="13">
        <f t="shared" si="13"/>
        <v>53.408333333333331</v>
      </c>
      <c r="N73" s="11">
        <v>150</v>
      </c>
      <c r="O73" s="11" t="s">
        <v>289</v>
      </c>
      <c r="P73" s="166">
        <v>0</v>
      </c>
      <c r="Q73" s="166">
        <v>0</v>
      </c>
      <c r="R73" s="166">
        <v>0</v>
      </c>
      <c r="S73" s="166">
        <v>0</v>
      </c>
      <c r="T73" s="166">
        <v>0</v>
      </c>
      <c r="U73" s="11" t="s">
        <v>409</v>
      </c>
      <c r="V73" s="11" t="s">
        <v>274</v>
      </c>
      <c r="W73" s="11">
        <v>1</v>
      </c>
      <c r="X73" s="12">
        <v>41195</v>
      </c>
      <c r="Y73" s="12">
        <v>42309</v>
      </c>
      <c r="Z73" s="12">
        <v>41198</v>
      </c>
      <c r="AA73" s="13">
        <f t="shared" ref="AA73:AA102" si="16">DATEDIF(Z73,Y73,"d")</f>
        <v>1111</v>
      </c>
      <c r="AB73" s="176">
        <v>1</v>
      </c>
      <c r="AC73" s="166">
        <v>1</v>
      </c>
      <c r="AD73" s="166" t="s">
        <v>266</v>
      </c>
      <c r="AE73" s="166">
        <v>1</v>
      </c>
      <c r="AF73" s="166" t="s">
        <v>269</v>
      </c>
      <c r="AG73" s="177" t="s">
        <v>269</v>
      </c>
      <c r="AH73" s="166">
        <v>0</v>
      </c>
      <c r="AI73" s="166">
        <v>1</v>
      </c>
      <c r="AJ73" s="166">
        <v>1</v>
      </c>
      <c r="AK73" s="166">
        <v>0</v>
      </c>
      <c r="AL73" s="166">
        <v>0</v>
      </c>
      <c r="AM73" s="166" t="s">
        <v>264</v>
      </c>
      <c r="AN73" s="166" t="s">
        <v>267</v>
      </c>
      <c r="AO73" s="166">
        <v>1</v>
      </c>
      <c r="AP73" s="189">
        <v>42878</v>
      </c>
      <c r="AQ73" s="177" t="s">
        <v>333</v>
      </c>
      <c r="AR73" s="190" t="e">
        <f t="shared" si="14"/>
        <v>#VALUE!</v>
      </c>
      <c r="AS73" s="176">
        <f t="shared" si="15"/>
        <v>58.136111111111113</v>
      </c>
      <c r="AT73" s="177">
        <v>42878</v>
      </c>
      <c r="AU73" s="166">
        <v>5.0999999999999996</v>
      </c>
      <c r="AV73" s="166" t="s">
        <v>269</v>
      </c>
      <c r="AW73" s="166" t="s">
        <v>269</v>
      </c>
      <c r="BG73" s="200" t="e">
        <f t="shared" si="11"/>
        <v>#DIV/0!</v>
      </c>
      <c r="BK73" s="166">
        <v>1</v>
      </c>
      <c r="BL73" s="166">
        <v>1</v>
      </c>
      <c r="BM73" s="166">
        <v>0.05</v>
      </c>
      <c r="BN73" s="177">
        <v>43670</v>
      </c>
      <c r="BO73" s="166">
        <v>0</v>
      </c>
      <c r="BP73" s="166">
        <v>0</v>
      </c>
      <c r="BQ73" s="177" t="s">
        <v>274</v>
      </c>
      <c r="BR73" s="166">
        <v>0</v>
      </c>
      <c r="BS73" s="166">
        <v>1</v>
      </c>
      <c r="BT73" s="166" t="s">
        <v>272</v>
      </c>
      <c r="BU73" s="177">
        <v>42359</v>
      </c>
      <c r="BV73" s="177">
        <v>42591</v>
      </c>
      <c r="BW73" s="166">
        <v>10</v>
      </c>
      <c r="BX73" s="177" t="s">
        <v>269</v>
      </c>
      <c r="BY73" s="178" t="s">
        <v>269</v>
      </c>
      <c r="BZ73" s="178" t="s">
        <v>269</v>
      </c>
      <c r="CA73" s="178" t="s">
        <v>269</v>
      </c>
      <c r="CB73" s="178" t="s">
        <v>269</v>
      </c>
      <c r="CC73" s="178" t="s">
        <v>269</v>
      </c>
      <c r="CD73" s="178" t="s">
        <v>269</v>
      </c>
      <c r="CE73" s="178" t="s">
        <v>269</v>
      </c>
      <c r="CF73" s="178" t="s">
        <v>269</v>
      </c>
      <c r="CG73" s="178" t="s">
        <v>269</v>
      </c>
      <c r="CH73" s="178" t="s">
        <v>269</v>
      </c>
      <c r="CI73" s="178" t="s">
        <v>269</v>
      </c>
      <c r="CJ73" s="178" t="s">
        <v>269</v>
      </c>
      <c r="CK73" s="178" t="s">
        <v>269</v>
      </c>
      <c r="CL73" s="178" t="s">
        <v>269</v>
      </c>
      <c r="CM73" s="178" t="s">
        <v>269</v>
      </c>
      <c r="CN73" s="178" t="s">
        <v>269</v>
      </c>
      <c r="CO73" s="178" t="s">
        <v>269</v>
      </c>
      <c r="CP73" s="178" t="s">
        <v>269</v>
      </c>
      <c r="CQ73" s="178" t="s">
        <v>269</v>
      </c>
      <c r="CR73" s="178" t="s">
        <v>269</v>
      </c>
      <c r="CS73" s="178" t="s">
        <v>269</v>
      </c>
      <c r="CT73" s="178" t="s">
        <v>269</v>
      </c>
      <c r="CU73" s="178" t="s">
        <v>269</v>
      </c>
      <c r="CV73" s="178">
        <v>1</v>
      </c>
      <c r="CW73" s="166">
        <v>0</v>
      </c>
      <c r="CX73" s="166">
        <v>0</v>
      </c>
      <c r="CY73" s="166">
        <v>0</v>
      </c>
      <c r="CZ73" s="166">
        <v>0</v>
      </c>
      <c r="DA73" s="166">
        <v>1</v>
      </c>
      <c r="DB73" s="166">
        <v>0</v>
      </c>
      <c r="DC73" s="166">
        <v>1</v>
      </c>
      <c r="DD73" s="166">
        <v>0</v>
      </c>
      <c r="DE73" s="166">
        <v>0</v>
      </c>
      <c r="DF73" s="177">
        <v>43896</v>
      </c>
      <c r="DH73" s="15" t="s">
        <v>410</v>
      </c>
    </row>
    <row r="74" spans="1:112" ht="20.100000000000001" customHeight="1" x14ac:dyDescent="0.25">
      <c r="A74" s="6">
        <v>73</v>
      </c>
      <c r="B74" s="7">
        <v>43439</v>
      </c>
      <c r="C74" s="8" t="s">
        <v>154</v>
      </c>
      <c r="D74" s="9">
        <v>5605200711</v>
      </c>
      <c r="E74" s="10">
        <v>20595</v>
      </c>
      <c r="F74" s="6">
        <v>211</v>
      </c>
      <c r="G74" s="6" t="s">
        <v>155</v>
      </c>
      <c r="H74" s="6" t="s">
        <v>6</v>
      </c>
      <c r="I74" s="6">
        <v>794.68</v>
      </c>
      <c r="J74" s="6">
        <v>3.41</v>
      </c>
      <c r="K74" s="11" t="s">
        <v>143</v>
      </c>
      <c r="L74" s="12">
        <v>43439</v>
      </c>
      <c r="M74" s="13">
        <f t="shared" si="13"/>
        <v>62.541666666666664</v>
      </c>
      <c r="N74" s="11">
        <v>596.83000000000004</v>
      </c>
      <c r="O74" s="11" t="s">
        <v>261</v>
      </c>
      <c r="P74" s="166">
        <v>0</v>
      </c>
      <c r="Q74" s="166">
        <v>0</v>
      </c>
      <c r="R74" s="166">
        <v>0</v>
      </c>
      <c r="S74" s="166">
        <v>0</v>
      </c>
      <c r="T74" s="166">
        <v>0</v>
      </c>
      <c r="U74" s="11" t="s">
        <v>411</v>
      </c>
      <c r="V74" s="11" t="s">
        <v>274</v>
      </c>
      <c r="W74" s="11">
        <v>1</v>
      </c>
      <c r="X74" s="12">
        <v>43437</v>
      </c>
      <c r="Y74" s="12">
        <v>43754</v>
      </c>
      <c r="Z74" s="12">
        <v>43454</v>
      </c>
      <c r="AA74" s="13">
        <f t="shared" si="16"/>
        <v>300</v>
      </c>
      <c r="AB74" s="176">
        <v>1</v>
      </c>
      <c r="AC74" s="166">
        <v>1</v>
      </c>
      <c r="AD74" s="166" t="s">
        <v>266</v>
      </c>
      <c r="AE74" s="166">
        <v>0</v>
      </c>
      <c r="AF74" s="166">
        <v>2.31</v>
      </c>
      <c r="AG74" s="177">
        <v>43564</v>
      </c>
      <c r="AH74" s="166">
        <v>0</v>
      </c>
      <c r="AI74" s="166">
        <v>1</v>
      </c>
      <c r="AJ74" s="166">
        <v>1</v>
      </c>
      <c r="AK74" s="166">
        <v>0</v>
      </c>
      <c r="AL74" s="166">
        <v>0</v>
      </c>
      <c r="AM74" s="166" t="s">
        <v>277</v>
      </c>
      <c r="AN74" s="166" t="s">
        <v>273</v>
      </c>
      <c r="AO74" s="166">
        <v>1</v>
      </c>
      <c r="AP74" s="189">
        <v>43511</v>
      </c>
      <c r="AQ74" s="177">
        <v>43753</v>
      </c>
      <c r="AR74" s="190">
        <f t="shared" si="14"/>
        <v>242</v>
      </c>
      <c r="AS74" s="176">
        <f t="shared" si="15"/>
        <v>62.736111111111114</v>
      </c>
      <c r="AT74" s="177">
        <v>43509</v>
      </c>
      <c r="AU74" s="166">
        <v>7.46</v>
      </c>
      <c r="AV74" s="166" t="s">
        <v>269</v>
      </c>
      <c r="AW74" s="166" t="s">
        <v>269</v>
      </c>
      <c r="AX74" s="166" t="s">
        <v>269</v>
      </c>
      <c r="AY74" s="166" t="s">
        <v>269</v>
      </c>
      <c r="AZ74" s="166" t="s">
        <v>269</v>
      </c>
      <c r="BA74" s="166" t="s">
        <v>269</v>
      </c>
      <c r="BB74" s="166" t="s">
        <v>269</v>
      </c>
      <c r="BC74" s="166" t="s">
        <v>269</v>
      </c>
      <c r="BD74" s="166" t="s">
        <v>269</v>
      </c>
      <c r="BE74" s="166" t="s">
        <v>269</v>
      </c>
      <c r="BF74" s="166" t="s">
        <v>269</v>
      </c>
      <c r="BG74" s="200"/>
      <c r="BH74" s="166" t="s">
        <v>269</v>
      </c>
      <c r="BI74" s="166" t="s">
        <v>269</v>
      </c>
      <c r="BJ74" s="166" t="s">
        <v>269</v>
      </c>
      <c r="BK74" s="166">
        <v>1</v>
      </c>
      <c r="BL74" s="166">
        <v>4</v>
      </c>
      <c r="BM74" s="166">
        <v>2.31</v>
      </c>
      <c r="BN74" s="177">
        <v>43564</v>
      </c>
      <c r="BO74" s="166">
        <v>1</v>
      </c>
      <c r="BP74" s="166">
        <v>0</v>
      </c>
      <c r="BQ74" s="177" t="s">
        <v>274</v>
      </c>
      <c r="BR74" s="166">
        <v>0</v>
      </c>
      <c r="BS74" s="166">
        <v>1</v>
      </c>
      <c r="BT74" s="166" t="s">
        <v>272</v>
      </c>
      <c r="BU74" s="177">
        <v>43755</v>
      </c>
      <c r="BV74" s="177" t="s">
        <v>412</v>
      </c>
      <c r="BX74" s="177">
        <v>43755</v>
      </c>
      <c r="BY74" s="166">
        <v>146.13999999999999</v>
      </c>
      <c r="BZ74" s="166" t="s">
        <v>269</v>
      </c>
      <c r="CA74" s="166" t="s">
        <v>269</v>
      </c>
      <c r="CO74" s="166">
        <v>1</v>
      </c>
      <c r="CP74" s="166">
        <v>4</v>
      </c>
      <c r="CQ74" s="166">
        <v>91.58</v>
      </c>
      <c r="CR74" s="177">
        <v>43837</v>
      </c>
      <c r="CS74" s="166">
        <v>1</v>
      </c>
      <c r="CV74" s="166">
        <v>0</v>
      </c>
      <c r="CW74" s="166">
        <v>0</v>
      </c>
      <c r="CX74" s="166">
        <v>0</v>
      </c>
      <c r="CY74" s="166">
        <v>0</v>
      </c>
      <c r="CZ74" s="166">
        <v>0</v>
      </c>
      <c r="DA74" s="166">
        <v>1</v>
      </c>
      <c r="DB74" s="166">
        <v>0</v>
      </c>
      <c r="DC74" s="166">
        <v>0</v>
      </c>
      <c r="DD74" s="166">
        <v>0</v>
      </c>
      <c r="DE74" s="166">
        <v>0</v>
      </c>
      <c r="DF74" s="177">
        <v>43880</v>
      </c>
      <c r="DH74" s="15" t="s">
        <v>413</v>
      </c>
    </row>
    <row r="75" spans="1:112" ht="20.100000000000001" customHeight="1" x14ac:dyDescent="0.25">
      <c r="A75" s="6">
        <v>74</v>
      </c>
      <c r="B75" s="7">
        <v>43440</v>
      </c>
      <c r="C75" s="8" t="s">
        <v>156</v>
      </c>
      <c r="D75" s="9">
        <v>6211130783</v>
      </c>
      <c r="E75" s="10">
        <v>22963</v>
      </c>
      <c r="F75" s="6">
        <v>205</v>
      </c>
      <c r="G75" s="6" t="s">
        <v>157</v>
      </c>
      <c r="H75" s="6" t="s">
        <v>3</v>
      </c>
      <c r="I75" s="6">
        <v>29.29</v>
      </c>
      <c r="J75" s="6">
        <v>3.56</v>
      </c>
      <c r="K75" s="11" t="s">
        <v>45</v>
      </c>
      <c r="L75" s="12">
        <v>42430</v>
      </c>
      <c r="M75" s="13">
        <f t="shared" si="13"/>
        <v>53.3</v>
      </c>
      <c r="N75" s="11">
        <v>17</v>
      </c>
      <c r="O75" s="11" t="s">
        <v>270</v>
      </c>
      <c r="P75" s="166">
        <v>0</v>
      </c>
      <c r="Q75" s="166">
        <v>0</v>
      </c>
      <c r="R75" s="166">
        <v>1</v>
      </c>
      <c r="S75" s="166">
        <v>0</v>
      </c>
      <c r="T75" s="166">
        <v>0</v>
      </c>
      <c r="U75" s="11" t="s">
        <v>292</v>
      </c>
      <c r="V75" s="11" t="s">
        <v>274</v>
      </c>
      <c r="W75" s="11">
        <v>0</v>
      </c>
      <c r="X75" s="12">
        <v>43467</v>
      </c>
      <c r="Y75" s="12">
        <v>43467</v>
      </c>
      <c r="Z75" s="12">
        <v>42479</v>
      </c>
      <c r="AA75" s="13">
        <f t="shared" si="16"/>
        <v>988</v>
      </c>
      <c r="AB75" s="176">
        <v>0</v>
      </c>
      <c r="AC75" s="166">
        <v>1</v>
      </c>
      <c r="AD75" s="166" t="s">
        <v>266</v>
      </c>
      <c r="AE75" s="166">
        <v>0</v>
      </c>
      <c r="AF75" s="166" t="s">
        <v>269</v>
      </c>
      <c r="AG75" s="177" t="s">
        <v>269</v>
      </c>
      <c r="AH75" s="166">
        <v>0</v>
      </c>
      <c r="AI75" s="166">
        <v>1</v>
      </c>
      <c r="AJ75" s="166">
        <v>0</v>
      </c>
      <c r="AK75" s="166">
        <v>0</v>
      </c>
      <c r="AL75" s="166">
        <v>0</v>
      </c>
      <c r="AM75" s="166" t="s">
        <v>264</v>
      </c>
      <c r="AN75" s="166" t="s">
        <v>268</v>
      </c>
      <c r="AO75" s="166">
        <v>0</v>
      </c>
      <c r="AP75" s="189">
        <v>43476</v>
      </c>
      <c r="AQ75" s="177">
        <v>43868</v>
      </c>
      <c r="AR75" s="190">
        <f t="shared" si="14"/>
        <v>392</v>
      </c>
      <c r="AS75" s="176">
        <f t="shared" si="15"/>
        <v>56.161111111111111</v>
      </c>
      <c r="AT75" s="177">
        <v>43476</v>
      </c>
      <c r="AU75" s="166">
        <v>50.75</v>
      </c>
      <c r="AV75" s="166" t="s">
        <v>269</v>
      </c>
      <c r="AW75" s="166" t="s">
        <v>269</v>
      </c>
      <c r="BG75" s="200" t="e">
        <f t="shared" si="11"/>
        <v>#DIV/0!</v>
      </c>
      <c r="BK75" s="166">
        <v>0</v>
      </c>
      <c r="BL75" s="166">
        <v>0</v>
      </c>
      <c r="BM75" s="166">
        <v>16.57</v>
      </c>
      <c r="BN75" s="177">
        <v>43644</v>
      </c>
      <c r="BO75" s="166" t="s">
        <v>274</v>
      </c>
      <c r="BP75" s="166">
        <v>0</v>
      </c>
      <c r="BQ75" s="177" t="s">
        <v>274</v>
      </c>
      <c r="BR75" s="166">
        <v>0</v>
      </c>
      <c r="BS75" s="166">
        <v>0</v>
      </c>
      <c r="BT75" s="166" t="s">
        <v>274</v>
      </c>
      <c r="BU75" s="166" t="s">
        <v>274</v>
      </c>
      <c r="BV75" s="166" t="s">
        <v>274</v>
      </c>
      <c r="BW75" s="166" t="s">
        <v>274</v>
      </c>
      <c r="BX75" s="166" t="s">
        <v>274</v>
      </c>
      <c r="BY75" s="166" t="s">
        <v>274</v>
      </c>
      <c r="BZ75" s="166" t="s">
        <v>274</v>
      </c>
      <c r="CA75" s="166" t="s">
        <v>274</v>
      </c>
      <c r="CB75" s="166" t="s">
        <v>274</v>
      </c>
      <c r="CC75" s="166" t="s">
        <v>274</v>
      </c>
      <c r="CD75" s="166" t="s">
        <v>274</v>
      </c>
      <c r="CE75" s="166" t="s">
        <v>274</v>
      </c>
      <c r="CF75" s="166" t="s">
        <v>274</v>
      </c>
      <c r="CG75" s="166" t="s">
        <v>274</v>
      </c>
      <c r="CH75" s="166" t="s">
        <v>274</v>
      </c>
      <c r="CI75" s="166" t="s">
        <v>274</v>
      </c>
      <c r="CJ75" s="166" t="s">
        <v>274</v>
      </c>
      <c r="CK75" s="166" t="s">
        <v>274</v>
      </c>
      <c r="CL75" s="166" t="s">
        <v>274</v>
      </c>
      <c r="CM75" s="166" t="s">
        <v>274</v>
      </c>
      <c r="CN75" s="166" t="s">
        <v>274</v>
      </c>
      <c r="CO75" s="166" t="s">
        <v>274</v>
      </c>
      <c r="CP75" s="166" t="s">
        <v>274</v>
      </c>
      <c r="CQ75" s="166" t="s">
        <v>274</v>
      </c>
      <c r="CR75" s="166" t="s">
        <v>274</v>
      </c>
      <c r="CS75" s="166" t="s">
        <v>274</v>
      </c>
      <c r="CT75" s="166" t="s">
        <v>274</v>
      </c>
      <c r="CU75" s="166" t="s">
        <v>274</v>
      </c>
      <c r="CV75" s="166" t="s">
        <v>274</v>
      </c>
      <c r="CW75" s="166">
        <v>0</v>
      </c>
      <c r="CX75" s="166">
        <v>0</v>
      </c>
      <c r="CY75" s="166">
        <v>0</v>
      </c>
      <c r="CZ75" s="166">
        <v>0</v>
      </c>
      <c r="DA75" s="166">
        <v>0</v>
      </c>
      <c r="DB75" s="166">
        <v>0</v>
      </c>
      <c r="DC75" s="166">
        <v>0</v>
      </c>
      <c r="DD75" s="166">
        <v>0</v>
      </c>
      <c r="DE75" s="166">
        <v>0</v>
      </c>
      <c r="DF75" s="177">
        <v>43868</v>
      </c>
      <c r="DH75" s="15" t="s">
        <v>414</v>
      </c>
    </row>
    <row r="76" spans="1:112" ht="20.100000000000001" customHeight="1" x14ac:dyDescent="0.25">
      <c r="A76" s="6">
        <v>75</v>
      </c>
      <c r="B76" s="7">
        <v>43446</v>
      </c>
      <c r="C76" s="143" t="s">
        <v>158</v>
      </c>
      <c r="D76" s="9">
        <v>521107218</v>
      </c>
      <c r="E76" s="10">
        <v>19305</v>
      </c>
      <c r="F76" s="6">
        <v>111</v>
      </c>
      <c r="G76" s="6" t="s">
        <v>159</v>
      </c>
      <c r="H76" s="6" t="s">
        <v>3</v>
      </c>
      <c r="I76" s="6">
        <v>0.13</v>
      </c>
      <c r="J76" s="6">
        <v>3.04</v>
      </c>
      <c r="K76" s="11" t="s">
        <v>48</v>
      </c>
      <c r="L76" s="12">
        <v>41026</v>
      </c>
      <c r="M76" s="13">
        <f t="shared" si="13"/>
        <v>59.472222222222221</v>
      </c>
      <c r="N76" s="11">
        <v>549.74</v>
      </c>
      <c r="O76" s="11" t="s">
        <v>275</v>
      </c>
      <c r="P76" s="166">
        <v>0</v>
      </c>
      <c r="Q76" s="166">
        <v>0</v>
      </c>
      <c r="R76" s="166">
        <v>0</v>
      </c>
      <c r="S76" s="166">
        <v>0</v>
      </c>
      <c r="T76" s="166">
        <v>0</v>
      </c>
      <c r="U76" s="11" t="s">
        <v>415</v>
      </c>
      <c r="V76" s="11" t="s">
        <v>274</v>
      </c>
      <c r="W76" s="11">
        <v>1</v>
      </c>
      <c r="X76" s="12">
        <v>41021</v>
      </c>
      <c r="Y76" s="12">
        <v>41908</v>
      </c>
      <c r="Z76" s="12">
        <v>41029</v>
      </c>
      <c r="AA76" s="13">
        <f t="shared" si="16"/>
        <v>879</v>
      </c>
      <c r="AB76" s="176">
        <v>0</v>
      </c>
      <c r="AC76" s="166">
        <v>0</v>
      </c>
      <c r="AD76" s="166">
        <v>0</v>
      </c>
      <c r="AE76" s="166">
        <v>1</v>
      </c>
      <c r="AF76" s="166">
        <v>0.09</v>
      </c>
      <c r="AG76" s="177">
        <v>41144</v>
      </c>
      <c r="AH76" s="166">
        <v>0</v>
      </c>
      <c r="AI76" s="166">
        <v>1</v>
      </c>
      <c r="AJ76" s="166">
        <v>0</v>
      </c>
      <c r="AK76" s="166">
        <v>0</v>
      </c>
      <c r="AL76" s="166">
        <v>0</v>
      </c>
      <c r="AM76" s="166" t="s">
        <v>264</v>
      </c>
      <c r="AN76" s="166" t="s">
        <v>268</v>
      </c>
      <c r="AO76" s="166">
        <v>0</v>
      </c>
      <c r="AP76" s="189">
        <v>42184</v>
      </c>
      <c r="AQ76" s="177" t="s">
        <v>333</v>
      </c>
      <c r="AR76" s="190" t="e">
        <f t="shared" si="14"/>
        <v>#VALUE!</v>
      </c>
      <c r="AS76" s="176">
        <f t="shared" si="15"/>
        <v>62.644444444444446</v>
      </c>
      <c r="AT76" s="177">
        <v>42184</v>
      </c>
      <c r="AU76" s="196"/>
      <c r="AV76" s="166" t="s">
        <v>269</v>
      </c>
      <c r="AW76" s="166" t="s">
        <v>269</v>
      </c>
      <c r="BG76" s="200" t="e">
        <f t="shared" si="11"/>
        <v>#DIV/0!</v>
      </c>
      <c r="BH76" s="200" t="e">
        <f t="shared" ref="BH76:BH108" si="17">BF76/BE76</f>
        <v>#DIV/0!</v>
      </c>
      <c r="BK76" s="166">
        <v>0</v>
      </c>
      <c r="BL76" s="166">
        <v>2</v>
      </c>
      <c r="BM76" s="166">
        <v>0.04</v>
      </c>
      <c r="BN76" s="177">
        <v>42772</v>
      </c>
      <c r="BO76" s="166" t="s">
        <v>274</v>
      </c>
      <c r="BP76" s="166">
        <v>0</v>
      </c>
      <c r="BQ76" s="177" t="s">
        <v>274</v>
      </c>
      <c r="BR76" s="166">
        <v>0</v>
      </c>
      <c r="BS76" s="166">
        <v>0</v>
      </c>
      <c r="BT76" s="166" t="s">
        <v>274</v>
      </c>
      <c r="BU76" s="166" t="s">
        <v>274</v>
      </c>
      <c r="BV76" s="166" t="s">
        <v>274</v>
      </c>
      <c r="BW76" s="166" t="s">
        <v>274</v>
      </c>
      <c r="BX76" s="166" t="s">
        <v>274</v>
      </c>
      <c r="BY76" s="166" t="s">
        <v>274</v>
      </c>
      <c r="BZ76" s="166" t="s">
        <v>274</v>
      </c>
      <c r="CA76" s="166" t="s">
        <v>274</v>
      </c>
      <c r="CB76" s="166" t="s">
        <v>274</v>
      </c>
      <c r="CC76" s="166" t="s">
        <v>274</v>
      </c>
      <c r="CD76" s="166" t="s">
        <v>274</v>
      </c>
      <c r="CE76" s="166" t="s">
        <v>274</v>
      </c>
      <c r="CF76" s="166" t="s">
        <v>274</v>
      </c>
      <c r="CG76" s="166" t="s">
        <v>274</v>
      </c>
      <c r="CH76" s="166" t="s">
        <v>274</v>
      </c>
      <c r="CI76" s="166" t="s">
        <v>274</v>
      </c>
      <c r="CJ76" s="166" t="s">
        <v>274</v>
      </c>
      <c r="CK76" s="166" t="s">
        <v>274</v>
      </c>
      <c r="CL76" s="166" t="s">
        <v>274</v>
      </c>
      <c r="CM76" s="166" t="s">
        <v>274</v>
      </c>
      <c r="CN76" s="166" t="s">
        <v>274</v>
      </c>
      <c r="CO76" s="166" t="s">
        <v>274</v>
      </c>
      <c r="CP76" s="166" t="s">
        <v>274</v>
      </c>
      <c r="CQ76" s="166" t="s">
        <v>274</v>
      </c>
      <c r="CR76" s="166" t="s">
        <v>274</v>
      </c>
      <c r="CS76" s="166" t="s">
        <v>274</v>
      </c>
      <c r="CT76" s="166" t="s">
        <v>274</v>
      </c>
      <c r="CU76" s="166" t="s">
        <v>274</v>
      </c>
      <c r="CV76" s="166" t="s">
        <v>274</v>
      </c>
      <c r="CW76" s="166">
        <v>0</v>
      </c>
      <c r="CX76" s="166">
        <v>0</v>
      </c>
      <c r="CY76" s="166">
        <v>0</v>
      </c>
      <c r="CZ76" s="166">
        <v>0</v>
      </c>
      <c r="DA76" s="166">
        <v>0</v>
      </c>
      <c r="DB76" s="166">
        <v>1</v>
      </c>
      <c r="DC76" s="166">
        <v>1</v>
      </c>
      <c r="DD76" s="166">
        <v>0</v>
      </c>
      <c r="DE76" s="166">
        <v>0</v>
      </c>
      <c r="DF76" s="177">
        <v>43864</v>
      </c>
      <c r="DH76" s="15" t="s">
        <v>416</v>
      </c>
    </row>
    <row r="77" spans="1:112" ht="20.100000000000001" customHeight="1" x14ac:dyDescent="0.25">
      <c r="A77" s="6">
        <v>76</v>
      </c>
      <c r="B77" s="7">
        <v>43451</v>
      </c>
      <c r="C77" s="143" t="s">
        <v>160</v>
      </c>
      <c r="D77" s="9">
        <v>5810241404</v>
      </c>
      <c r="E77" s="10">
        <v>21482</v>
      </c>
      <c r="F77" s="6">
        <v>111</v>
      </c>
      <c r="G77" s="6" t="s">
        <v>161</v>
      </c>
      <c r="H77" s="6" t="s">
        <v>6</v>
      </c>
      <c r="I77" s="6">
        <v>8.92</v>
      </c>
      <c r="J77" s="6">
        <v>2.4700000000000002</v>
      </c>
      <c r="K77" s="11" t="s">
        <v>46</v>
      </c>
      <c r="L77" s="12">
        <v>42857</v>
      </c>
      <c r="M77" s="13">
        <f t="shared" si="13"/>
        <v>58.522222222222226</v>
      </c>
      <c r="N77" s="11">
        <v>725.89</v>
      </c>
      <c r="O77" s="11" t="s">
        <v>287</v>
      </c>
      <c r="P77" s="166">
        <v>0</v>
      </c>
      <c r="Q77" s="166">
        <v>0</v>
      </c>
      <c r="R77" s="166">
        <v>0</v>
      </c>
      <c r="S77" s="166">
        <v>0</v>
      </c>
      <c r="T77" s="166">
        <v>0</v>
      </c>
      <c r="U77" s="11" t="s">
        <v>415</v>
      </c>
      <c r="V77" s="11" t="s">
        <v>274</v>
      </c>
      <c r="W77" s="11">
        <v>1</v>
      </c>
      <c r="X77" s="12">
        <v>42867</v>
      </c>
      <c r="Y77" s="12">
        <v>43276</v>
      </c>
      <c r="Z77" s="12">
        <v>42873</v>
      </c>
      <c r="AA77" s="13">
        <f t="shared" si="16"/>
        <v>403</v>
      </c>
      <c r="AB77" s="176">
        <v>1</v>
      </c>
      <c r="AC77" s="166">
        <v>1</v>
      </c>
      <c r="AD77" s="166" t="s">
        <v>266</v>
      </c>
      <c r="AE77" s="166">
        <v>0</v>
      </c>
      <c r="AF77" s="166">
        <v>2.54</v>
      </c>
      <c r="AG77" s="177">
        <v>43067</v>
      </c>
      <c r="AH77" s="166">
        <v>0</v>
      </c>
      <c r="AI77" s="166">
        <v>1</v>
      </c>
      <c r="AJ77" s="166">
        <v>0</v>
      </c>
      <c r="AK77" s="166">
        <v>0</v>
      </c>
      <c r="AL77" s="166">
        <v>0</v>
      </c>
      <c r="AM77" s="166" t="s">
        <v>264</v>
      </c>
      <c r="AN77" s="166" t="s">
        <v>267</v>
      </c>
      <c r="AO77" s="166">
        <v>1</v>
      </c>
      <c r="AP77" s="189">
        <v>43293</v>
      </c>
      <c r="AQ77" s="177">
        <v>43399</v>
      </c>
      <c r="AR77" s="190">
        <f t="shared" si="14"/>
        <v>106</v>
      </c>
      <c r="AS77" s="176">
        <f t="shared" si="15"/>
        <v>59.716666666666669</v>
      </c>
      <c r="AT77" s="177">
        <v>43293</v>
      </c>
      <c r="AU77" s="166">
        <v>100.25</v>
      </c>
      <c r="AV77" s="166" t="s">
        <v>269</v>
      </c>
      <c r="AW77" s="166" t="s">
        <v>269</v>
      </c>
      <c r="BG77" s="200" t="e">
        <f t="shared" si="11"/>
        <v>#DIV/0!</v>
      </c>
      <c r="BH77" s="200" t="e">
        <f t="shared" si="17"/>
        <v>#DIV/0!</v>
      </c>
      <c r="BJ77" s="200">
        <f t="shared" ref="BJ77:BJ105" si="18">BI77*BD77</f>
        <v>0</v>
      </c>
      <c r="BK77" s="166">
        <v>2</v>
      </c>
      <c r="BL77" s="166">
        <v>5</v>
      </c>
      <c r="BM77" s="166">
        <v>65.739999999999995</v>
      </c>
      <c r="BN77" s="177">
        <v>43318</v>
      </c>
      <c r="BO77" s="166">
        <v>0</v>
      </c>
      <c r="BP77" s="166">
        <v>0</v>
      </c>
      <c r="BQ77" s="177" t="s">
        <v>274</v>
      </c>
      <c r="BR77" s="166">
        <v>0</v>
      </c>
      <c r="BS77" s="166">
        <v>1</v>
      </c>
      <c r="BT77" s="166" t="s">
        <v>273</v>
      </c>
      <c r="BU77" s="177">
        <v>42902</v>
      </c>
      <c r="BV77" s="177">
        <v>43018</v>
      </c>
      <c r="BW77" s="166">
        <v>6</v>
      </c>
      <c r="BX77" s="177">
        <v>42901</v>
      </c>
      <c r="BY77" s="166">
        <v>17.559999999999999</v>
      </c>
      <c r="BZ77" s="166" t="s">
        <v>269</v>
      </c>
      <c r="CA77" s="166" t="s">
        <v>269</v>
      </c>
      <c r="CO77" s="166">
        <v>2</v>
      </c>
      <c r="CP77" s="166">
        <v>5</v>
      </c>
      <c r="CQ77" s="166">
        <v>2.54</v>
      </c>
      <c r="CR77" s="177">
        <v>43067</v>
      </c>
      <c r="CS77" s="166">
        <v>0</v>
      </c>
      <c r="CT77" s="166">
        <v>0</v>
      </c>
      <c r="CU77" s="177" t="s">
        <v>274</v>
      </c>
      <c r="CV77" s="166">
        <v>1</v>
      </c>
      <c r="CW77" s="166">
        <v>0</v>
      </c>
      <c r="CX77" s="166">
        <v>1</v>
      </c>
      <c r="CY77" s="166">
        <v>0</v>
      </c>
      <c r="CZ77" s="166">
        <v>0</v>
      </c>
      <c r="DA77" s="166">
        <v>1</v>
      </c>
      <c r="DB77" s="166">
        <v>0</v>
      </c>
      <c r="DC77" s="166">
        <v>0</v>
      </c>
      <c r="DD77" s="166">
        <v>0</v>
      </c>
      <c r="DE77" s="166">
        <v>1</v>
      </c>
      <c r="DH77" s="15" t="s">
        <v>403</v>
      </c>
    </row>
    <row r="78" spans="1:112" ht="20.100000000000001" customHeight="1" x14ac:dyDescent="0.25">
      <c r="A78" s="6">
        <v>77</v>
      </c>
      <c r="B78" s="7">
        <v>43451</v>
      </c>
      <c r="C78" s="47" t="s">
        <v>162</v>
      </c>
      <c r="D78" s="9">
        <v>520821288</v>
      </c>
      <c r="E78" s="10">
        <v>19227</v>
      </c>
      <c r="F78" s="6">
        <v>111</v>
      </c>
      <c r="G78" s="6" t="s">
        <v>163</v>
      </c>
      <c r="H78" s="6" t="s">
        <v>6</v>
      </c>
      <c r="I78" s="6">
        <v>3.31</v>
      </c>
      <c r="J78" s="6">
        <v>3.53</v>
      </c>
      <c r="K78" s="11" t="s">
        <v>46</v>
      </c>
      <c r="L78" s="12">
        <v>41061</v>
      </c>
      <c r="M78" s="13">
        <f t="shared" si="13"/>
        <v>59.777777777777779</v>
      </c>
      <c r="N78" s="11">
        <v>21.3</v>
      </c>
      <c r="O78" s="11" t="s">
        <v>265</v>
      </c>
      <c r="P78" s="166">
        <v>0</v>
      </c>
      <c r="Q78" s="166">
        <v>0</v>
      </c>
      <c r="R78" s="166">
        <v>1</v>
      </c>
      <c r="S78" s="166">
        <v>0</v>
      </c>
      <c r="T78" s="166">
        <v>0</v>
      </c>
      <c r="U78" s="11" t="s">
        <v>417</v>
      </c>
      <c r="V78" s="11" t="s">
        <v>274</v>
      </c>
      <c r="W78" s="11">
        <v>0</v>
      </c>
      <c r="X78" s="12">
        <v>42606</v>
      </c>
      <c r="Y78" s="12">
        <v>42606</v>
      </c>
      <c r="Z78" s="12">
        <v>41091</v>
      </c>
      <c r="AA78" s="13">
        <f t="shared" si="16"/>
        <v>1515</v>
      </c>
      <c r="AB78" s="176">
        <v>0</v>
      </c>
      <c r="AC78" s="166">
        <v>1</v>
      </c>
      <c r="AD78" s="166" t="s">
        <v>266</v>
      </c>
      <c r="AE78" s="166">
        <v>0</v>
      </c>
      <c r="AF78" s="166" t="s">
        <v>269</v>
      </c>
      <c r="AG78" s="177" t="s">
        <v>269</v>
      </c>
      <c r="AH78" s="166">
        <v>1</v>
      </c>
      <c r="AI78" s="166">
        <v>1</v>
      </c>
      <c r="AJ78" s="166">
        <v>0</v>
      </c>
      <c r="AK78" s="166">
        <v>0</v>
      </c>
      <c r="AL78" s="166">
        <v>0</v>
      </c>
      <c r="AM78" s="166" t="s">
        <v>277</v>
      </c>
      <c r="AN78" s="166" t="s">
        <v>268</v>
      </c>
      <c r="AO78" s="166">
        <v>0</v>
      </c>
      <c r="AP78" s="189">
        <v>42649</v>
      </c>
      <c r="AQ78" s="177">
        <v>43161</v>
      </c>
      <c r="AR78" s="190">
        <f t="shared" si="14"/>
        <v>512</v>
      </c>
      <c r="AS78" s="176">
        <f t="shared" si="15"/>
        <v>64.125</v>
      </c>
      <c r="AT78" s="177">
        <v>42648</v>
      </c>
      <c r="AU78" s="166">
        <v>13.16</v>
      </c>
      <c r="AV78" s="166" t="s">
        <v>269</v>
      </c>
      <c r="AW78" s="166" t="s">
        <v>269</v>
      </c>
      <c r="AX78" s="166" t="s">
        <v>269</v>
      </c>
      <c r="AY78" s="166" t="s">
        <v>269</v>
      </c>
      <c r="AZ78" s="166" t="s">
        <v>269</v>
      </c>
      <c r="BA78" s="166" t="s">
        <v>269</v>
      </c>
      <c r="BB78" s="166" t="s">
        <v>269</v>
      </c>
      <c r="BC78" s="166" t="s">
        <v>269</v>
      </c>
      <c r="BD78" s="166" t="s">
        <v>269</v>
      </c>
      <c r="BE78" s="166" t="s">
        <v>269</v>
      </c>
      <c r="BF78" s="166" t="s">
        <v>269</v>
      </c>
      <c r="BG78" s="200"/>
      <c r="BH78" s="200" t="e">
        <f t="shared" si="17"/>
        <v>#VALUE!</v>
      </c>
      <c r="BI78" s="166" t="s">
        <v>269</v>
      </c>
      <c r="BJ78" s="200" t="e">
        <f t="shared" si="18"/>
        <v>#VALUE!</v>
      </c>
      <c r="BK78" s="166">
        <v>0</v>
      </c>
      <c r="BL78" s="166">
        <v>0</v>
      </c>
      <c r="BM78" s="166">
        <v>0.13</v>
      </c>
      <c r="BN78" s="177">
        <v>43206</v>
      </c>
      <c r="BO78" s="166">
        <v>1</v>
      </c>
      <c r="BP78" s="166">
        <v>0</v>
      </c>
      <c r="BQ78" s="177" t="s">
        <v>274</v>
      </c>
      <c r="BR78" s="166">
        <v>1</v>
      </c>
      <c r="BS78" s="166">
        <v>1</v>
      </c>
      <c r="BT78" s="166" t="s">
        <v>272</v>
      </c>
      <c r="BU78" s="177">
        <v>43592</v>
      </c>
      <c r="BV78" s="177">
        <v>43781</v>
      </c>
      <c r="BW78" s="166">
        <v>10</v>
      </c>
      <c r="BX78" s="177">
        <v>43585</v>
      </c>
      <c r="BY78" s="166">
        <v>6.71</v>
      </c>
      <c r="BZ78" s="166" t="s">
        <v>269</v>
      </c>
      <c r="CA78" s="166" t="s">
        <v>269</v>
      </c>
      <c r="CO78" s="166">
        <v>0</v>
      </c>
      <c r="CP78" s="166">
        <v>0</v>
      </c>
      <c r="CQ78" s="166">
        <v>0.89</v>
      </c>
      <c r="CR78" s="177">
        <v>43809</v>
      </c>
      <c r="CS78" s="166">
        <v>0</v>
      </c>
      <c r="CT78" s="166">
        <v>0</v>
      </c>
      <c r="CU78" s="177" t="s">
        <v>274</v>
      </c>
      <c r="CV78" s="166">
        <v>1</v>
      </c>
      <c r="CW78" s="166">
        <v>0</v>
      </c>
      <c r="CX78" s="166">
        <v>0</v>
      </c>
      <c r="CY78" s="166">
        <v>0</v>
      </c>
      <c r="CZ78" s="166">
        <v>0</v>
      </c>
      <c r="DA78" s="166">
        <v>0</v>
      </c>
      <c r="DB78" s="166">
        <v>0</v>
      </c>
      <c r="DC78" s="166">
        <v>0</v>
      </c>
      <c r="DD78" s="166">
        <v>0</v>
      </c>
      <c r="DE78" s="166">
        <v>0</v>
      </c>
      <c r="DF78" s="177">
        <v>44595</v>
      </c>
      <c r="DH78" s="15" t="s">
        <v>418</v>
      </c>
    </row>
    <row r="79" spans="1:112" ht="20.100000000000001" customHeight="1" x14ac:dyDescent="0.25">
      <c r="A79" s="6">
        <v>78</v>
      </c>
      <c r="B79" s="7">
        <v>43468</v>
      </c>
      <c r="C79" s="8" t="s">
        <v>164</v>
      </c>
      <c r="D79" s="9">
        <v>471213441</v>
      </c>
      <c r="E79" s="10">
        <v>17514</v>
      </c>
      <c r="F79" s="6">
        <v>111</v>
      </c>
      <c r="G79" s="6" t="s">
        <v>165</v>
      </c>
      <c r="H79" s="6" t="s">
        <v>6</v>
      </c>
      <c r="I79" s="6">
        <v>218.56</v>
      </c>
      <c r="J79" s="6">
        <v>3.08</v>
      </c>
      <c r="K79" s="11" t="s">
        <v>45</v>
      </c>
      <c r="L79" s="12">
        <v>42965</v>
      </c>
      <c r="M79" s="11">
        <f t="shared" ref="M79:M142" si="19">DATEDIF(E79,L79,"y")</f>
        <v>69</v>
      </c>
      <c r="N79" s="11">
        <v>523.49</v>
      </c>
      <c r="O79" s="11" t="s">
        <v>285</v>
      </c>
      <c r="P79" s="166">
        <v>0</v>
      </c>
      <c r="Q79" s="166">
        <v>0</v>
      </c>
      <c r="R79" s="166">
        <v>0</v>
      </c>
      <c r="S79" s="166">
        <v>0</v>
      </c>
      <c r="T79" s="166">
        <v>0</v>
      </c>
      <c r="U79" s="11" t="s">
        <v>281</v>
      </c>
      <c r="V79" s="11" t="s">
        <v>274</v>
      </c>
      <c r="W79" s="11">
        <v>1</v>
      </c>
      <c r="X79" s="12">
        <v>42950</v>
      </c>
      <c r="Y79" s="12">
        <v>43131</v>
      </c>
      <c r="Z79" s="12">
        <v>43004</v>
      </c>
      <c r="AA79" s="13">
        <f t="shared" si="16"/>
        <v>127</v>
      </c>
      <c r="AB79" s="176">
        <v>1</v>
      </c>
      <c r="AC79" s="166">
        <v>0</v>
      </c>
      <c r="AD79" s="166">
        <v>0</v>
      </c>
      <c r="AE79" s="166">
        <v>1</v>
      </c>
      <c r="AF79" s="166" t="s">
        <v>274</v>
      </c>
      <c r="AG79" s="177" t="s">
        <v>274</v>
      </c>
      <c r="AH79" s="166">
        <v>0</v>
      </c>
      <c r="AI79" s="166">
        <v>1</v>
      </c>
      <c r="AJ79" s="166">
        <v>0</v>
      </c>
      <c r="AK79" s="166">
        <v>0</v>
      </c>
      <c r="AL79" s="166">
        <v>0</v>
      </c>
      <c r="AM79" s="166" t="s">
        <v>277</v>
      </c>
      <c r="AN79" s="166" t="s">
        <v>267</v>
      </c>
      <c r="AO79" s="166">
        <v>1</v>
      </c>
      <c r="AP79" s="189">
        <v>43473</v>
      </c>
      <c r="AQ79" s="177">
        <v>43616</v>
      </c>
      <c r="AR79" s="190">
        <f t="shared" si="14"/>
        <v>143</v>
      </c>
      <c r="AS79" s="176">
        <f t="shared" si="15"/>
        <v>71.069444444444443</v>
      </c>
      <c r="AT79" s="177">
        <v>43468</v>
      </c>
      <c r="AU79" s="166">
        <v>218.56</v>
      </c>
      <c r="AV79" s="166" t="s">
        <v>269</v>
      </c>
      <c r="AW79" s="166" t="s">
        <v>269</v>
      </c>
      <c r="BG79" s="200" t="e">
        <f t="shared" si="11"/>
        <v>#DIV/0!</v>
      </c>
      <c r="BH79" s="200" t="e">
        <f t="shared" si="17"/>
        <v>#DIV/0!</v>
      </c>
      <c r="BI79" s="200" t="e">
        <f t="shared" ref="BI79:BI108" si="20">BC79/BF79</f>
        <v>#DIV/0!</v>
      </c>
      <c r="BJ79" s="200" t="e">
        <f t="shared" si="18"/>
        <v>#DIV/0!</v>
      </c>
      <c r="BK79" s="166">
        <v>2</v>
      </c>
      <c r="BL79" s="166">
        <v>4</v>
      </c>
      <c r="BM79" s="166">
        <v>64.81</v>
      </c>
      <c r="BN79" s="177">
        <v>43530</v>
      </c>
      <c r="BO79" s="166">
        <v>0</v>
      </c>
      <c r="BP79" s="166">
        <v>0</v>
      </c>
      <c r="BQ79" s="177" t="s">
        <v>274</v>
      </c>
      <c r="BR79" s="166">
        <v>0</v>
      </c>
      <c r="BS79" s="166">
        <v>1</v>
      </c>
      <c r="BT79" s="166" t="s">
        <v>272</v>
      </c>
      <c r="BU79" s="177">
        <v>43138</v>
      </c>
      <c r="BV79" s="177">
        <v>43236</v>
      </c>
      <c r="BW79" s="166">
        <v>8</v>
      </c>
      <c r="BX79" s="177">
        <v>43131</v>
      </c>
      <c r="BY79" s="166">
        <v>1010.93</v>
      </c>
      <c r="BZ79" s="166" t="s">
        <v>269</v>
      </c>
      <c r="CA79" s="166" t="s">
        <v>269</v>
      </c>
      <c r="CO79" s="166">
        <v>3</v>
      </c>
      <c r="CP79" s="166">
        <v>4</v>
      </c>
      <c r="CQ79" s="166">
        <v>43.57</v>
      </c>
      <c r="CR79" s="177">
        <v>43325</v>
      </c>
      <c r="CS79" s="166">
        <v>1</v>
      </c>
      <c r="CT79" s="166">
        <v>0</v>
      </c>
      <c r="CU79" s="177" t="s">
        <v>274</v>
      </c>
      <c r="CV79" s="166">
        <v>1</v>
      </c>
      <c r="CW79" s="166">
        <v>0</v>
      </c>
      <c r="CX79" s="166">
        <v>1</v>
      </c>
      <c r="CY79" s="166">
        <v>0</v>
      </c>
      <c r="CZ79" s="166">
        <v>0</v>
      </c>
      <c r="DA79" s="166">
        <v>1</v>
      </c>
      <c r="DB79" s="166">
        <v>1</v>
      </c>
      <c r="DC79" s="166">
        <v>1</v>
      </c>
      <c r="DD79" s="166">
        <v>1</v>
      </c>
      <c r="DE79" s="166">
        <v>0</v>
      </c>
      <c r="DF79" s="177">
        <v>43882</v>
      </c>
      <c r="DH79" s="15" t="s">
        <v>419</v>
      </c>
    </row>
    <row r="80" spans="1:112" ht="20.100000000000001" customHeight="1" x14ac:dyDescent="0.25">
      <c r="A80" s="6">
        <v>79</v>
      </c>
      <c r="B80" s="7">
        <v>43476</v>
      </c>
      <c r="C80" s="143" t="s">
        <v>166</v>
      </c>
      <c r="D80" s="9">
        <v>280526430</v>
      </c>
      <c r="E80" s="10">
        <v>10284</v>
      </c>
      <c r="F80" s="6">
        <v>207</v>
      </c>
      <c r="G80" s="6" t="s">
        <v>167</v>
      </c>
      <c r="H80" s="6" t="s">
        <v>6</v>
      </c>
      <c r="I80" s="6">
        <v>27</v>
      </c>
      <c r="J80" s="6">
        <v>3.23</v>
      </c>
      <c r="K80" s="11" t="s">
        <v>45</v>
      </c>
      <c r="L80" s="12">
        <v>40909</v>
      </c>
      <c r="M80" s="11">
        <f t="shared" si="19"/>
        <v>83</v>
      </c>
      <c r="N80" s="11" t="s">
        <v>269</v>
      </c>
      <c r="O80" s="11" t="s">
        <v>269</v>
      </c>
      <c r="P80" s="166">
        <v>0</v>
      </c>
      <c r="Q80" s="166">
        <v>0</v>
      </c>
      <c r="R80" s="166">
        <v>0</v>
      </c>
      <c r="S80" s="166">
        <v>0</v>
      </c>
      <c r="T80" s="166">
        <v>0</v>
      </c>
      <c r="U80" s="11" t="s">
        <v>420</v>
      </c>
      <c r="V80" s="11" t="s">
        <v>274</v>
      </c>
      <c r="W80" s="11">
        <v>0</v>
      </c>
      <c r="X80" s="12">
        <v>43298</v>
      </c>
      <c r="Y80" s="12">
        <v>43298</v>
      </c>
      <c r="Z80" s="12">
        <v>40909</v>
      </c>
      <c r="AA80" s="13">
        <f t="shared" si="16"/>
        <v>2389</v>
      </c>
      <c r="AB80" s="176">
        <v>0</v>
      </c>
      <c r="AC80" s="166">
        <v>0</v>
      </c>
      <c r="AD80" s="166">
        <v>0</v>
      </c>
      <c r="AE80" s="166">
        <v>1</v>
      </c>
      <c r="AF80" s="166" t="s">
        <v>269</v>
      </c>
      <c r="AG80" s="177" t="s">
        <v>269</v>
      </c>
      <c r="AH80" s="166">
        <v>0</v>
      </c>
      <c r="AI80" s="166">
        <v>1</v>
      </c>
      <c r="AJ80" s="166">
        <v>0</v>
      </c>
      <c r="AK80" s="166">
        <v>0</v>
      </c>
      <c r="AL80" s="166">
        <v>0</v>
      </c>
      <c r="AM80" s="166" t="s">
        <v>264</v>
      </c>
      <c r="AN80" s="166" t="s">
        <v>268</v>
      </c>
      <c r="AO80" s="166">
        <v>1</v>
      </c>
      <c r="AP80" s="189">
        <v>43448</v>
      </c>
      <c r="AQ80" s="177">
        <v>43560</v>
      </c>
      <c r="AR80" s="190">
        <f t="shared" si="14"/>
        <v>112</v>
      </c>
      <c r="AS80" s="176">
        <f t="shared" si="15"/>
        <v>90.8</v>
      </c>
      <c r="AT80" s="177">
        <v>43448</v>
      </c>
      <c r="AU80" s="166">
        <v>81.67</v>
      </c>
      <c r="AV80" s="166" t="s">
        <v>269</v>
      </c>
      <c r="AW80" s="166" t="s">
        <v>269</v>
      </c>
      <c r="BG80" s="200" t="e">
        <f t="shared" si="11"/>
        <v>#DIV/0!</v>
      </c>
      <c r="BH80" s="200" t="e">
        <f t="shared" si="17"/>
        <v>#DIV/0!</v>
      </c>
      <c r="BI80" s="200" t="e">
        <f t="shared" si="20"/>
        <v>#DIV/0!</v>
      </c>
      <c r="BJ80" s="200" t="e">
        <f t="shared" si="18"/>
        <v>#DIV/0!</v>
      </c>
      <c r="BK80" s="166">
        <v>1</v>
      </c>
      <c r="BL80" s="166">
        <v>0</v>
      </c>
      <c r="BM80" s="166">
        <v>21.99</v>
      </c>
      <c r="BN80" s="177">
        <v>43531</v>
      </c>
      <c r="BO80" s="166">
        <v>0</v>
      </c>
      <c r="BP80" s="166">
        <v>0</v>
      </c>
      <c r="BQ80" s="177" t="s">
        <v>274</v>
      </c>
      <c r="BR80" s="166">
        <v>0</v>
      </c>
      <c r="BS80" s="166">
        <v>0</v>
      </c>
      <c r="BT80" s="166" t="s">
        <v>274</v>
      </c>
      <c r="BU80" s="166" t="s">
        <v>274</v>
      </c>
      <c r="BV80" s="166" t="s">
        <v>274</v>
      </c>
      <c r="BW80" s="166" t="s">
        <v>274</v>
      </c>
      <c r="BX80" s="166" t="s">
        <v>274</v>
      </c>
      <c r="BY80" s="166" t="s">
        <v>274</v>
      </c>
      <c r="BZ80" s="166" t="s">
        <v>274</v>
      </c>
      <c r="CA80" s="166" t="s">
        <v>274</v>
      </c>
      <c r="CB80" s="166" t="s">
        <v>274</v>
      </c>
      <c r="CC80" s="166" t="s">
        <v>274</v>
      </c>
      <c r="CD80" s="166" t="s">
        <v>274</v>
      </c>
      <c r="CE80" s="166" t="s">
        <v>274</v>
      </c>
      <c r="CF80" s="166" t="s">
        <v>274</v>
      </c>
      <c r="CG80" s="166" t="s">
        <v>274</v>
      </c>
      <c r="CH80" s="166" t="s">
        <v>274</v>
      </c>
      <c r="CI80" s="166" t="s">
        <v>274</v>
      </c>
      <c r="CJ80" s="166" t="s">
        <v>274</v>
      </c>
      <c r="CK80" s="166" t="s">
        <v>274</v>
      </c>
      <c r="CL80" s="166" t="s">
        <v>274</v>
      </c>
      <c r="CM80" s="166" t="s">
        <v>274</v>
      </c>
      <c r="CN80" s="166" t="s">
        <v>274</v>
      </c>
      <c r="CO80" s="166" t="s">
        <v>274</v>
      </c>
      <c r="CP80" s="166" t="s">
        <v>274</v>
      </c>
      <c r="CQ80" s="166" t="s">
        <v>274</v>
      </c>
      <c r="CR80" s="166" t="s">
        <v>274</v>
      </c>
      <c r="CS80" s="166" t="s">
        <v>274</v>
      </c>
      <c r="CT80" s="166" t="s">
        <v>274</v>
      </c>
      <c r="CU80" s="166" t="s">
        <v>274</v>
      </c>
      <c r="CV80" s="166" t="s">
        <v>274</v>
      </c>
      <c r="CW80" s="166">
        <v>0</v>
      </c>
      <c r="CX80" s="166">
        <v>0</v>
      </c>
      <c r="CY80" s="166">
        <v>0</v>
      </c>
      <c r="CZ80" s="166">
        <v>0</v>
      </c>
      <c r="DA80" s="166">
        <v>1</v>
      </c>
      <c r="DB80" s="166">
        <v>0</v>
      </c>
      <c r="DC80" s="166">
        <v>0</v>
      </c>
      <c r="DD80" s="166">
        <v>0</v>
      </c>
      <c r="DE80" s="166">
        <v>1</v>
      </c>
      <c r="DH80" s="15" t="s">
        <v>421</v>
      </c>
    </row>
    <row r="81" spans="1:112" ht="20.100000000000001" customHeight="1" x14ac:dyDescent="0.25">
      <c r="A81" s="6">
        <v>80</v>
      </c>
      <c r="B81" s="7">
        <v>43500</v>
      </c>
      <c r="C81" s="8" t="s">
        <v>168</v>
      </c>
      <c r="D81" s="9">
        <v>5708242089</v>
      </c>
      <c r="E81" s="10">
        <v>21056</v>
      </c>
      <c r="F81" s="6">
        <v>211</v>
      </c>
      <c r="G81" s="6" t="s">
        <v>169</v>
      </c>
      <c r="H81" s="6" t="s">
        <v>3</v>
      </c>
      <c r="I81" s="6">
        <v>0.02</v>
      </c>
      <c r="J81" s="6">
        <v>3.87</v>
      </c>
      <c r="K81" s="11" t="s">
        <v>46</v>
      </c>
      <c r="L81" s="12">
        <v>41227</v>
      </c>
      <c r="M81" s="11">
        <f t="shared" si="19"/>
        <v>55</v>
      </c>
      <c r="N81" s="11">
        <v>26.7</v>
      </c>
      <c r="O81" s="11" t="s">
        <v>287</v>
      </c>
      <c r="P81" s="166">
        <v>0</v>
      </c>
      <c r="Q81" s="166">
        <v>1</v>
      </c>
      <c r="R81" s="166">
        <v>0</v>
      </c>
      <c r="S81" s="166">
        <v>1</v>
      </c>
      <c r="T81" s="166">
        <v>0</v>
      </c>
      <c r="U81" s="11" t="s">
        <v>278</v>
      </c>
      <c r="V81" s="11" t="s">
        <v>301</v>
      </c>
      <c r="W81" s="11">
        <v>0</v>
      </c>
      <c r="X81" s="12">
        <v>42494</v>
      </c>
      <c r="Y81" s="12">
        <v>42494</v>
      </c>
      <c r="Z81" s="12">
        <v>41410</v>
      </c>
      <c r="AA81" s="13">
        <f t="shared" si="16"/>
        <v>1084</v>
      </c>
      <c r="AB81" s="176">
        <v>0</v>
      </c>
      <c r="AC81" s="166">
        <v>1</v>
      </c>
      <c r="AD81" s="166" t="s">
        <v>266</v>
      </c>
      <c r="AE81" s="166">
        <v>1</v>
      </c>
      <c r="AF81" s="166">
        <v>1.87</v>
      </c>
      <c r="AG81" s="177">
        <v>41442</v>
      </c>
      <c r="AH81" s="166">
        <v>0</v>
      </c>
      <c r="AI81" s="166">
        <v>1</v>
      </c>
      <c r="AJ81" s="166">
        <v>0</v>
      </c>
      <c r="AK81" s="166">
        <v>0</v>
      </c>
      <c r="AL81" s="166">
        <v>0</v>
      </c>
      <c r="AM81" s="166" t="s">
        <v>277</v>
      </c>
      <c r="AN81" s="166" t="s">
        <v>268</v>
      </c>
      <c r="AO81" s="166">
        <v>0</v>
      </c>
      <c r="AP81" s="189">
        <v>42822</v>
      </c>
      <c r="AQ81" s="177" t="s">
        <v>333</v>
      </c>
      <c r="AR81" s="190" t="e">
        <f t="shared" si="14"/>
        <v>#VALUE!</v>
      </c>
      <c r="AS81" s="176">
        <f t="shared" si="15"/>
        <v>59.594444444444441</v>
      </c>
      <c r="AT81" s="177">
        <v>42821</v>
      </c>
      <c r="AU81" s="166">
        <v>16.07</v>
      </c>
      <c r="AV81" s="166" t="s">
        <v>269</v>
      </c>
      <c r="AW81" s="166" t="s">
        <v>269</v>
      </c>
      <c r="BG81" s="200" t="e">
        <f t="shared" si="11"/>
        <v>#DIV/0!</v>
      </c>
      <c r="BH81" s="200" t="e">
        <f t="shared" si="17"/>
        <v>#DIV/0!</v>
      </c>
      <c r="BI81" s="200" t="e">
        <f t="shared" si="20"/>
        <v>#DIV/0!</v>
      </c>
      <c r="BJ81" s="200" t="e">
        <f t="shared" si="18"/>
        <v>#DIV/0!</v>
      </c>
      <c r="BK81" s="166">
        <v>0</v>
      </c>
      <c r="BL81" s="166">
        <v>0</v>
      </c>
      <c r="BM81" s="166">
        <v>0.02</v>
      </c>
      <c r="BN81" s="177">
        <v>43171</v>
      </c>
      <c r="BO81" s="166" t="s">
        <v>274</v>
      </c>
      <c r="BP81" s="166">
        <v>1</v>
      </c>
      <c r="BQ81" s="177">
        <v>43357</v>
      </c>
      <c r="BR81" s="166">
        <v>0</v>
      </c>
      <c r="BS81" s="166">
        <v>0</v>
      </c>
      <c r="BT81" s="166" t="s">
        <v>274</v>
      </c>
      <c r="BU81" s="166" t="s">
        <v>274</v>
      </c>
      <c r="BV81" s="166" t="s">
        <v>274</v>
      </c>
      <c r="BW81" s="166" t="s">
        <v>274</v>
      </c>
      <c r="BX81" s="166" t="s">
        <v>274</v>
      </c>
      <c r="BY81" s="166" t="s">
        <v>274</v>
      </c>
      <c r="BZ81" s="166" t="s">
        <v>274</v>
      </c>
      <c r="CA81" s="166" t="s">
        <v>274</v>
      </c>
      <c r="CB81" s="166" t="s">
        <v>274</v>
      </c>
      <c r="CC81" s="166" t="s">
        <v>274</v>
      </c>
      <c r="CD81" s="166" t="s">
        <v>274</v>
      </c>
      <c r="CE81" s="166" t="s">
        <v>274</v>
      </c>
      <c r="CF81" s="166" t="s">
        <v>274</v>
      </c>
      <c r="CG81" s="166" t="s">
        <v>274</v>
      </c>
      <c r="CH81" s="166" t="s">
        <v>274</v>
      </c>
      <c r="CI81" s="166" t="s">
        <v>274</v>
      </c>
      <c r="CJ81" s="166" t="s">
        <v>274</v>
      </c>
      <c r="CK81" s="166" t="s">
        <v>274</v>
      </c>
      <c r="CL81" s="166" t="s">
        <v>274</v>
      </c>
      <c r="CM81" s="166" t="s">
        <v>274</v>
      </c>
      <c r="CN81" s="166" t="s">
        <v>274</v>
      </c>
      <c r="CO81" s="166" t="s">
        <v>274</v>
      </c>
      <c r="CP81" s="166" t="s">
        <v>274</v>
      </c>
      <c r="CQ81" s="166" t="s">
        <v>274</v>
      </c>
      <c r="CR81" s="166" t="s">
        <v>274</v>
      </c>
      <c r="CS81" s="166" t="s">
        <v>274</v>
      </c>
      <c r="CT81" s="166" t="s">
        <v>274</v>
      </c>
      <c r="CU81" s="166" t="s">
        <v>274</v>
      </c>
      <c r="CV81" s="166" t="s">
        <v>274</v>
      </c>
      <c r="CW81" s="166">
        <v>0</v>
      </c>
      <c r="CX81" s="166">
        <v>0</v>
      </c>
      <c r="CY81" s="166">
        <v>0</v>
      </c>
      <c r="CZ81" s="166">
        <v>0</v>
      </c>
      <c r="DA81" s="166">
        <v>0</v>
      </c>
      <c r="DB81" s="166">
        <v>0</v>
      </c>
      <c r="DC81" s="166">
        <v>0</v>
      </c>
      <c r="DD81" s="166">
        <v>0</v>
      </c>
      <c r="DE81" s="166">
        <v>0</v>
      </c>
      <c r="DF81" s="177">
        <v>43878</v>
      </c>
    </row>
    <row r="82" spans="1:112" ht="20.100000000000001" customHeight="1" x14ac:dyDescent="0.25">
      <c r="A82" s="6">
        <v>81</v>
      </c>
      <c r="B82" s="7">
        <v>43503</v>
      </c>
      <c r="C82" s="47" t="s">
        <v>170</v>
      </c>
      <c r="D82" s="9">
        <v>420225417</v>
      </c>
      <c r="E82" s="10">
        <v>15397</v>
      </c>
      <c r="F82" s="6">
        <v>211</v>
      </c>
      <c r="G82" s="6" t="s">
        <v>171</v>
      </c>
      <c r="H82" s="6" t="s">
        <v>3</v>
      </c>
      <c r="I82" s="6">
        <v>2.42</v>
      </c>
      <c r="J82" s="6">
        <v>2.88</v>
      </c>
      <c r="K82" s="11" t="s">
        <v>45</v>
      </c>
      <c r="L82" s="12">
        <v>42825</v>
      </c>
      <c r="M82" s="11">
        <f t="shared" si="19"/>
        <v>75</v>
      </c>
      <c r="N82" s="11">
        <v>9.3699999999999992</v>
      </c>
      <c r="O82" s="11" t="s">
        <v>261</v>
      </c>
      <c r="P82" s="166">
        <v>0</v>
      </c>
      <c r="Q82" s="166">
        <v>0</v>
      </c>
      <c r="R82" s="166">
        <v>1</v>
      </c>
      <c r="S82" s="166">
        <v>0</v>
      </c>
      <c r="T82" s="166">
        <v>0</v>
      </c>
      <c r="U82" s="11" t="s">
        <v>423</v>
      </c>
      <c r="V82" s="11" t="s">
        <v>274</v>
      </c>
      <c r="W82" s="11">
        <v>1</v>
      </c>
      <c r="X82" s="12">
        <v>42860</v>
      </c>
      <c r="Y82" s="12">
        <v>43417</v>
      </c>
      <c r="Z82" s="12">
        <v>42880</v>
      </c>
      <c r="AA82" s="13">
        <f t="shared" si="16"/>
        <v>537</v>
      </c>
      <c r="AB82" s="176">
        <v>0</v>
      </c>
      <c r="AC82" s="166">
        <v>1</v>
      </c>
      <c r="AD82" s="166" t="s">
        <v>284</v>
      </c>
      <c r="AE82" s="166">
        <v>0</v>
      </c>
      <c r="AF82" s="166">
        <v>0.27</v>
      </c>
      <c r="AG82" s="177">
        <v>43216</v>
      </c>
      <c r="AH82" s="166">
        <v>1</v>
      </c>
      <c r="AI82" s="166">
        <v>0</v>
      </c>
      <c r="AJ82" s="166">
        <v>0</v>
      </c>
      <c r="AK82" s="166">
        <v>0</v>
      </c>
      <c r="AL82" s="166">
        <v>0</v>
      </c>
      <c r="AM82" s="166" t="s">
        <v>264</v>
      </c>
      <c r="AN82" s="166" t="s">
        <v>268</v>
      </c>
      <c r="AO82" s="166">
        <v>0</v>
      </c>
      <c r="AP82" s="189">
        <v>43447</v>
      </c>
      <c r="AQ82" s="177">
        <v>43810</v>
      </c>
      <c r="AR82" s="190">
        <f t="shared" si="14"/>
        <v>363</v>
      </c>
      <c r="AS82" s="176">
        <f t="shared" si="15"/>
        <v>76.8</v>
      </c>
      <c r="AT82" s="177">
        <v>43447</v>
      </c>
      <c r="AU82" s="166">
        <v>12.71</v>
      </c>
      <c r="AV82" s="166" t="s">
        <v>269</v>
      </c>
      <c r="AW82" s="166" t="s">
        <v>269</v>
      </c>
      <c r="AX82" s="166">
        <v>3.69</v>
      </c>
      <c r="AY82" s="166">
        <v>1.21</v>
      </c>
      <c r="AZ82" s="166">
        <v>0.9</v>
      </c>
      <c r="BA82" s="166">
        <v>123</v>
      </c>
      <c r="BB82" s="166">
        <v>8.0399999999999991</v>
      </c>
      <c r="BC82" s="166">
        <v>169</v>
      </c>
      <c r="BD82" s="166">
        <v>6.11</v>
      </c>
      <c r="BE82" s="166">
        <v>0.57999999999999996</v>
      </c>
      <c r="BF82" s="166">
        <v>1.1299999999999999</v>
      </c>
      <c r="BG82" s="200">
        <f t="shared" si="11"/>
        <v>5.4070796460177002</v>
      </c>
      <c r="BH82" s="200">
        <f t="shared" si="17"/>
        <v>1.9482758620689655</v>
      </c>
      <c r="BI82" s="200">
        <f t="shared" si="20"/>
        <v>149.55752212389382</v>
      </c>
      <c r="BJ82" s="200">
        <f t="shared" si="18"/>
        <v>913.79646017699133</v>
      </c>
      <c r="BK82" s="166">
        <v>0</v>
      </c>
      <c r="BL82" s="166" t="s">
        <v>269</v>
      </c>
      <c r="BM82" s="166">
        <v>2.42</v>
      </c>
      <c r="BN82" s="177">
        <v>43530</v>
      </c>
      <c r="BO82" s="166" t="s">
        <v>274</v>
      </c>
      <c r="BP82" s="176">
        <v>1</v>
      </c>
      <c r="BQ82" s="177">
        <v>43608</v>
      </c>
      <c r="BR82" s="166">
        <v>0</v>
      </c>
      <c r="BS82" s="166">
        <v>1</v>
      </c>
      <c r="BT82" s="166" t="s">
        <v>272</v>
      </c>
      <c r="BU82" s="177">
        <v>43845</v>
      </c>
      <c r="BV82" s="177" t="s">
        <v>412</v>
      </c>
      <c r="BX82" s="177">
        <v>44174</v>
      </c>
      <c r="BY82" s="166">
        <v>78.73</v>
      </c>
      <c r="BZ82" s="166" t="s">
        <v>269</v>
      </c>
      <c r="CA82" s="166" t="s">
        <v>269</v>
      </c>
      <c r="CO82" s="166">
        <v>0</v>
      </c>
      <c r="CP82" s="166">
        <v>0</v>
      </c>
      <c r="CS82" s="166">
        <v>1</v>
      </c>
      <c r="CV82" s="166">
        <v>1</v>
      </c>
      <c r="CW82" s="166">
        <v>0</v>
      </c>
      <c r="CX82" s="166">
        <v>0</v>
      </c>
      <c r="CY82" s="166">
        <v>0</v>
      </c>
      <c r="CZ82" s="166">
        <v>0</v>
      </c>
      <c r="DA82" s="166">
        <v>0</v>
      </c>
      <c r="DB82" s="166">
        <v>0</v>
      </c>
      <c r="DC82" s="166">
        <v>0</v>
      </c>
      <c r="DD82" s="166">
        <v>0</v>
      </c>
      <c r="DE82" s="166">
        <v>0</v>
      </c>
      <c r="DF82" s="177">
        <v>43888</v>
      </c>
      <c r="DH82" s="15" t="s">
        <v>413</v>
      </c>
    </row>
    <row r="83" spans="1:112" ht="20.100000000000001" customHeight="1" x14ac:dyDescent="0.25">
      <c r="A83" s="6">
        <v>82</v>
      </c>
      <c r="B83" s="7">
        <v>43507</v>
      </c>
      <c r="C83" s="143" t="s">
        <v>172</v>
      </c>
      <c r="D83" s="9">
        <v>450926423</v>
      </c>
      <c r="E83" s="10">
        <v>16706</v>
      </c>
      <c r="F83" s="6">
        <v>111</v>
      </c>
      <c r="G83" s="6" t="s">
        <v>173</v>
      </c>
      <c r="H83" s="6" t="s">
        <v>6</v>
      </c>
      <c r="I83" s="6">
        <v>15.73</v>
      </c>
      <c r="J83" s="6">
        <v>3.95</v>
      </c>
      <c r="K83" s="11" t="s">
        <v>45</v>
      </c>
      <c r="L83" s="12">
        <v>42695</v>
      </c>
      <c r="M83" s="11">
        <f t="shared" si="19"/>
        <v>71</v>
      </c>
      <c r="N83" s="11">
        <v>5</v>
      </c>
      <c r="O83" s="11" t="s">
        <v>285</v>
      </c>
      <c r="P83" s="166">
        <v>0</v>
      </c>
      <c r="Q83" s="166">
        <v>1</v>
      </c>
      <c r="R83" s="166">
        <v>0</v>
      </c>
      <c r="S83" s="166">
        <v>0</v>
      </c>
      <c r="T83" s="166">
        <v>0</v>
      </c>
      <c r="U83" s="11" t="s">
        <v>290</v>
      </c>
      <c r="V83" s="11" t="s">
        <v>278</v>
      </c>
      <c r="W83" s="11">
        <v>0</v>
      </c>
      <c r="X83" s="12">
        <v>42908</v>
      </c>
      <c r="Y83" s="12">
        <v>43473</v>
      </c>
      <c r="Z83" s="12">
        <v>42912</v>
      </c>
      <c r="AA83" s="13">
        <f t="shared" si="16"/>
        <v>561</v>
      </c>
      <c r="AB83" s="176">
        <v>0</v>
      </c>
      <c r="AC83" s="166">
        <v>1</v>
      </c>
      <c r="AD83" s="166" t="s">
        <v>263</v>
      </c>
      <c r="AE83" s="166">
        <v>0</v>
      </c>
      <c r="AF83" s="166">
        <v>0.09</v>
      </c>
      <c r="AG83" s="177">
        <v>43087</v>
      </c>
      <c r="AH83" s="166">
        <v>1</v>
      </c>
      <c r="AI83" s="166">
        <v>1</v>
      </c>
      <c r="AJ83" s="166">
        <v>0</v>
      </c>
      <c r="AK83" s="166">
        <v>0</v>
      </c>
      <c r="AL83" s="166">
        <v>0</v>
      </c>
      <c r="AM83" s="166" t="s">
        <v>264</v>
      </c>
      <c r="AN83" s="166" t="s">
        <v>268</v>
      </c>
      <c r="AO83" s="166">
        <v>0</v>
      </c>
      <c r="AP83" s="189">
        <v>43507</v>
      </c>
      <c r="AQ83" s="177">
        <v>43647</v>
      </c>
      <c r="AR83" s="190">
        <f t="shared" si="14"/>
        <v>140</v>
      </c>
      <c r="AS83" s="176">
        <f t="shared" si="15"/>
        <v>73.375</v>
      </c>
      <c r="AT83" s="177">
        <v>43507</v>
      </c>
      <c r="AU83" s="166">
        <v>15.73</v>
      </c>
      <c r="AV83" s="166" t="s">
        <v>269</v>
      </c>
      <c r="AW83" s="166" t="s">
        <v>269</v>
      </c>
      <c r="BG83" s="200" t="e">
        <f t="shared" ref="BG83:BG114" si="21">BD83/BF83</f>
        <v>#DIV/0!</v>
      </c>
      <c r="BH83" s="200" t="e">
        <f t="shared" si="17"/>
        <v>#DIV/0!</v>
      </c>
      <c r="BI83" s="200" t="e">
        <f t="shared" si="20"/>
        <v>#DIV/0!</v>
      </c>
      <c r="BJ83" s="200" t="e">
        <f t="shared" si="18"/>
        <v>#DIV/0!</v>
      </c>
      <c r="BK83" s="166">
        <v>0</v>
      </c>
      <c r="BL83" s="166">
        <v>0</v>
      </c>
      <c r="BM83" s="166">
        <v>0.01</v>
      </c>
      <c r="BN83" s="177">
        <v>43619</v>
      </c>
      <c r="BO83" s="166" t="s">
        <v>274</v>
      </c>
      <c r="BP83" s="166">
        <v>0</v>
      </c>
      <c r="BQ83" s="177" t="s">
        <v>274</v>
      </c>
      <c r="BR83" s="166">
        <v>0</v>
      </c>
      <c r="BS83" s="166">
        <v>0</v>
      </c>
      <c r="BT83" s="166" t="s">
        <v>274</v>
      </c>
      <c r="BU83" s="166" t="s">
        <v>274</v>
      </c>
      <c r="BV83" s="166" t="s">
        <v>274</v>
      </c>
      <c r="BW83" s="166" t="s">
        <v>274</v>
      </c>
      <c r="BX83" s="166" t="s">
        <v>274</v>
      </c>
      <c r="BY83" s="166" t="s">
        <v>274</v>
      </c>
      <c r="BZ83" s="166" t="s">
        <v>274</v>
      </c>
      <c r="CA83" s="166" t="s">
        <v>274</v>
      </c>
      <c r="CB83" s="166" t="s">
        <v>274</v>
      </c>
      <c r="CC83" s="166" t="s">
        <v>274</v>
      </c>
      <c r="CD83" s="166" t="s">
        <v>274</v>
      </c>
      <c r="CE83" s="166" t="s">
        <v>274</v>
      </c>
      <c r="CF83" s="166" t="s">
        <v>274</v>
      </c>
      <c r="CG83" s="166" t="s">
        <v>274</v>
      </c>
      <c r="CH83" s="166" t="s">
        <v>274</v>
      </c>
      <c r="CI83" s="166" t="s">
        <v>274</v>
      </c>
      <c r="CJ83" s="166" t="s">
        <v>274</v>
      </c>
      <c r="CK83" s="166" t="s">
        <v>274</v>
      </c>
      <c r="CL83" s="166" t="s">
        <v>274</v>
      </c>
      <c r="CM83" s="166" t="s">
        <v>274</v>
      </c>
      <c r="CN83" s="166" t="s">
        <v>274</v>
      </c>
      <c r="CO83" s="166" t="s">
        <v>274</v>
      </c>
      <c r="CP83" s="166" t="s">
        <v>274</v>
      </c>
      <c r="CQ83" s="166" t="s">
        <v>274</v>
      </c>
      <c r="CR83" s="166" t="s">
        <v>274</v>
      </c>
      <c r="CS83" s="166" t="s">
        <v>274</v>
      </c>
      <c r="CT83" s="166" t="s">
        <v>274</v>
      </c>
      <c r="CU83" s="166" t="s">
        <v>274</v>
      </c>
      <c r="CV83" s="166" t="s">
        <v>274</v>
      </c>
      <c r="CW83" s="166">
        <v>0</v>
      </c>
      <c r="CX83" s="166">
        <v>0</v>
      </c>
      <c r="CY83" s="166">
        <v>0</v>
      </c>
      <c r="CZ83" s="166">
        <v>0</v>
      </c>
      <c r="DA83" s="166">
        <v>0</v>
      </c>
      <c r="DB83" s="166">
        <v>0</v>
      </c>
      <c r="DC83" s="166">
        <v>0</v>
      </c>
      <c r="DD83" s="166">
        <v>0</v>
      </c>
      <c r="DE83" s="166">
        <v>1</v>
      </c>
      <c r="DG83" s="166" t="s">
        <v>424</v>
      </c>
      <c r="DH83" s="15" t="s">
        <v>425</v>
      </c>
    </row>
    <row r="84" spans="1:112" ht="20.100000000000001" customHeight="1" x14ac:dyDescent="0.25">
      <c r="A84" s="6">
        <v>83</v>
      </c>
      <c r="B84" s="7">
        <v>43508</v>
      </c>
      <c r="C84" s="8" t="s">
        <v>174</v>
      </c>
      <c r="D84" s="9">
        <v>390115027</v>
      </c>
      <c r="E84" s="10">
        <v>14260</v>
      </c>
      <c r="F84" s="6">
        <v>111</v>
      </c>
      <c r="G84" s="6" t="s">
        <v>175</v>
      </c>
      <c r="H84" s="6" t="s">
        <v>6</v>
      </c>
      <c r="I84" s="6">
        <v>6.44</v>
      </c>
      <c r="J84" s="6">
        <v>3.54</v>
      </c>
      <c r="K84" s="11" t="s">
        <v>45</v>
      </c>
      <c r="L84" s="12">
        <v>42104</v>
      </c>
      <c r="M84" s="11">
        <f t="shared" si="19"/>
        <v>76</v>
      </c>
      <c r="N84" s="11">
        <v>4.7</v>
      </c>
      <c r="O84" s="11" t="s">
        <v>270</v>
      </c>
      <c r="P84" s="166">
        <v>0</v>
      </c>
      <c r="Q84" s="166">
        <v>1</v>
      </c>
      <c r="R84" s="166">
        <v>0</v>
      </c>
      <c r="S84" s="166">
        <v>0</v>
      </c>
      <c r="T84" s="166">
        <v>1</v>
      </c>
      <c r="U84" s="11" t="s">
        <v>296</v>
      </c>
      <c r="V84" s="11" t="s">
        <v>280</v>
      </c>
      <c r="W84" s="11">
        <v>0</v>
      </c>
      <c r="X84" s="12">
        <v>43494</v>
      </c>
      <c r="Y84" s="12">
        <v>43494</v>
      </c>
      <c r="Z84" s="12">
        <v>42227</v>
      </c>
      <c r="AA84" s="13">
        <f t="shared" si="16"/>
        <v>1267</v>
      </c>
      <c r="AB84" s="176">
        <v>0</v>
      </c>
      <c r="AC84" s="166">
        <v>1</v>
      </c>
      <c r="AD84" s="166" t="s">
        <v>263</v>
      </c>
      <c r="AE84" s="166">
        <v>1</v>
      </c>
      <c r="AF84" s="166">
        <v>0.03</v>
      </c>
      <c r="AG84" s="177">
        <v>42425</v>
      </c>
      <c r="AH84" s="166">
        <v>1</v>
      </c>
      <c r="AI84" s="166">
        <v>0</v>
      </c>
      <c r="AJ84" s="166">
        <v>0</v>
      </c>
      <c r="AK84" s="166">
        <v>0</v>
      </c>
      <c r="AL84" s="166">
        <v>0</v>
      </c>
      <c r="AM84" s="166" t="s">
        <v>264</v>
      </c>
      <c r="AN84" s="166" t="s">
        <v>268</v>
      </c>
      <c r="AO84" s="166">
        <v>0</v>
      </c>
      <c r="AP84" s="189">
        <v>43522</v>
      </c>
      <c r="AQ84" s="177" t="s">
        <v>333</v>
      </c>
      <c r="AR84" s="190" t="e">
        <f t="shared" si="14"/>
        <v>#VALUE!</v>
      </c>
      <c r="AS84" s="176">
        <f t="shared" si="15"/>
        <v>80.113888888888894</v>
      </c>
      <c r="AT84" s="177">
        <v>43508</v>
      </c>
      <c r="AU84" s="166">
        <v>6.44</v>
      </c>
      <c r="AV84" s="166" t="s">
        <v>269</v>
      </c>
      <c r="AW84" s="166" t="s">
        <v>269</v>
      </c>
      <c r="BG84" s="200" t="e">
        <f t="shared" si="21"/>
        <v>#DIV/0!</v>
      </c>
      <c r="BH84" s="200" t="e">
        <f t="shared" si="17"/>
        <v>#DIV/0!</v>
      </c>
      <c r="BI84" s="200" t="e">
        <f t="shared" si="20"/>
        <v>#DIV/0!</v>
      </c>
      <c r="BJ84" s="200" t="e">
        <f t="shared" si="18"/>
        <v>#DIV/0!</v>
      </c>
      <c r="BK84" s="166">
        <v>1</v>
      </c>
      <c r="BL84" s="166">
        <v>0</v>
      </c>
      <c r="BM84" s="166">
        <v>3.54</v>
      </c>
      <c r="BN84" s="177">
        <v>43670</v>
      </c>
      <c r="BO84" s="166" t="s">
        <v>274</v>
      </c>
      <c r="BP84" s="166">
        <v>1</v>
      </c>
      <c r="BQ84" s="177">
        <v>43850</v>
      </c>
      <c r="BR84" s="166">
        <v>1</v>
      </c>
      <c r="BS84" s="166">
        <v>0</v>
      </c>
      <c r="BT84" s="166" t="s">
        <v>274</v>
      </c>
      <c r="BU84" s="166" t="s">
        <v>274</v>
      </c>
      <c r="BV84" s="166" t="s">
        <v>274</v>
      </c>
      <c r="BW84" s="166" t="s">
        <v>274</v>
      </c>
      <c r="BX84" s="166" t="s">
        <v>274</v>
      </c>
      <c r="BY84" s="166" t="s">
        <v>274</v>
      </c>
      <c r="BZ84" s="166" t="s">
        <v>274</v>
      </c>
      <c r="CA84" s="166" t="s">
        <v>274</v>
      </c>
      <c r="CB84" s="166" t="s">
        <v>274</v>
      </c>
      <c r="CC84" s="166" t="s">
        <v>274</v>
      </c>
      <c r="CD84" s="166" t="s">
        <v>274</v>
      </c>
      <c r="CE84" s="166" t="s">
        <v>274</v>
      </c>
      <c r="CF84" s="166" t="s">
        <v>274</v>
      </c>
      <c r="CG84" s="166" t="s">
        <v>274</v>
      </c>
      <c r="CH84" s="166" t="s">
        <v>274</v>
      </c>
      <c r="CI84" s="166" t="s">
        <v>274</v>
      </c>
      <c r="CJ84" s="166" t="s">
        <v>274</v>
      </c>
      <c r="CK84" s="166" t="s">
        <v>274</v>
      </c>
      <c r="CL84" s="166" t="s">
        <v>274</v>
      </c>
      <c r="CM84" s="166" t="s">
        <v>274</v>
      </c>
      <c r="CN84" s="166" t="s">
        <v>274</v>
      </c>
      <c r="CO84" s="166" t="s">
        <v>274</v>
      </c>
      <c r="CP84" s="166" t="s">
        <v>274</v>
      </c>
      <c r="CQ84" s="166" t="s">
        <v>274</v>
      </c>
      <c r="CR84" s="166" t="s">
        <v>274</v>
      </c>
      <c r="CS84" s="166" t="s">
        <v>274</v>
      </c>
      <c r="CT84" s="166" t="s">
        <v>274</v>
      </c>
      <c r="CU84" s="166" t="s">
        <v>274</v>
      </c>
      <c r="CV84" s="166" t="s">
        <v>274</v>
      </c>
      <c r="CW84" s="166">
        <v>0</v>
      </c>
      <c r="CX84" s="166">
        <v>0</v>
      </c>
      <c r="CY84" s="166">
        <v>0</v>
      </c>
      <c r="CZ84" s="166">
        <v>0</v>
      </c>
      <c r="DA84" s="166">
        <v>0</v>
      </c>
      <c r="DB84" s="166">
        <v>0</v>
      </c>
      <c r="DC84" s="166">
        <v>0</v>
      </c>
      <c r="DD84" s="166">
        <v>0</v>
      </c>
      <c r="DE84" s="166">
        <v>0</v>
      </c>
      <c r="DF84" s="177">
        <v>43875</v>
      </c>
    </row>
    <row r="85" spans="1:112" ht="20.100000000000001" customHeight="1" x14ac:dyDescent="0.25">
      <c r="A85" s="6">
        <v>84</v>
      </c>
      <c r="B85" s="7">
        <v>43556</v>
      </c>
      <c r="C85" s="8" t="s">
        <v>354</v>
      </c>
      <c r="D85" s="9">
        <v>460712158</v>
      </c>
      <c r="E85" s="10">
        <v>16995</v>
      </c>
      <c r="F85" s="6">
        <v>111</v>
      </c>
      <c r="G85" s="6" t="s">
        <v>355</v>
      </c>
      <c r="H85" s="6" t="s">
        <v>0</v>
      </c>
      <c r="I85" s="6">
        <v>17.29</v>
      </c>
      <c r="J85" s="6">
        <v>5.51</v>
      </c>
      <c r="K85" s="11" t="s">
        <v>356</v>
      </c>
      <c r="L85" s="12">
        <v>40655</v>
      </c>
      <c r="M85" s="11">
        <f t="shared" si="19"/>
        <v>64</v>
      </c>
      <c r="N85" s="11">
        <v>39</v>
      </c>
      <c r="O85" s="11" t="s">
        <v>289</v>
      </c>
      <c r="P85" s="166">
        <v>0</v>
      </c>
      <c r="Q85" s="166">
        <v>1</v>
      </c>
      <c r="R85" s="166">
        <v>0</v>
      </c>
      <c r="S85" s="166">
        <v>0</v>
      </c>
      <c r="T85" s="166">
        <v>1</v>
      </c>
      <c r="U85" s="11" t="s">
        <v>296</v>
      </c>
      <c r="V85" s="11" t="s">
        <v>293</v>
      </c>
      <c r="W85" s="11">
        <v>0</v>
      </c>
      <c r="X85" s="12">
        <v>42971</v>
      </c>
      <c r="Y85" s="12">
        <v>42971</v>
      </c>
      <c r="Z85" s="12">
        <v>42741</v>
      </c>
      <c r="AA85" s="13">
        <f t="shared" si="16"/>
        <v>230</v>
      </c>
      <c r="AB85" s="176">
        <v>0</v>
      </c>
      <c r="AC85" s="166">
        <v>0</v>
      </c>
      <c r="AD85" s="166">
        <v>0</v>
      </c>
      <c r="AE85" s="166">
        <v>1</v>
      </c>
      <c r="AF85" s="166" t="s">
        <v>274</v>
      </c>
      <c r="AG85" s="177" t="s">
        <v>274</v>
      </c>
      <c r="AH85" s="166">
        <v>1</v>
      </c>
      <c r="AI85" s="166">
        <v>0</v>
      </c>
      <c r="AJ85" s="166">
        <v>0</v>
      </c>
      <c r="AK85" s="166">
        <v>0</v>
      </c>
      <c r="AL85" s="166">
        <v>0</v>
      </c>
      <c r="AM85" s="166" t="s">
        <v>277</v>
      </c>
      <c r="AN85" s="166" t="s">
        <v>268</v>
      </c>
      <c r="AO85" s="166">
        <v>0</v>
      </c>
      <c r="AP85" s="189">
        <v>43556</v>
      </c>
      <c r="AQ85" s="177">
        <v>43826</v>
      </c>
      <c r="AR85" s="190">
        <f t="shared" si="14"/>
        <v>270</v>
      </c>
      <c r="AS85" s="176">
        <f t="shared" si="15"/>
        <v>72.719444444444449</v>
      </c>
      <c r="AT85" s="177">
        <v>43556</v>
      </c>
      <c r="AU85" s="166">
        <v>17.29</v>
      </c>
      <c r="AV85" s="166" t="s">
        <v>269</v>
      </c>
      <c r="AW85" s="166" t="s">
        <v>269</v>
      </c>
      <c r="BG85" s="200" t="e">
        <f t="shared" si="21"/>
        <v>#DIV/0!</v>
      </c>
      <c r="BH85" s="200" t="e">
        <f t="shared" si="17"/>
        <v>#DIV/0!</v>
      </c>
      <c r="BI85" s="200" t="e">
        <f t="shared" si="20"/>
        <v>#DIV/0!</v>
      </c>
      <c r="BJ85" s="200" t="e">
        <f t="shared" si="18"/>
        <v>#DIV/0!</v>
      </c>
      <c r="BK85" s="166">
        <v>0</v>
      </c>
      <c r="BL85" s="166">
        <v>2</v>
      </c>
      <c r="BM85" s="166">
        <v>0.54</v>
      </c>
      <c r="BN85" s="177">
        <v>43612</v>
      </c>
      <c r="BO85" s="166">
        <v>1</v>
      </c>
      <c r="BP85" s="166">
        <v>0</v>
      </c>
      <c r="BQ85" s="177" t="s">
        <v>274</v>
      </c>
      <c r="BR85" s="166">
        <v>0</v>
      </c>
      <c r="BS85" s="166">
        <v>0</v>
      </c>
      <c r="BT85" s="178" t="s">
        <v>274</v>
      </c>
      <c r="BU85" s="178" t="s">
        <v>274</v>
      </c>
      <c r="BV85" s="178" t="s">
        <v>274</v>
      </c>
      <c r="BW85" s="178" t="s">
        <v>274</v>
      </c>
      <c r="BX85" s="178" t="s">
        <v>274</v>
      </c>
      <c r="BY85" s="178" t="s">
        <v>274</v>
      </c>
      <c r="BZ85" s="178" t="s">
        <v>274</v>
      </c>
      <c r="CA85" s="178" t="s">
        <v>274</v>
      </c>
      <c r="CB85" s="178" t="s">
        <v>274</v>
      </c>
      <c r="CC85" s="178" t="s">
        <v>274</v>
      </c>
      <c r="CD85" s="178" t="s">
        <v>274</v>
      </c>
      <c r="CE85" s="178" t="s">
        <v>274</v>
      </c>
      <c r="CF85" s="178" t="s">
        <v>274</v>
      </c>
      <c r="CG85" s="178" t="s">
        <v>274</v>
      </c>
      <c r="CH85" s="178" t="s">
        <v>274</v>
      </c>
      <c r="CI85" s="178" t="s">
        <v>274</v>
      </c>
      <c r="CJ85" s="178" t="s">
        <v>274</v>
      </c>
      <c r="CK85" s="178" t="s">
        <v>274</v>
      </c>
      <c r="CL85" s="178" t="s">
        <v>274</v>
      </c>
      <c r="CM85" s="178" t="s">
        <v>274</v>
      </c>
      <c r="CN85" s="178" t="s">
        <v>274</v>
      </c>
      <c r="CO85" s="178" t="s">
        <v>274</v>
      </c>
      <c r="CP85" s="178" t="s">
        <v>274</v>
      </c>
      <c r="CQ85" s="178" t="s">
        <v>274</v>
      </c>
      <c r="CR85" s="178" t="s">
        <v>274</v>
      </c>
      <c r="CS85" s="178" t="s">
        <v>274</v>
      </c>
      <c r="CT85" s="178" t="s">
        <v>274</v>
      </c>
      <c r="CU85" s="178" t="s">
        <v>274</v>
      </c>
      <c r="CV85" s="178" t="s">
        <v>274</v>
      </c>
      <c r="CW85" s="166">
        <v>0</v>
      </c>
      <c r="CX85" s="166">
        <v>0</v>
      </c>
      <c r="CY85" s="166">
        <v>0</v>
      </c>
      <c r="CZ85" s="166">
        <v>0</v>
      </c>
      <c r="DA85" s="166">
        <v>1</v>
      </c>
      <c r="DB85" s="166">
        <v>0</v>
      </c>
      <c r="DC85" s="166">
        <v>0</v>
      </c>
      <c r="DD85" s="166">
        <v>0</v>
      </c>
      <c r="DE85" s="166">
        <v>0</v>
      </c>
      <c r="DF85" s="177">
        <v>43895</v>
      </c>
      <c r="DH85" s="15" t="s">
        <v>426</v>
      </c>
    </row>
    <row r="86" spans="1:112" ht="20.100000000000001" customHeight="1" x14ac:dyDescent="0.25">
      <c r="A86" s="6">
        <v>85</v>
      </c>
      <c r="B86" s="7">
        <v>43559</v>
      </c>
      <c r="C86" s="8" t="s">
        <v>357</v>
      </c>
      <c r="D86" s="9">
        <v>6107261061</v>
      </c>
      <c r="E86" s="10">
        <v>22488</v>
      </c>
      <c r="F86" s="6">
        <v>111</v>
      </c>
      <c r="G86" s="6" t="s">
        <v>358</v>
      </c>
      <c r="H86" s="6" t="s">
        <v>3</v>
      </c>
      <c r="I86" s="6">
        <v>6.18</v>
      </c>
      <c r="J86" s="6">
        <v>3.28</v>
      </c>
      <c r="K86" s="11" t="s">
        <v>359</v>
      </c>
      <c r="L86" s="12">
        <v>43174</v>
      </c>
      <c r="M86" s="11">
        <f t="shared" si="19"/>
        <v>56</v>
      </c>
      <c r="N86" s="11">
        <v>115</v>
      </c>
      <c r="O86" s="11" t="s">
        <v>275</v>
      </c>
      <c r="P86" s="166">
        <v>0</v>
      </c>
      <c r="Q86" s="166">
        <v>0</v>
      </c>
      <c r="R86" s="166">
        <v>0</v>
      </c>
      <c r="S86" s="166">
        <v>0</v>
      </c>
      <c r="T86" s="166">
        <v>0</v>
      </c>
      <c r="U86" s="11" t="s">
        <v>427</v>
      </c>
      <c r="V86" s="11" t="s">
        <v>274</v>
      </c>
      <c r="W86" s="11">
        <v>1</v>
      </c>
      <c r="X86" s="12">
        <v>43200</v>
      </c>
      <c r="Y86" s="12">
        <v>43538</v>
      </c>
      <c r="Z86" s="12">
        <v>43230</v>
      </c>
      <c r="AA86" s="13">
        <f t="shared" si="16"/>
        <v>308</v>
      </c>
      <c r="AB86" s="176">
        <v>0</v>
      </c>
      <c r="AC86" s="166">
        <v>1</v>
      </c>
      <c r="AD86" s="166" t="s">
        <v>263</v>
      </c>
      <c r="AE86" s="166">
        <v>0</v>
      </c>
      <c r="AF86" s="166">
        <v>5.28</v>
      </c>
      <c r="AG86" s="177">
        <v>43448</v>
      </c>
      <c r="AH86" s="166">
        <v>0</v>
      </c>
      <c r="AI86" s="166">
        <v>1</v>
      </c>
      <c r="AJ86" s="166">
        <v>0</v>
      </c>
      <c r="AK86" s="166">
        <v>0</v>
      </c>
      <c r="AL86" s="166">
        <v>0</v>
      </c>
      <c r="AM86" s="166" t="s">
        <v>277</v>
      </c>
      <c r="AN86" s="166" t="s">
        <v>268</v>
      </c>
      <c r="AO86" s="166">
        <v>0</v>
      </c>
      <c r="AP86" s="189">
        <v>43539</v>
      </c>
      <c r="AQ86" s="177" t="s">
        <v>333</v>
      </c>
      <c r="AR86" s="190" t="e">
        <f t="shared" si="14"/>
        <v>#VALUE!</v>
      </c>
      <c r="AS86" s="176">
        <f t="shared" si="15"/>
        <v>57.636111111111113</v>
      </c>
      <c r="AT86" s="177">
        <v>43531</v>
      </c>
      <c r="AU86" s="166">
        <v>17.82</v>
      </c>
      <c r="AV86" s="166" t="s">
        <v>269</v>
      </c>
      <c r="AW86" s="166" t="s">
        <v>269</v>
      </c>
      <c r="BG86" s="200" t="e">
        <f t="shared" si="21"/>
        <v>#DIV/0!</v>
      </c>
      <c r="BH86" s="200" t="e">
        <f t="shared" si="17"/>
        <v>#DIV/0!</v>
      </c>
      <c r="BI86" s="200" t="e">
        <f t="shared" si="20"/>
        <v>#DIV/0!</v>
      </c>
      <c r="BJ86" s="200" t="e">
        <f t="shared" si="18"/>
        <v>#DIV/0!</v>
      </c>
      <c r="BK86" s="166">
        <v>0</v>
      </c>
      <c r="BL86" s="166">
        <v>1</v>
      </c>
      <c r="BM86" s="166">
        <v>1.28</v>
      </c>
      <c r="BN86" s="177">
        <v>43684</v>
      </c>
      <c r="BO86" s="166">
        <v>1</v>
      </c>
      <c r="BP86" s="166">
        <v>1</v>
      </c>
      <c r="BQ86" s="177">
        <v>43774</v>
      </c>
      <c r="BR86" s="166">
        <v>0</v>
      </c>
      <c r="BS86" s="166">
        <v>0</v>
      </c>
      <c r="BT86" s="166" t="s">
        <v>274</v>
      </c>
      <c r="BU86" s="166" t="s">
        <v>274</v>
      </c>
      <c r="BV86" s="166" t="s">
        <v>274</v>
      </c>
      <c r="BW86" s="166" t="s">
        <v>274</v>
      </c>
      <c r="BX86" s="166" t="s">
        <v>274</v>
      </c>
      <c r="BY86" s="166" t="s">
        <v>274</v>
      </c>
      <c r="BZ86" s="166" t="s">
        <v>274</v>
      </c>
      <c r="CA86" s="166" t="s">
        <v>274</v>
      </c>
      <c r="CB86" s="166" t="s">
        <v>274</v>
      </c>
      <c r="CC86" s="166" t="s">
        <v>274</v>
      </c>
      <c r="CD86" s="166" t="s">
        <v>274</v>
      </c>
      <c r="CE86" s="166" t="s">
        <v>274</v>
      </c>
      <c r="CF86" s="166" t="s">
        <v>274</v>
      </c>
      <c r="CG86" s="166" t="s">
        <v>274</v>
      </c>
      <c r="CH86" s="166" t="s">
        <v>274</v>
      </c>
      <c r="CI86" s="166" t="s">
        <v>274</v>
      </c>
      <c r="CJ86" s="166" t="s">
        <v>274</v>
      </c>
      <c r="CK86" s="166" t="s">
        <v>274</v>
      </c>
      <c r="CL86" s="166" t="s">
        <v>274</v>
      </c>
      <c r="CM86" s="166" t="s">
        <v>274</v>
      </c>
      <c r="CN86" s="166" t="s">
        <v>274</v>
      </c>
      <c r="CO86" s="166" t="s">
        <v>274</v>
      </c>
      <c r="CP86" s="166" t="s">
        <v>274</v>
      </c>
      <c r="CQ86" s="166" t="s">
        <v>274</v>
      </c>
      <c r="CR86" s="166" t="s">
        <v>274</v>
      </c>
      <c r="CS86" s="166" t="s">
        <v>274</v>
      </c>
      <c r="CT86" s="166" t="s">
        <v>274</v>
      </c>
      <c r="CU86" s="166" t="s">
        <v>274</v>
      </c>
      <c r="CV86" s="166" t="s">
        <v>274</v>
      </c>
      <c r="CW86" s="166">
        <v>0</v>
      </c>
      <c r="CX86" s="166">
        <v>0</v>
      </c>
      <c r="CY86" s="166">
        <v>0</v>
      </c>
      <c r="CZ86" s="166">
        <v>0</v>
      </c>
      <c r="DA86" s="166">
        <v>0</v>
      </c>
      <c r="DB86" s="166">
        <v>0</v>
      </c>
      <c r="DC86" s="166">
        <v>0</v>
      </c>
      <c r="DD86" s="166">
        <v>0</v>
      </c>
      <c r="DE86" s="166">
        <v>0</v>
      </c>
      <c r="DF86" s="177">
        <v>43888</v>
      </c>
    </row>
    <row r="87" spans="1:112" ht="20.100000000000001" customHeight="1" x14ac:dyDescent="0.25">
      <c r="A87" s="6">
        <v>86</v>
      </c>
      <c r="B87" s="7">
        <v>43579</v>
      </c>
      <c r="C87" s="8" t="s">
        <v>360</v>
      </c>
      <c r="D87" s="9">
        <v>410613431</v>
      </c>
      <c r="E87" s="10">
        <v>15140</v>
      </c>
      <c r="F87" s="6">
        <v>111</v>
      </c>
      <c r="G87" s="6" t="s">
        <v>361</v>
      </c>
      <c r="H87" s="6" t="s">
        <v>6</v>
      </c>
      <c r="I87" s="6">
        <v>4.17</v>
      </c>
      <c r="J87" s="6">
        <v>3.35</v>
      </c>
      <c r="K87" s="11" t="s">
        <v>45</v>
      </c>
      <c r="L87" s="12">
        <v>38427</v>
      </c>
      <c r="M87" s="11">
        <f t="shared" si="19"/>
        <v>63</v>
      </c>
      <c r="N87" s="11">
        <v>171</v>
      </c>
      <c r="O87" s="11" t="s">
        <v>285</v>
      </c>
      <c r="P87" s="166">
        <v>0</v>
      </c>
      <c r="Q87" s="166">
        <v>0</v>
      </c>
      <c r="R87" s="166">
        <v>1</v>
      </c>
      <c r="S87" s="166">
        <v>0</v>
      </c>
      <c r="T87" s="166">
        <v>0</v>
      </c>
      <c r="U87" s="11" t="s">
        <v>428</v>
      </c>
      <c r="V87" s="11" t="s">
        <v>274</v>
      </c>
      <c r="W87" s="11">
        <v>0</v>
      </c>
      <c r="X87" s="12">
        <v>43494</v>
      </c>
      <c r="Y87" s="12">
        <v>43494</v>
      </c>
      <c r="Z87" s="12">
        <v>38561</v>
      </c>
      <c r="AA87" s="13">
        <f t="shared" si="16"/>
        <v>4933</v>
      </c>
      <c r="AB87" s="176">
        <v>0</v>
      </c>
      <c r="AC87" s="166">
        <v>0</v>
      </c>
      <c r="AD87" s="166">
        <v>0</v>
      </c>
      <c r="AE87" s="166">
        <v>1</v>
      </c>
      <c r="AF87" s="166" t="s">
        <v>269</v>
      </c>
      <c r="AG87" s="177" t="s">
        <v>269</v>
      </c>
      <c r="AH87" s="166">
        <v>1</v>
      </c>
      <c r="AI87" s="166">
        <v>0</v>
      </c>
      <c r="AJ87" s="166">
        <v>0</v>
      </c>
      <c r="AK87" s="166">
        <v>0</v>
      </c>
      <c r="AL87" s="166">
        <v>0</v>
      </c>
      <c r="AM87" s="166" t="s">
        <v>264</v>
      </c>
      <c r="AN87" s="166" t="s">
        <v>268</v>
      </c>
      <c r="AO87" s="166">
        <v>0</v>
      </c>
      <c r="AP87" s="189">
        <v>43524</v>
      </c>
      <c r="AQ87" s="177" t="s">
        <v>333</v>
      </c>
      <c r="AR87" s="190" t="e">
        <f t="shared" si="14"/>
        <v>#VALUE!</v>
      </c>
      <c r="AS87" s="176">
        <f t="shared" si="15"/>
        <v>77.708333333333329</v>
      </c>
      <c r="AT87" s="177">
        <v>43516</v>
      </c>
      <c r="AU87" s="166">
        <v>8.2200000000000006</v>
      </c>
      <c r="AV87" s="166" t="s">
        <v>269</v>
      </c>
      <c r="AW87" s="166" t="s">
        <v>269</v>
      </c>
      <c r="BG87" s="200" t="e">
        <f t="shared" si="21"/>
        <v>#DIV/0!</v>
      </c>
      <c r="BH87" s="200" t="e">
        <f t="shared" si="17"/>
        <v>#DIV/0!</v>
      </c>
      <c r="BI87" s="200" t="e">
        <f t="shared" si="20"/>
        <v>#DIV/0!</v>
      </c>
      <c r="BJ87" s="200" t="e">
        <f t="shared" si="18"/>
        <v>#DIV/0!</v>
      </c>
      <c r="BK87" s="166">
        <v>1</v>
      </c>
      <c r="BL87" s="166">
        <v>0</v>
      </c>
      <c r="BM87" s="166">
        <v>1.37</v>
      </c>
      <c r="BN87" s="177">
        <v>43868</v>
      </c>
      <c r="BO87" s="166" t="s">
        <v>274</v>
      </c>
      <c r="BP87" s="166">
        <v>0</v>
      </c>
      <c r="BQ87" s="177" t="s">
        <v>274</v>
      </c>
      <c r="BR87" s="166">
        <v>0</v>
      </c>
      <c r="BS87" s="166">
        <v>0</v>
      </c>
      <c r="BT87" s="166" t="s">
        <v>274</v>
      </c>
      <c r="BU87" s="166" t="s">
        <v>274</v>
      </c>
      <c r="BV87" s="166" t="s">
        <v>274</v>
      </c>
      <c r="BW87" s="166" t="s">
        <v>274</v>
      </c>
      <c r="BX87" s="166" t="s">
        <v>274</v>
      </c>
      <c r="BY87" s="166" t="s">
        <v>274</v>
      </c>
      <c r="BZ87" s="166" t="s">
        <v>274</v>
      </c>
      <c r="CA87" s="166" t="s">
        <v>274</v>
      </c>
      <c r="CB87" s="166" t="s">
        <v>274</v>
      </c>
      <c r="CC87" s="166" t="s">
        <v>274</v>
      </c>
      <c r="CD87" s="166" t="s">
        <v>274</v>
      </c>
      <c r="CE87" s="166" t="s">
        <v>274</v>
      </c>
      <c r="CF87" s="166" t="s">
        <v>274</v>
      </c>
      <c r="CG87" s="166" t="s">
        <v>274</v>
      </c>
      <c r="CH87" s="166" t="s">
        <v>274</v>
      </c>
      <c r="CI87" s="166" t="s">
        <v>274</v>
      </c>
      <c r="CJ87" s="166" t="s">
        <v>274</v>
      </c>
      <c r="CK87" s="166" t="s">
        <v>274</v>
      </c>
      <c r="CL87" s="166" t="s">
        <v>274</v>
      </c>
      <c r="CM87" s="166" t="s">
        <v>274</v>
      </c>
      <c r="CN87" s="166" t="s">
        <v>274</v>
      </c>
      <c r="CO87" s="166" t="s">
        <v>274</v>
      </c>
      <c r="CP87" s="166" t="s">
        <v>274</v>
      </c>
      <c r="CQ87" s="166" t="s">
        <v>274</v>
      </c>
      <c r="CR87" s="166" t="s">
        <v>274</v>
      </c>
      <c r="CS87" s="166" t="s">
        <v>274</v>
      </c>
      <c r="CT87" s="166" t="s">
        <v>274</v>
      </c>
      <c r="CU87" s="166" t="s">
        <v>274</v>
      </c>
      <c r="CV87" s="166" t="s">
        <v>274</v>
      </c>
      <c r="CW87" s="166">
        <v>0</v>
      </c>
      <c r="CX87" s="166">
        <v>0</v>
      </c>
      <c r="CY87" s="166">
        <v>0</v>
      </c>
      <c r="CZ87" s="166">
        <v>0</v>
      </c>
      <c r="DA87" s="166">
        <v>0</v>
      </c>
      <c r="DB87" s="166">
        <v>0</v>
      </c>
      <c r="DC87" s="166">
        <v>0</v>
      </c>
      <c r="DD87" s="166">
        <v>0</v>
      </c>
      <c r="DE87" s="166">
        <v>0</v>
      </c>
      <c r="DF87" s="177">
        <v>43896</v>
      </c>
      <c r="DH87" s="15" t="s">
        <v>429</v>
      </c>
    </row>
    <row r="88" spans="1:112" ht="20.100000000000001" customHeight="1" x14ac:dyDescent="0.25">
      <c r="A88" s="6">
        <v>87</v>
      </c>
      <c r="B88" s="7">
        <v>43591</v>
      </c>
      <c r="C88" s="143" t="s">
        <v>362</v>
      </c>
      <c r="D88" s="9">
        <v>400429158</v>
      </c>
      <c r="E88" s="10">
        <v>14730</v>
      </c>
      <c r="F88" s="6">
        <v>201</v>
      </c>
      <c r="G88" s="6" t="s">
        <v>363</v>
      </c>
      <c r="H88" s="6" t="s">
        <v>6</v>
      </c>
      <c r="I88" s="6">
        <v>179.12</v>
      </c>
      <c r="J88" s="6" t="s">
        <v>269</v>
      </c>
      <c r="K88" s="11" t="s">
        <v>46</v>
      </c>
      <c r="L88" s="12">
        <v>37712</v>
      </c>
      <c r="M88" s="11">
        <f t="shared" si="19"/>
        <v>62</v>
      </c>
      <c r="N88" s="11">
        <v>5.7</v>
      </c>
      <c r="O88" s="11" t="s">
        <v>275</v>
      </c>
      <c r="P88" s="166">
        <v>0</v>
      </c>
      <c r="Q88" s="166">
        <v>1</v>
      </c>
      <c r="R88" s="166">
        <v>0</v>
      </c>
      <c r="S88" s="166">
        <v>1</v>
      </c>
      <c r="T88" s="166">
        <v>0</v>
      </c>
      <c r="U88" s="11" t="s">
        <v>279</v>
      </c>
      <c r="V88" s="11" t="s">
        <v>303</v>
      </c>
      <c r="W88" s="11">
        <v>0</v>
      </c>
      <c r="X88" s="12">
        <v>41802</v>
      </c>
      <c r="Y88" s="12">
        <v>43578</v>
      </c>
      <c r="Z88" s="12">
        <v>41810</v>
      </c>
      <c r="AA88" s="13">
        <f t="shared" si="16"/>
        <v>1768</v>
      </c>
      <c r="AB88" s="176">
        <v>0</v>
      </c>
      <c r="AC88" s="166">
        <v>1</v>
      </c>
      <c r="AD88" s="166" t="s">
        <v>284</v>
      </c>
      <c r="AE88" s="166">
        <v>0</v>
      </c>
      <c r="AF88" s="166">
        <v>0.48</v>
      </c>
      <c r="AG88" s="177">
        <v>42158</v>
      </c>
      <c r="AH88" s="166">
        <v>0</v>
      </c>
      <c r="AI88" s="166">
        <v>1</v>
      </c>
      <c r="AJ88" s="166">
        <v>0</v>
      </c>
      <c r="AK88" s="166">
        <v>0</v>
      </c>
      <c r="AL88" s="166">
        <v>0</v>
      </c>
      <c r="AM88" s="166" t="s">
        <v>277</v>
      </c>
      <c r="AN88" s="166" t="s">
        <v>268</v>
      </c>
      <c r="AO88" s="166">
        <v>1</v>
      </c>
      <c r="AP88" s="177">
        <v>43591</v>
      </c>
      <c r="AQ88" s="177">
        <v>43649</v>
      </c>
      <c r="AR88" s="190">
        <f t="shared" si="14"/>
        <v>58</v>
      </c>
      <c r="AS88" s="176">
        <f t="shared" si="15"/>
        <v>79.019444444444446</v>
      </c>
      <c r="AT88" s="177">
        <v>43591</v>
      </c>
      <c r="AU88" s="166">
        <v>179.12</v>
      </c>
      <c r="AV88" s="166" t="s">
        <v>269</v>
      </c>
      <c r="AW88" s="166" t="s">
        <v>269</v>
      </c>
      <c r="AX88" s="166" t="s">
        <v>269</v>
      </c>
      <c r="AY88" s="166" t="s">
        <v>269</v>
      </c>
      <c r="AZ88" s="166" t="s">
        <v>269</v>
      </c>
      <c r="BA88" s="166" t="s">
        <v>269</v>
      </c>
      <c r="BB88" s="166" t="s">
        <v>269</v>
      </c>
      <c r="BC88" s="166" t="s">
        <v>269</v>
      </c>
      <c r="BD88" s="166" t="s">
        <v>269</v>
      </c>
      <c r="BE88" s="166" t="s">
        <v>269</v>
      </c>
      <c r="BF88" s="166" t="s">
        <v>269</v>
      </c>
      <c r="BG88" s="200"/>
      <c r="BH88" s="200" t="e">
        <f t="shared" si="17"/>
        <v>#VALUE!</v>
      </c>
      <c r="BI88" s="200" t="e">
        <f t="shared" si="20"/>
        <v>#VALUE!</v>
      </c>
      <c r="BJ88" s="200" t="e">
        <f t="shared" si="18"/>
        <v>#VALUE!</v>
      </c>
      <c r="BK88" s="166">
        <v>2</v>
      </c>
      <c r="BL88" s="166">
        <v>7</v>
      </c>
      <c r="BM88" s="166" t="s">
        <v>274</v>
      </c>
      <c r="BN88" s="177" t="s">
        <v>274</v>
      </c>
      <c r="BO88" s="166">
        <v>0</v>
      </c>
      <c r="BP88" s="166">
        <v>0</v>
      </c>
      <c r="BQ88" s="177" t="s">
        <v>274</v>
      </c>
      <c r="BR88" s="166">
        <v>0</v>
      </c>
      <c r="BS88" s="166">
        <v>0</v>
      </c>
      <c r="BT88" s="166" t="s">
        <v>274</v>
      </c>
      <c r="BU88" s="166" t="s">
        <v>274</v>
      </c>
      <c r="BV88" s="166" t="s">
        <v>274</v>
      </c>
      <c r="BW88" s="166" t="s">
        <v>274</v>
      </c>
      <c r="BX88" s="166" t="s">
        <v>274</v>
      </c>
      <c r="BY88" s="166" t="s">
        <v>274</v>
      </c>
      <c r="BZ88" s="166" t="s">
        <v>274</v>
      </c>
      <c r="CA88" s="166" t="s">
        <v>274</v>
      </c>
      <c r="CB88" s="166" t="s">
        <v>274</v>
      </c>
      <c r="CC88" s="166" t="s">
        <v>274</v>
      </c>
      <c r="CD88" s="166" t="s">
        <v>274</v>
      </c>
      <c r="CE88" s="166" t="s">
        <v>274</v>
      </c>
      <c r="CF88" s="166" t="s">
        <v>274</v>
      </c>
      <c r="CG88" s="166" t="s">
        <v>274</v>
      </c>
      <c r="CH88" s="166" t="s">
        <v>274</v>
      </c>
      <c r="CI88" s="166" t="s">
        <v>274</v>
      </c>
      <c r="CJ88" s="166" t="s">
        <v>274</v>
      </c>
      <c r="CK88" s="166" t="s">
        <v>274</v>
      </c>
      <c r="CL88" s="166" t="s">
        <v>274</v>
      </c>
      <c r="CM88" s="166" t="s">
        <v>274</v>
      </c>
      <c r="CN88" s="166" t="s">
        <v>274</v>
      </c>
      <c r="CO88" s="166" t="s">
        <v>274</v>
      </c>
      <c r="CP88" s="166" t="s">
        <v>274</v>
      </c>
      <c r="CQ88" s="166" t="s">
        <v>274</v>
      </c>
      <c r="CR88" s="166" t="s">
        <v>274</v>
      </c>
      <c r="CS88" s="166" t="s">
        <v>274</v>
      </c>
      <c r="CT88" s="166" t="s">
        <v>274</v>
      </c>
      <c r="CU88" s="166" t="s">
        <v>274</v>
      </c>
      <c r="CV88" s="166" t="s">
        <v>274</v>
      </c>
      <c r="CW88" s="166">
        <v>0</v>
      </c>
      <c r="CX88" s="166">
        <v>0</v>
      </c>
      <c r="CY88" s="166">
        <v>0</v>
      </c>
      <c r="CZ88" s="166">
        <v>0</v>
      </c>
      <c r="DA88" s="166">
        <v>0</v>
      </c>
      <c r="DB88" s="166">
        <v>0</v>
      </c>
      <c r="DC88" s="166">
        <v>0</v>
      </c>
      <c r="DD88" s="166">
        <v>0</v>
      </c>
      <c r="DE88" s="166">
        <v>1</v>
      </c>
      <c r="DH88" s="15" t="s">
        <v>443</v>
      </c>
    </row>
    <row r="89" spans="1:112" ht="20.100000000000001" customHeight="1" x14ac:dyDescent="0.25">
      <c r="A89" s="6">
        <v>88</v>
      </c>
      <c r="B89" s="7">
        <v>43598</v>
      </c>
      <c r="C89" s="8" t="s">
        <v>364</v>
      </c>
      <c r="D89" s="9">
        <v>520308202</v>
      </c>
      <c r="E89" s="10">
        <v>19061</v>
      </c>
      <c r="F89" s="6">
        <v>111</v>
      </c>
      <c r="G89" s="6" t="s">
        <v>365</v>
      </c>
      <c r="H89" s="6" t="s">
        <v>6</v>
      </c>
      <c r="I89" s="6">
        <v>204.84</v>
      </c>
      <c r="J89" s="6">
        <v>4.72</v>
      </c>
      <c r="K89" s="11" t="s">
        <v>366</v>
      </c>
      <c r="L89" s="12">
        <v>42676</v>
      </c>
      <c r="M89" s="11">
        <f t="shared" si="19"/>
        <v>64</v>
      </c>
      <c r="N89" s="11">
        <v>2811</v>
      </c>
      <c r="O89" s="11" t="s">
        <v>275</v>
      </c>
      <c r="P89" s="166">
        <v>0</v>
      </c>
      <c r="Q89" s="166">
        <v>0</v>
      </c>
      <c r="R89" s="166">
        <v>0</v>
      </c>
      <c r="S89" s="166">
        <v>0</v>
      </c>
      <c r="T89" s="166">
        <v>0</v>
      </c>
      <c r="U89" s="11" t="s">
        <v>420</v>
      </c>
      <c r="V89" s="11" t="s">
        <v>274</v>
      </c>
      <c r="W89" s="11">
        <v>1</v>
      </c>
      <c r="X89" s="12">
        <v>42675</v>
      </c>
      <c r="Y89" s="12">
        <v>43374</v>
      </c>
      <c r="Z89" s="12">
        <v>42688</v>
      </c>
      <c r="AA89" s="13">
        <f t="shared" si="16"/>
        <v>686</v>
      </c>
      <c r="AB89" s="176">
        <v>0</v>
      </c>
      <c r="AC89" s="166">
        <v>1</v>
      </c>
      <c r="AD89" s="166" t="s">
        <v>266</v>
      </c>
      <c r="AE89" s="166">
        <v>0</v>
      </c>
      <c r="AF89" s="166" t="s">
        <v>269</v>
      </c>
      <c r="AG89" s="177" t="s">
        <v>269</v>
      </c>
      <c r="AH89" s="166">
        <v>1</v>
      </c>
      <c r="AI89" s="166">
        <v>1</v>
      </c>
      <c r="AJ89" s="166">
        <v>0</v>
      </c>
      <c r="AK89" s="166">
        <v>0</v>
      </c>
      <c r="AL89" s="166">
        <v>0</v>
      </c>
      <c r="AM89" s="166" t="s">
        <v>264</v>
      </c>
      <c r="AN89" s="166" t="s">
        <v>267</v>
      </c>
      <c r="AO89" s="166">
        <v>0</v>
      </c>
      <c r="AP89" s="177">
        <v>43642</v>
      </c>
      <c r="AQ89" s="177" t="s">
        <v>333</v>
      </c>
      <c r="AR89" s="190" t="e">
        <f t="shared" si="14"/>
        <v>#VALUE!</v>
      </c>
      <c r="AS89" s="176">
        <f t="shared" si="15"/>
        <v>67.3</v>
      </c>
      <c r="AT89" s="177">
        <v>43628</v>
      </c>
      <c r="AU89" s="166">
        <v>402.35</v>
      </c>
      <c r="AV89" s="166" t="s">
        <v>269</v>
      </c>
      <c r="AW89" s="166" t="s">
        <v>269</v>
      </c>
      <c r="BG89" s="200" t="e">
        <f t="shared" si="21"/>
        <v>#DIV/0!</v>
      </c>
      <c r="BH89" s="200" t="e">
        <f t="shared" si="17"/>
        <v>#DIV/0!</v>
      </c>
      <c r="BI89" s="200" t="e">
        <f t="shared" si="20"/>
        <v>#DIV/0!</v>
      </c>
      <c r="BJ89" s="200" t="e">
        <f t="shared" si="18"/>
        <v>#DIV/0!</v>
      </c>
      <c r="BK89" s="166">
        <v>1</v>
      </c>
      <c r="BL89" s="166">
        <v>0</v>
      </c>
      <c r="BM89" s="166">
        <v>18.36</v>
      </c>
      <c r="BN89" s="177">
        <v>43875</v>
      </c>
      <c r="BO89" s="166" t="s">
        <v>274</v>
      </c>
      <c r="BP89" s="166">
        <v>0</v>
      </c>
      <c r="BQ89" s="177" t="s">
        <v>274</v>
      </c>
      <c r="BR89" s="166">
        <v>0</v>
      </c>
      <c r="BS89" s="166">
        <v>1</v>
      </c>
      <c r="BT89" s="166" t="s">
        <v>438</v>
      </c>
      <c r="BU89" s="177">
        <v>43374</v>
      </c>
      <c r="BV89" s="177">
        <v>43466</v>
      </c>
      <c r="BW89" s="166">
        <v>7</v>
      </c>
      <c r="BX89" s="177" t="s">
        <v>269</v>
      </c>
      <c r="BY89" s="166" t="s">
        <v>269</v>
      </c>
      <c r="BZ89" s="166" t="s">
        <v>269</v>
      </c>
      <c r="CA89" s="166" t="s">
        <v>269</v>
      </c>
      <c r="CB89" s="166" t="s">
        <v>269</v>
      </c>
      <c r="CC89" s="166" t="s">
        <v>269</v>
      </c>
      <c r="CD89" s="166" t="s">
        <v>269</v>
      </c>
      <c r="CE89" s="166" t="s">
        <v>269</v>
      </c>
      <c r="CF89" s="166" t="s">
        <v>269</v>
      </c>
      <c r="CG89" s="166" t="s">
        <v>269</v>
      </c>
      <c r="CH89" s="166" t="s">
        <v>269</v>
      </c>
      <c r="CI89" s="166" t="s">
        <v>269</v>
      </c>
      <c r="CJ89" s="166" t="s">
        <v>269</v>
      </c>
      <c r="CK89" s="166" t="s">
        <v>269</v>
      </c>
      <c r="CL89" s="166" t="s">
        <v>269</v>
      </c>
      <c r="CM89" s="166" t="s">
        <v>269</v>
      </c>
      <c r="CN89" s="166" t="s">
        <v>269</v>
      </c>
      <c r="CO89" s="166" t="s">
        <v>269</v>
      </c>
      <c r="CP89" s="166" t="s">
        <v>269</v>
      </c>
      <c r="CQ89" s="166" t="s">
        <v>269</v>
      </c>
      <c r="CR89" s="166" t="s">
        <v>269</v>
      </c>
      <c r="CS89" s="166" t="s">
        <v>269</v>
      </c>
      <c r="CT89" s="166" t="s">
        <v>269</v>
      </c>
      <c r="CU89" s="166" t="s">
        <v>269</v>
      </c>
      <c r="CV89" s="166" t="s">
        <v>269</v>
      </c>
      <c r="CW89" s="166">
        <v>0</v>
      </c>
      <c r="CX89" s="166">
        <v>0</v>
      </c>
      <c r="CY89" s="166">
        <v>0</v>
      </c>
      <c r="CZ89" s="166">
        <v>0</v>
      </c>
      <c r="DA89" s="166">
        <v>1</v>
      </c>
      <c r="DB89" s="166">
        <v>0</v>
      </c>
      <c r="DC89" s="166">
        <v>0</v>
      </c>
      <c r="DD89" s="166">
        <v>0</v>
      </c>
      <c r="DE89" s="166">
        <v>0</v>
      </c>
      <c r="DF89" s="177">
        <v>43875</v>
      </c>
      <c r="DH89" s="15" t="s">
        <v>439</v>
      </c>
    </row>
    <row r="90" spans="1:112" ht="20.100000000000001" customHeight="1" x14ac:dyDescent="0.25">
      <c r="A90" s="6">
        <v>89</v>
      </c>
      <c r="B90" s="7">
        <v>43613</v>
      </c>
      <c r="C90" s="8" t="s">
        <v>367</v>
      </c>
      <c r="D90" s="9">
        <v>440212457</v>
      </c>
      <c r="E90" s="10">
        <v>16114</v>
      </c>
      <c r="F90" s="6">
        <v>111</v>
      </c>
      <c r="G90" s="6" t="s">
        <v>368</v>
      </c>
      <c r="H90" s="6" t="s">
        <v>6</v>
      </c>
      <c r="I90" s="6" t="s">
        <v>269</v>
      </c>
      <c r="J90" s="6" t="s">
        <v>269</v>
      </c>
      <c r="K90" s="11" t="s">
        <v>46</v>
      </c>
      <c r="L90" s="12">
        <v>40040</v>
      </c>
      <c r="M90" s="11">
        <f t="shared" si="19"/>
        <v>65</v>
      </c>
      <c r="N90" s="11">
        <v>144</v>
      </c>
      <c r="O90" s="11" t="s">
        <v>440</v>
      </c>
      <c r="P90" s="166">
        <v>0</v>
      </c>
      <c r="Q90" s="166">
        <v>0</v>
      </c>
      <c r="R90" s="166">
        <v>1</v>
      </c>
      <c r="S90" s="166">
        <v>0</v>
      </c>
      <c r="T90" s="166">
        <v>0</v>
      </c>
      <c r="U90" s="11" t="s">
        <v>404</v>
      </c>
      <c r="V90" s="11" t="s">
        <v>274</v>
      </c>
      <c r="W90" s="11">
        <v>1</v>
      </c>
      <c r="X90" s="12">
        <v>40087</v>
      </c>
      <c r="Y90" s="12">
        <v>43594</v>
      </c>
      <c r="Z90" s="12">
        <v>40123</v>
      </c>
      <c r="AA90" s="13">
        <f t="shared" si="16"/>
        <v>3471</v>
      </c>
      <c r="AB90" s="176">
        <v>0</v>
      </c>
      <c r="AC90" s="166">
        <v>1</v>
      </c>
      <c r="AD90" s="166" t="s">
        <v>266</v>
      </c>
      <c r="AE90" s="166">
        <v>1</v>
      </c>
      <c r="AF90" s="166">
        <v>5</v>
      </c>
      <c r="AG90" s="177">
        <v>40505</v>
      </c>
      <c r="AH90" s="166">
        <v>0</v>
      </c>
      <c r="AI90" s="166">
        <v>1</v>
      </c>
      <c r="AJ90" s="166">
        <v>0</v>
      </c>
      <c r="AK90" s="166">
        <v>0</v>
      </c>
      <c r="AL90" s="166">
        <v>0</v>
      </c>
      <c r="AM90" s="166" t="s">
        <v>264</v>
      </c>
      <c r="AN90" s="166" t="s">
        <v>268</v>
      </c>
      <c r="AO90" s="166">
        <v>0</v>
      </c>
      <c r="AP90" s="177">
        <v>43613</v>
      </c>
      <c r="AQ90" s="177" t="s">
        <v>333</v>
      </c>
      <c r="AR90" s="190" t="e">
        <f t="shared" si="14"/>
        <v>#VALUE!</v>
      </c>
      <c r="AS90" s="176">
        <f t="shared" si="15"/>
        <v>75.294444444444451</v>
      </c>
      <c r="AT90" s="177">
        <v>43607</v>
      </c>
      <c r="AU90" s="166">
        <v>306.41000000000003</v>
      </c>
      <c r="AV90" s="166">
        <v>19.649999999999999</v>
      </c>
      <c r="AW90" s="166">
        <v>136.76</v>
      </c>
      <c r="BG90" s="200" t="e">
        <f t="shared" si="21"/>
        <v>#DIV/0!</v>
      </c>
      <c r="BH90" s="200" t="e">
        <f t="shared" si="17"/>
        <v>#DIV/0!</v>
      </c>
      <c r="BI90" s="200" t="e">
        <f t="shared" si="20"/>
        <v>#DIV/0!</v>
      </c>
      <c r="BJ90" s="200" t="e">
        <f t="shared" si="18"/>
        <v>#DIV/0!</v>
      </c>
      <c r="BK90" s="166">
        <v>1</v>
      </c>
      <c r="BL90" s="166">
        <v>0</v>
      </c>
      <c r="BM90" s="166">
        <v>5.48</v>
      </c>
      <c r="BN90" s="177">
        <v>43887</v>
      </c>
      <c r="BO90" s="166" t="s">
        <v>274</v>
      </c>
      <c r="BP90" s="166">
        <v>0</v>
      </c>
      <c r="BQ90" s="177" t="s">
        <v>274</v>
      </c>
      <c r="BR90" s="166">
        <v>0</v>
      </c>
      <c r="BS90" s="166">
        <v>0</v>
      </c>
      <c r="BT90" s="166" t="s">
        <v>274</v>
      </c>
      <c r="BU90" s="166" t="s">
        <v>274</v>
      </c>
      <c r="BV90" s="166" t="s">
        <v>274</v>
      </c>
      <c r="BW90" s="166" t="s">
        <v>274</v>
      </c>
      <c r="BX90" s="166" t="s">
        <v>274</v>
      </c>
      <c r="BY90" s="166" t="s">
        <v>274</v>
      </c>
      <c r="BZ90" s="166" t="s">
        <v>274</v>
      </c>
      <c r="CA90" s="166" t="s">
        <v>274</v>
      </c>
      <c r="CB90" s="166" t="s">
        <v>274</v>
      </c>
      <c r="CC90" s="166" t="s">
        <v>274</v>
      </c>
      <c r="CD90" s="166" t="s">
        <v>274</v>
      </c>
      <c r="CE90" s="166" t="s">
        <v>274</v>
      </c>
      <c r="CF90" s="166" t="s">
        <v>274</v>
      </c>
      <c r="CG90" s="166" t="s">
        <v>274</v>
      </c>
      <c r="CH90" s="166" t="s">
        <v>274</v>
      </c>
      <c r="CI90" s="166" t="s">
        <v>274</v>
      </c>
      <c r="CJ90" s="166" t="s">
        <v>274</v>
      </c>
      <c r="CK90" s="166" t="s">
        <v>274</v>
      </c>
      <c r="CL90" s="166" t="s">
        <v>274</v>
      </c>
      <c r="CM90" s="166" t="s">
        <v>274</v>
      </c>
      <c r="CN90" s="166" t="s">
        <v>274</v>
      </c>
      <c r="CO90" s="166" t="s">
        <v>274</v>
      </c>
      <c r="CP90" s="166" t="s">
        <v>274</v>
      </c>
      <c r="CQ90" s="166" t="s">
        <v>274</v>
      </c>
      <c r="CR90" s="166" t="s">
        <v>274</v>
      </c>
      <c r="CS90" s="166" t="s">
        <v>274</v>
      </c>
      <c r="CT90" s="166" t="s">
        <v>274</v>
      </c>
      <c r="CU90" s="166" t="s">
        <v>274</v>
      </c>
      <c r="CV90" s="166" t="s">
        <v>274</v>
      </c>
      <c r="CW90" s="166">
        <v>0</v>
      </c>
      <c r="CX90" s="166">
        <v>0</v>
      </c>
      <c r="CY90" s="166">
        <v>0</v>
      </c>
      <c r="CZ90" s="166">
        <v>0</v>
      </c>
      <c r="DA90" s="166">
        <v>0</v>
      </c>
      <c r="DB90" s="166">
        <v>0</v>
      </c>
      <c r="DC90" s="166">
        <v>0</v>
      </c>
      <c r="DD90" s="166">
        <v>0</v>
      </c>
      <c r="DE90" s="166">
        <v>0</v>
      </c>
      <c r="DF90" s="177">
        <v>43887</v>
      </c>
      <c r="DH90" s="15" t="s">
        <v>441</v>
      </c>
    </row>
    <row r="91" spans="1:112" ht="20.100000000000001" customHeight="1" x14ac:dyDescent="0.25">
      <c r="A91" s="6">
        <v>90</v>
      </c>
      <c r="B91" s="7">
        <v>43614</v>
      </c>
      <c r="C91" s="8" t="s">
        <v>369</v>
      </c>
      <c r="D91" s="9">
        <v>441218445</v>
      </c>
      <c r="E91" s="10">
        <v>16424</v>
      </c>
      <c r="F91" s="6">
        <v>205</v>
      </c>
      <c r="G91" s="6" t="s">
        <v>370</v>
      </c>
      <c r="H91" s="6" t="s">
        <v>6</v>
      </c>
      <c r="I91" s="6">
        <v>6.01</v>
      </c>
      <c r="J91" s="6">
        <v>4.1500000000000004</v>
      </c>
      <c r="K91" s="11" t="s">
        <v>45</v>
      </c>
      <c r="L91" s="12">
        <v>41659</v>
      </c>
      <c r="M91" s="11">
        <f t="shared" si="19"/>
        <v>69</v>
      </c>
      <c r="N91" s="11">
        <v>6.14</v>
      </c>
      <c r="O91" s="11" t="s">
        <v>270</v>
      </c>
      <c r="P91" s="166">
        <v>0</v>
      </c>
      <c r="Q91" s="166">
        <v>1</v>
      </c>
      <c r="R91" s="166">
        <v>0</v>
      </c>
      <c r="S91" s="166">
        <v>1</v>
      </c>
      <c r="T91" s="166">
        <v>0</v>
      </c>
      <c r="U91" s="11" t="s">
        <v>279</v>
      </c>
      <c r="V91" s="11" t="s">
        <v>292</v>
      </c>
      <c r="W91" s="11">
        <v>0</v>
      </c>
      <c r="X91" s="12">
        <v>43608</v>
      </c>
      <c r="Y91" s="12">
        <v>43608</v>
      </c>
      <c r="Z91" s="12">
        <v>42614</v>
      </c>
      <c r="AA91" s="13">
        <f t="shared" si="16"/>
        <v>994</v>
      </c>
      <c r="AB91" s="176">
        <v>1</v>
      </c>
      <c r="AC91" s="166">
        <v>1</v>
      </c>
      <c r="AD91" s="166" t="s">
        <v>284</v>
      </c>
      <c r="AE91" s="166">
        <v>0</v>
      </c>
      <c r="AF91" s="166">
        <v>0.16</v>
      </c>
      <c r="AG91" s="177">
        <v>43004</v>
      </c>
      <c r="AH91" s="166">
        <v>1</v>
      </c>
      <c r="AI91" s="166">
        <v>1</v>
      </c>
      <c r="AJ91" s="166">
        <v>0</v>
      </c>
      <c r="AK91" s="166">
        <v>0</v>
      </c>
      <c r="AL91" s="166">
        <v>0</v>
      </c>
      <c r="AM91" s="166" t="s">
        <v>264</v>
      </c>
      <c r="AN91" s="166" t="s">
        <v>268</v>
      </c>
      <c r="AO91" s="166">
        <v>1</v>
      </c>
      <c r="AP91" s="177">
        <v>43622</v>
      </c>
      <c r="AQ91" s="177" t="s">
        <v>333</v>
      </c>
      <c r="AR91" s="190" t="e">
        <f t="shared" si="14"/>
        <v>#VALUE!</v>
      </c>
      <c r="AS91" s="176">
        <f t="shared" si="15"/>
        <v>74.466666666666669</v>
      </c>
      <c r="AT91" s="177">
        <v>43614</v>
      </c>
      <c r="AU91" s="166">
        <v>6.01</v>
      </c>
      <c r="AV91" s="166">
        <v>14.64</v>
      </c>
      <c r="AW91" s="166">
        <v>121.72</v>
      </c>
      <c r="AX91" s="166">
        <v>4.1500000000000004</v>
      </c>
      <c r="BG91" s="200" t="e">
        <f t="shared" si="21"/>
        <v>#DIV/0!</v>
      </c>
      <c r="BH91" s="200" t="e">
        <f t="shared" si="17"/>
        <v>#DIV/0!</v>
      </c>
      <c r="BI91" s="200" t="e">
        <f t="shared" si="20"/>
        <v>#DIV/0!</v>
      </c>
      <c r="BJ91" s="200" t="e">
        <f t="shared" si="18"/>
        <v>#DIV/0!</v>
      </c>
      <c r="BK91" s="166">
        <v>1</v>
      </c>
      <c r="BL91" s="166">
        <v>1</v>
      </c>
      <c r="BM91" s="166">
        <v>1.35</v>
      </c>
      <c r="BN91" s="177">
        <v>43872</v>
      </c>
      <c r="BO91" s="166" t="s">
        <v>274</v>
      </c>
      <c r="BP91" s="166">
        <v>1</v>
      </c>
      <c r="BQ91" s="177">
        <v>43889</v>
      </c>
      <c r="BR91" s="166">
        <v>0</v>
      </c>
      <c r="BS91" s="166">
        <v>0</v>
      </c>
      <c r="BT91" s="166" t="s">
        <v>274</v>
      </c>
      <c r="BU91" s="166" t="s">
        <v>274</v>
      </c>
      <c r="BV91" s="166" t="s">
        <v>274</v>
      </c>
      <c r="BW91" s="166" t="s">
        <v>274</v>
      </c>
      <c r="BX91" s="166" t="s">
        <v>274</v>
      </c>
      <c r="BY91" s="166" t="s">
        <v>274</v>
      </c>
      <c r="BZ91" s="166" t="s">
        <v>274</v>
      </c>
      <c r="CA91" s="166" t="s">
        <v>274</v>
      </c>
      <c r="CB91" s="166" t="s">
        <v>274</v>
      </c>
      <c r="CC91" s="166" t="s">
        <v>274</v>
      </c>
      <c r="CD91" s="166" t="s">
        <v>274</v>
      </c>
      <c r="CE91" s="166" t="s">
        <v>274</v>
      </c>
      <c r="CF91" s="166" t="s">
        <v>274</v>
      </c>
      <c r="CG91" s="166" t="s">
        <v>274</v>
      </c>
      <c r="CH91" s="166" t="s">
        <v>274</v>
      </c>
      <c r="CI91" s="166" t="s">
        <v>274</v>
      </c>
      <c r="CJ91" s="166" t="s">
        <v>274</v>
      </c>
      <c r="CK91" s="166" t="s">
        <v>274</v>
      </c>
      <c r="CL91" s="166" t="s">
        <v>274</v>
      </c>
      <c r="CM91" s="166" t="s">
        <v>274</v>
      </c>
      <c r="CN91" s="166" t="s">
        <v>274</v>
      </c>
      <c r="CO91" s="166" t="s">
        <v>274</v>
      </c>
      <c r="CP91" s="166" t="s">
        <v>274</v>
      </c>
      <c r="CQ91" s="166" t="s">
        <v>274</v>
      </c>
      <c r="CR91" s="166" t="s">
        <v>274</v>
      </c>
      <c r="CS91" s="166" t="s">
        <v>274</v>
      </c>
      <c r="CT91" s="166" t="s">
        <v>274</v>
      </c>
      <c r="CU91" s="166" t="s">
        <v>274</v>
      </c>
      <c r="CV91" s="166" t="s">
        <v>274</v>
      </c>
      <c r="CW91" s="166">
        <v>0</v>
      </c>
      <c r="CX91" s="166">
        <v>0</v>
      </c>
      <c r="CY91" s="166">
        <v>0</v>
      </c>
      <c r="CZ91" s="166">
        <v>0</v>
      </c>
      <c r="DA91" s="166">
        <v>1</v>
      </c>
      <c r="DB91" s="166">
        <v>0</v>
      </c>
      <c r="DC91" s="166">
        <v>0</v>
      </c>
      <c r="DD91" s="166">
        <v>0</v>
      </c>
      <c r="DE91" s="166">
        <v>0</v>
      </c>
      <c r="DF91" s="177">
        <v>43901</v>
      </c>
      <c r="DH91" s="15" t="s">
        <v>442</v>
      </c>
    </row>
    <row r="92" spans="1:112" ht="20.100000000000001" customHeight="1" x14ac:dyDescent="0.25">
      <c r="A92" s="6">
        <v>91</v>
      </c>
      <c r="B92" s="7">
        <v>43656</v>
      </c>
      <c r="C92" s="8" t="s">
        <v>371</v>
      </c>
      <c r="D92" s="9">
        <v>6012764021</v>
      </c>
      <c r="E92" s="10">
        <v>22276</v>
      </c>
      <c r="F92" s="6">
        <v>111</v>
      </c>
      <c r="G92" s="6" t="s">
        <v>372</v>
      </c>
      <c r="H92" s="6" t="s">
        <v>3</v>
      </c>
      <c r="I92" s="6">
        <v>575.66999999999996</v>
      </c>
      <c r="J92" s="6">
        <v>2.4700000000000002</v>
      </c>
      <c r="K92" s="11" t="s">
        <v>46</v>
      </c>
      <c r="L92" s="12">
        <v>43641</v>
      </c>
      <c r="M92" s="11">
        <f t="shared" si="19"/>
        <v>58</v>
      </c>
      <c r="N92" s="11">
        <v>1166</v>
      </c>
      <c r="O92" s="11" t="s">
        <v>444</v>
      </c>
      <c r="P92" s="166">
        <v>0</v>
      </c>
      <c r="Q92" s="166">
        <v>0</v>
      </c>
      <c r="R92" s="166">
        <v>0</v>
      </c>
      <c r="S92" s="166">
        <v>0</v>
      </c>
      <c r="T92" s="166">
        <v>0</v>
      </c>
      <c r="U92" s="11" t="s">
        <v>286</v>
      </c>
      <c r="V92" s="11" t="s">
        <v>274</v>
      </c>
      <c r="W92" s="11">
        <v>1</v>
      </c>
      <c r="X92" s="12">
        <v>43649</v>
      </c>
      <c r="Z92" s="12">
        <v>43556</v>
      </c>
      <c r="AA92" s="13" t="e">
        <f t="shared" si="16"/>
        <v>#NUM!</v>
      </c>
      <c r="AB92" s="176">
        <v>1</v>
      </c>
      <c r="AC92" s="166">
        <v>1</v>
      </c>
      <c r="AD92" s="166" t="s">
        <v>263</v>
      </c>
      <c r="AE92" s="166">
        <v>0</v>
      </c>
      <c r="AF92" s="166">
        <v>1.42</v>
      </c>
      <c r="AG92" s="177">
        <v>43837</v>
      </c>
      <c r="AH92" s="166">
        <v>0</v>
      </c>
      <c r="AI92" s="166">
        <v>1</v>
      </c>
      <c r="AJ92" s="166">
        <v>0</v>
      </c>
      <c r="AK92" s="166">
        <v>0</v>
      </c>
      <c r="AL92" s="166">
        <v>0</v>
      </c>
      <c r="AM92" s="166">
        <v>0</v>
      </c>
      <c r="AN92" s="166" t="s">
        <v>274</v>
      </c>
      <c r="AO92" s="166" t="s">
        <v>274</v>
      </c>
      <c r="AP92" s="166" t="s">
        <v>274</v>
      </c>
      <c r="AQ92" s="166" t="s">
        <v>274</v>
      </c>
      <c r="AR92" s="166" t="s">
        <v>274</v>
      </c>
      <c r="AS92" s="166" t="s">
        <v>274</v>
      </c>
      <c r="AT92" s="166" t="s">
        <v>274</v>
      </c>
      <c r="AU92" s="166" t="s">
        <v>274</v>
      </c>
      <c r="AV92" s="166" t="s">
        <v>274</v>
      </c>
      <c r="AW92" s="166" t="s">
        <v>274</v>
      </c>
      <c r="AX92" s="166" t="s">
        <v>274</v>
      </c>
      <c r="AY92" s="166" t="s">
        <v>274</v>
      </c>
      <c r="AZ92" s="166" t="s">
        <v>274</v>
      </c>
      <c r="BA92" s="166" t="s">
        <v>274</v>
      </c>
      <c r="BB92" s="166" t="s">
        <v>274</v>
      </c>
      <c r="BC92" s="166" t="s">
        <v>274</v>
      </c>
      <c r="BD92" s="166" t="s">
        <v>274</v>
      </c>
      <c r="BE92" s="166" t="s">
        <v>274</v>
      </c>
      <c r="BF92" s="166" t="s">
        <v>274</v>
      </c>
      <c r="BG92" s="200"/>
      <c r="BH92" s="200" t="e">
        <f t="shared" si="17"/>
        <v>#VALUE!</v>
      </c>
      <c r="BI92" s="200" t="e">
        <f t="shared" si="20"/>
        <v>#VALUE!</v>
      </c>
      <c r="BJ92" s="200" t="e">
        <f t="shared" si="18"/>
        <v>#VALUE!</v>
      </c>
      <c r="BK92" s="166" t="s">
        <v>274</v>
      </c>
      <c r="BL92" s="166" t="s">
        <v>274</v>
      </c>
      <c r="BM92" s="166" t="s">
        <v>274</v>
      </c>
      <c r="BN92" s="166" t="s">
        <v>274</v>
      </c>
      <c r="BO92" s="166" t="s">
        <v>274</v>
      </c>
      <c r="BP92" s="166" t="s">
        <v>274</v>
      </c>
      <c r="BQ92" s="166" t="s">
        <v>274</v>
      </c>
      <c r="BR92" s="166" t="s">
        <v>274</v>
      </c>
      <c r="BS92" s="166">
        <v>1</v>
      </c>
      <c r="BT92" s="166" t="s">
        <v>273</v>
      </c>
      <c r="BU92" s="177">
        <v>43689</v>
      </c>
      <c r="BV92" s="177">
        <v>43794</v>
      </c>
      <c r="BW92" s="166">
        <v>6</v>
      </c>
      <c r="BX92" s="177">
        <v>43677</v>
      </c>
      <c r="BY92" s="166">
        <v>47.04</v>
      </c>
      <c r="BZ92" s="166" t="s">
        <v>269</v>
      </c>
      <c r="CA92" s="166" t="s">
        <v>269</v>
      </c>
      <c r="CO92" s="166">
        <v>1</v>
      </c>
      <c r="CP92" s="166">
        <v>1</v>
      </c>
      <c r="CQ92" s="166">
        <v>1.42</v>
      </c>
      <c r="CR92" s="177">
        <v>43837</v>
      </c>
      <c r="CS92" s="166">
        <v>1</v>
      </c>
      <c r="CT92" s="166">
        <v>0</v>
      </c>
      <c r="CU92" s="177" t="s">
        <v>274</v>
      </c>
      <c r="CV92" s="166">
        <v>1</v>
      </c>
      <c r="CW92" s="166">
        <v>0</v>
      </c>
      <c r="CX92" s="166">
        <v>0</v>
      </c>
      <c r="CY92" s="166">
        <v>0</v>
      </c>
      <c r="CZ92" s="166">
        <v>0</v>
      </c>
      <c r="DA92" s="166">
        <v>0</v>
      </c>
      <c r="DB92" s="166">
        <v>0</v>
      </c>
      <c r="DC92" s="166">
        <v>0</v>
      </c>
      <c r="DD92" s="166">
        <v>0</v>
      </c>
      <c r="DE92" s="166">
        <v>0</v>
      </c>
      <c r="DF92" s="177">
        <v>43893</v>
      </c>
      <c r="DH92" s="15" t="s">
        <v>445</v>
      </c>
    </row>
    <row r="93" spans="1:112" ht="20.100000000000001" customHeight="1" x14ac:dyDescent="0.25">
      <c r="A93" s="6">
        <v>92</v>
      </c>
      <c r="B93" s="7">
        <v>43656</v>
      </c>
      <c r="C93" s="8" t="s">
        <v>373</v>
      </c>
      <c r="D93" s="9">
        <v>480214402</v>
      </c>
      <c r="E93" s="10">
        <v>17577</v>
      </c>
      <c r="F93" s="6">
        <v>111</v>
      </c>
      <c r="G93" s="6" t="s">
        <v>374</v>
      </c>
      <c r="H93" s="6" t="s">
        <v>3</v>
      </c>
      <c r="I93" s="6">
        <v>20.04</v>
      </c>
      <c r="J93" s="6">
        <v>5.47</v>
      </c>
      <c r="K93" s="11" t="s">
        <v>46</v>
      </c>
      <c r="L93" s="12">
        <v>43314</v>
      </c>
      <c r="M93" s="11">
        <f t="shared" si="19"/>
        <v>70</v>
      </c>
      <c r="N93" s="11">
        <v>14.2</v>
      </c>
      <c r="O93" s="11" t="s">
        <v>265</v>
      </c>
      <c r="P93" s="166">
        <v>0</v>
      </c>
      <c r="Q93" s="166">
        <v>0</v>
      </c>
      <c r="R93" s="166">
        <v>0</v>
      </c>
      <c r="S93" s="166">
        <v>0</v>
      </c>
      <c r="T93" s="166">
        <v>0</v>
      </c>
      <c r="U93" s="11" t="s">
        <v>262</v>
      </c>
      <c r="V93" s="11" t="s">
        <v>274</v>
      </c>
      <c r="W93" s="11">
        <v>1</v>
      </c>
      <c r="X93" s="12">
        <v>43340</v>
      </c>
      <c r="Y93" s="12">
        <v>43675</v>
      </c>
      <c r="Z93" s="12">
        <v>43313</v>
      </c>
      <c r="AA93" s="13">
        <f t="shared" si="16"/>
        <v>362</v>
      </c>
      <c r="AB93" s="176">
        <v>0</v>
      </c>
      <c r="AC93" s="166">
        <v>1</v>
      </c>
      <c r="AD93" s="166" t="s">
        <v>263</v>
      </c>
      <c r="AE93" s="166">
        <v>0</v>
      </c>
      <c r="AF93" s="166" t="s">
        <v>269</v>
      </c>
      <c r="AG93" s="177" t="s">
        <v>269</v>
      </c>
      <c r="AH93" s="166">
        <v>1</v>
      </c>
      <c r="AI93" s="166">
        <v>1</v>
      </c>
      <c r="AJ93" s="166">
        <v>0</v>
      </c>
      <c r="AK93" s="166">
        <v>0</v>
      </c>
      <c r="AL93" s="166">
        <v>0</v>
      </c>
      <c r="AM93" s="166" t="s">
        <v>277</v>
      </c>
      <c r="AN93" s="166" t="s">
        <v>268</v>
      </c>
      <c r="AO93" s="166">
        <v>0</v>
      </c>
      <c r="AP93" s="177">
        <v>43685</v>
      </c>
      <c r="AQ93" s="177" t="s">
        <v>333</v>
      </c>
      <c r="AR93" s="190" t="e">
        <f>_xlfn.DAYS(AQ93,AP93)</f>
        <v>#VALUE!</v>
      </c>
      <c r="AS93" s="176">
        <f>YEARFRAC(AP93,E93)</f>
        <v>71.483333333333334</v>
      </c>
      <c r="AT93" s="177">
        <v>43684</v>
      </c>
      <c r="AU93" s="166">
        <v>27.14</v>
      </c>
      <c r="AV93" s="166" t="s">
        <v>269</v>
      </c>
      <c r="AW93" s="166" t="s">
        <v>269</v>
      </c>
      <c r="AX93" s="166" t="s">
        <v>269</v>
      </c>
      <c r="AY93" s="166" t="s">
        <v>269</v>
      </c>
      <c r="AZ93" s="166" t="s">
        <v>269</v>
      </c>
      <c r="BA93" s="166" t="s">
        <v>269</v>
      </c>
      <c r="BB93" s="166" t="s">
        <v>269</v>
      </c>
      <c r="BC93" s="166" t="s">
        <v>269</v>
      </c>
      <c r="BD93" s="166" t="s">
        <v>269</v>
      </c>
      <c r="BE93" s="166" t="s">
        <v>269</v>
      </c>
      <c r="BF93" s="166" t="s">
        <v>269</v>
      </c>
      <c r="BG93" s="200"/>
      <c r="BH93" s="200" t="e">
        <f t="shared" si="17"/>
        <v>#VALUE!</v>
      </c>
      <c r="BI93" s="200" t="e">
        <f t="shared" si="20"/>
        <v>#VALUE!</v>
      </c>
      <c r="BJ93" s="200" t="e">
        <f t="shared" si="18"/>
        <v>#VALUE!</v>
      </c>
      <c r="BK93" s="166">
        <v>1</v>
      </c>
      <c r="BL93" s="166">
        <v>0</v>
      </c>
      <c r="BM93" s="166">
        <v>6.61</v>
      </c>
      <c r="BN93" s="177">
        <v>43768</v>
      </c>
      <c r="BO93" s="166">
        <v>0</v>
      </c>
      <c r="BP93" s="166">
        <v>0</v>
      </c>
      <c r="BQ93" s="177" t="s">
        <v>274</v>
      </c>
      <c r="BR93" s="166">
        <v>1</v>
      </c>
      <c r="BS93" s="166">
        <v>0</v>
      </c>
      <c r="BT93" s="166" t="s">
        <v>274</v>
      </c>
      <c r="BU93" s="166" t="s">
        <v>274</v>
      </c>
      <c r="BV93" s="166" t="s">
        <v>274</v>
      </c>
      <c r="BW93" s="166" t="s">
        <v>274</v>
      </c>
      <c r="BX93" s="166" t="s">
        <v>274</v>
      </c>
      <c r="BY93" s="166" t="s">
        <v>274</v>
      </c>
      <c r="BZ93" s="166" t="s">
        <v>274</v>
      </c>
      <c r="CA93" s="166" t="s">
        <v>274</v>
      </c>
      <c r="CB93" s="166" t="s">
        <v>274</v>
      </c>
      <c r="CC93" s="166" t="s">
        <v>274</v>
      </c>
      <c r="CD93" s="166" t="s">
        <v>274</v>
      </c>
      <c r="CE93" s="166" t="s">
        <v>274</v>
      </c>
      <c r="CF93" s="166" t="s">
        <v>274</v>
      </c>
      <c r="CG93" s="166" t="s">
        <v>274</v>
      </c>
      <c r="CH93" s="166" t="s">
        <v>274</v>
      </c>
      <c r="CI93" s="166" t="s">
        <v>274</v>
      </c>
      <c r="CJ93" s="166" t="s">
        <v>274</v>
      </c>
      <c r="CK93" s="166" t="s">
        <v>274</v>
      </c>
      <c r="CL93" s="166" t="s">
        <v>274</v>
      </c>
      <c r="CM93" s="166" t="s">
        <v>274</v>
      </c>
      <c r="CN93" s="166" t="s">
        <v>274</v>
      </c>
      <c r="CO93" s="166" t="s">
        <v>274</v>
      </c>
      <c r="CP93" s="166" t="s">
        <v>274</v>
      </c>
      <c r="CQ93" s="166" t="s">
        <v>274</v>
      </c>
      <c r="CR93" s="166" t="s">
        <v>274</v>
      </c>
      <c r="CS93" s="166" t="s">
        <v>274</v>
      </c>
      <c r="CT93" s="166" t="s">
        <v>274</v>
      </c>
      <c r="CU93" s="166" t="s">
        <v>274</v>
      </c>
      <c r="CV93" s="166" t="s">
        <v>274</v>
      </c>
      <c r="CW93" s="166">
        <v>0</v>
      </c>
      <c r="CX93" s="166">
        <v>0</v>
      </c>
      <c r="CY93" s="166">
        <v>0</v>
      </c>
      <c r="CZ93" s="166">
        <v>0</v>
      </c>
      <c r="DA93" s="166">
        <v>0</v>
      </c>
      <c r="DB93" s="166">
        <v>0</v>
      </c>
      <c r="DC93" s="166">
        <v>1</v>
      </c>
      <c r="DD93" s="166">
        <v>1</v>
      </c>
      <c r="DE93" s="166">
        <v>0</v>
      </c>
      <c r="DF93" s="177">
        <v>43894</v>
      </c>
    </row>
    <row r="94" spans="1:112" ht="20.100000000000001" customHeight="1" x14ac:dyDescent="0.25">
      <c r="A94" s="6">
        <v>93</v>
      </c>
      <c r="B94" s="7">
        <v>43668</v>
      </c>
      <c r="C94" s="8" t="s">
        <v>375</v>
      </c>
      <c r="D94" s="9">
        <v>391109405</v>
      </c>
      <c r="E94" s="10">
        <v>14558</v>
      </c>
      <c r="F94" s="6">
        <v>111</v>
      </c>
      <c r="G94" s="6" t="s">
        <v>376</v>
      </c>
      <c r="H94" s="6" t="s">
        <v>6</v>
      </c>
      <c r="I94" s="6">
        <v>22.69</v>
      </c>
      <c r="J94" s="6">
        <v>2.72</v>
      </c>
      <c r="K94" s="11" t="s">
        <v>46</v>
      </c>
      <c r="L94" s="12">
        <v>43613</v>
      </c>
      <c r="M94" s="11">
        <f t="shared" si="19"/>
        <v>79</v>
      </c>
      <c r="N94" s="11">
        <v>15.55</v>
      </c>
      <c r="O94" s="11" t="s">
        <v>265</v>
      </c>
      <c r="P94" s="166">
        <v>0</v>
      </c>
      <c r="Q94" s="166">
        <v>0</v>
      </c>
      <c r="R94" s="166">
        <v>0</v>
      </c>
      <c r="S94" s="166">
        <v>0</v>
      </c>
      <c r="T94" s="166">
        <v>0</v>
      </c>
      <c r="U94" s="11" t="s">
        <v>446</v>
      </c>
      <c r="V94" s="11" t="s">
        <v>274</v>
      </c>
      <c r="W94" s="11">
        <v>1</v>
      </c>
      <c r="X94" s="12">
        <v>43649</v>
      </c>
      <c r="Y94" s="12">
        <v>43866</v>
      </c>
      <c r="Z94" s="12">
        <v>43668</v>
      </c>
      <c r="AA94" s="13">
        <f t="shared" si="16"/>
        <v>198</v>
      </c>
      <c r="AB94" s="176">
        <v>0</v>
      </c>
      <c r="AC94" s="166">
        <v>1</v>
      </c>
      <c r="AD94" s="166" t="s">
        <v>284</v>
      </c>
      <c r="AE94" s="166">
        <v>0</v>
      </c>
      <c r="AF94" s="166">
        <v>1.1499999999999999</v>
      </c>
      <c r="AG94" s="177">
        <v>43759</v>
      </c>
      <c r="AH94" s="166">
        <v>0</v>
      </c>
      <c r="AI94" s="166">
        <v>1</v>
      </c>
      <c r="AJ94" s="166">
        <v>0</v>
      </c>
      <c r="AK94" s="166">
        <v>1</v>
      </c>
      <c r="AL94" s="166">
        <v>0</v>
      </c>
      <c r="AO94" s="166">
        <v>1</v>
      </c>
      <c r="AR94" s="190">
        <f>_xlfn.DAYS(AQ94,AP94)</f>
        <v>0</v>
      </c>
      <c r="AS94" s="176"/>
      <c r="BG94" s="200" t="e">
        <f t="shared" si="21"/>
        <v>#DIV/0!</v>
      </c>
      <c r="BH94" s="200" t="e">
        <f t="shared" si="17"/>
        <v>#DIV/0!</v>
      </c>
      <c r="BI94" s="200" t="e">
        <f t="shared" si="20"/>
        <v>#DIV/0!</v>
      </c>
      <c r="BJ94" s="200" t="e">
        <f t="shared" si="18"/>
        <v>#DIV/0!</v>
      </c>
      <c r="CW94" s="166">
        <v>0</v>
      </c>
      <c r="CX94" s="166">
        <v>0</v>
      </c>
      <c r="CY94" s="166">
        <v>0</v>
      </c>
      <c r="CZ94" s="166">
        <v>0</v>
      </c>
      <c r="DA94" s="166">
        <v>0</v>
      </c>
      <c r="DB94" s="166">
        <v>0</v>
      </c>
      <c r="DC94" s="166">
        <v>0</v>
      </c>
      <c r="DD94" s="166">
        <v>0</v>
      </c>
      <c r="DE94" s="166">
        <v>0</v>
      </c>
      <c r="DF94" s="177">
        <v>43894</v>
      </c>
      <c r="DH94" s="15" t="s">
        <v>447</v>
      </c>
    </row>
    <row r="95" spans="1:112" ht="20.100000000000001" customHeight="1" x14ac:dyDescent="0.25">
      <c r="A95" s="6">
        <v>94</v>
      </c>
      <c r="B95" s="7">
        <v>43678</v>
      </c>
      <c r="C95" s="8" t="s">
        <v>377</v>
      </c>
      <c r="D95" s="9">
        <v>340712485</v>
      </c>
      <c r="E95" s="10">
        <v>12612</v>
      </c>
      <c r="F95" s="6">
        <v>211</v>
      </c>
      <c r="G95" s="6" t="s">
        <v>378</v>
      </c>
      <c r="H95" s="6" t="s">
        <v>3</v>
      </c>
      <c r="I95" s="6">
        <v>298.77</v>
      </c>
      <c r="J95" s="6">
        <v>3.05</v>
      </c>
      <c r="K95" s="11" t="s">
        <v>46</v>
      </c>
      <c r="L95" s="12">
        <v>43060</v>
      </c>
      <c r="M95" s="11">
        <f t="shared" si="19"/>
        <v>83</v>
      </c>
      <c r="N95" s="11">
        <v>54.99</v>
      </c>
      <c r="O95" s="11" t="s">
        <v>444</v>
      </c>
      <c r="P95" s="166">
        <v>0</v>
      </c>
      <c r="Q95" s="166">
        <v>0</v>
      </c>
      <c r="R95" s="166">
        <v>0</v>
      </c>
      <c r="S95" s="166">
        <v>0</v>
      </c>
      <c r="T95" s="166">
        <v>0</v>
      </c>
      <c r="U95" s="11" t="s">
        <v>313</v>
      </c>
      <c r="V95" s="11" t="s">
        <v>274</v>
      </c>
      <c r="W95" s="11">
        <v>1</v>
      </c>
      <c r="X95" s="12">
        <v>43088</v>
      </c>
      <c r="Z95" s="12">
        <v>43070</v>
      </c>
      <c r="AA95" s="13" t="e">
        <f t="shared" si="16"/>
        <v>#NUM!</v>
      </c>
      <c r="AB95" s="176">
        <v>0</v>
      </c>
      <c r="AC95" s="166">
        <v>1</v>
      </c>
      <c r="AD95" s="166" t="s">
        <v>266</v>
      </c>
      <c r="AE95" s="166">
        <v>0</v>
      </c>
      <c r="AF95" s="166">
        <v>3.06</v>
      </c>
      <c r="AG95" s="177">
        <v>43350</v>
      </c>
      <c r="AH95" s="166">
        <v>1</v>
      </c>
      <c r="AI95" s="166">
        <v>1</v>
      </c>
      <c r="AJ95" s="166">
        <v>0</v>
      </c>
      <c r="AK95" s="166">
        <v>0</v>
      </c>
      <c r="AL95" s="166">
        <v>0</v>
      </c>
      <c r="AM95" s="166" t="s">
        <v>277</v>
      </c>
      <c r="AN95" s="166" t="s">
        <v>268</v>
      </c>
      <c r="AO95" s="166">
        <v>0</v>
      </c>
      <c r="AP95" s="177">
        <v>43794</v>
      </c>
      <c r="AQ95" s="177" t="s">
        <v>333</v>
      </c>
      <c r="AR95" s="190" t="e">
        <f>_xlfn.DAYS(AQ95,AP95)</f>
        <v>#VALUE!</v>
      </c>
      <c r="AS95" s="176">
        <f>YEARFRAC(AP95,E95)</f>
        <v>85.36944444444444</v>
      </c>
      <c r="AT95" s="177">
        <v>43794</v>
      </c>
      <c r="AU95" s="166">
        <v>69.650000000000006</v>
      </c>
      <c r="AV95" s="166" t="s">
        <v>269</v>
      </c>
      <c r="AW95" s="166" t="s">
        <v>269</v>
      </c>
      <c r="BG95" s="200" t="e">
        <f t="shared" si="21"/>
        <v>#DIV/0!</v>
      </c>
      <c r="BH95" s="200" t="e">
        <f t="shared" si="17"/>
        <v>#DIV/0!</v>
      </c>
      <c r="BI95" s="200" t="e">
        <f t="shared" si="20"/>
        <v>#DIV/0!</v>
      </c>
      <c r="BJ95" s="200" t="e">
        <f t="shared" si="18"/>
        <v>#DIV/0!</v>
      </c>
      <c r="BK95" s="166">
        <v>2</v>
      </c>
      <c r="BL95" s="166">
        <v>6</v>
      </c>
      <c r="BM95" s="166">
        <v>30.51</v>
      </c>
      <c r="BN95" s="177">
        <v>43887</v>
      </c>
      <c r="BO95" s="166">
        <v>0</v>
      </c>
      <c r="BP95" s="166">
        <v>0</v>
      </c>
      <c r="BQ95" s="177" t="s">
        <v>274</v>
      </c>
      <c r="BR95" s="166">
        <v>0</v>
      </c>
      <c r="BS95" s="166">
        <v>0</v>
      </c>
      <c r="BT95" s="166" t="s">
        <v>274</v>
      </c>
      <c r="BU95" s="166" t="s">
        <v>274</v>
      </c>
      <c r="BV95" s="166" t="s">
        <v>274</v>
      </c>
      <c r="BW95" s="166" t="s">
        <v>274</v>
      </c>
      <c r="BX95" s="166" t="s">
        <v>274</v>
      </c>
      <c r="BY95" s="166" t="s">
        <v>274</v>
      </c>
      <c r="BZ95" s="166" t="s">
        <v>274</v>
      </c>
      <c r="CA95" s="166" t="s">
        <v>274</v>
      </c>
      <c r="CB95" s="166" t="s">
        <v>274</v>
      </c>
      <c r="CC95" s="166" t="s">
        <v>274</v>
      </c>
      <c r="CD95" s="166" t="s">
        <v>274</v>
      </c>
      <c r="CE95" s="166" t="s">
        <v>274</v>
      </c>
      <c r="CF95" s="166" t="s">
        <v>274</v>
      </c>
      <c r="CG95" s="166" t="s">
        <v>274</v>
      </c>
      <c r="CH95" s="166" t="s">
        <v>274</v>
      </c>
      <c r="CI95" s="166" t="s">
        <v>274</v>
      </c>
      <c r="CJ95" s="166" t="s">
        <v>274</v>
      </c>
      <c r="CK95" s="166" t="s">
        <v>274</v>
      </c>
      <c r="CL95" s="166" t="s">
        <v>274</v>
      </c>
      <c r="CM95" s="166" t="s">
        <v>274</v>
      </c>
      <c r="CN95" s="166" t="s">
        <v>274</v>
      </c>
      <c r="CO95" s="166" t="s">
        <v>274</v>
      </c>
      <c r="CP95" s="166" t="s">
        <v>274</v>
      </c>
      <c r="CQ95" s="166" t="s">
        <v>274</v>
      </c>
      <c r="CR95" s="166" t="s">
        <v>274</v>
      </c>
      <c r="CS95" s="166" t="s">
        <v>274</v>
      </c>
      <c r="CT95" s="166" t="s">
        <v>274</v>
      </c>
      <c r="CU95" s="166" t="s">
        <v>274</v>
      </c>
      <c r="CV95" s="166" t="s">
        <v>274</v>
      </c>
      <c r="CW95" s="166">
        <v>0</v>
      </c>
      <c r="CX95" s="166">
        <v>0</v>
      </c>
      <c r="CY95" s="166">
        <v>0</v>
      </c>
      <c r="CZ95" s="166">
        <v>0</v>
      </c>
      <c r="DA95" s="166">
        <v>1</v>
      </c>
      <c r="DB95" s="166">
        <v>1</v>
      </c>
      <c r="DC95" s="166">
        <v>1</v>
      </c>
      <c r="DD95" s="166">
        <v>1</v>
      </c>
      <c r="DE95" s="166">
        <v>0</v>
      </c>
      <c r="DF95" s="177">
        <v>43887</v>
      </c>
      <c r="DH95" s="15" t="s">
        <v>442</v>
      </c>
    </row>
    <row r="96" spans="1:112" ht="20.100000000000001" customHeight="1" x14ac:dyDescent="0.25">
      <c r="A96" s="6">
        <v>95</v>
      </c>
      <c r="B96" s="7">
        <v>43704</v>
      </c>
      <c r="C96" s="8" t="s">
        <v>379</v>
      </c>
      <c r="D96" s="9">
        <v>480212403</v>
      </c>
      <c r="E96" s="10">
        <v>17575</v>
      </c>
      <c r="F96" s="6">
        <v>111</v>
      </c>
      <c r="G96" s="6" t="s">
        <v>380</v>
      </c>
      <c r="H96" s="6" t="s">
        <v>6</v>
      </c>
      <c r="I96" s="6">
        <v>206.8</v>
      </c>
      <c r="J96" s="6" t="s">
        <v>269</v>
      </c>
      <c r="K96" s="11" t="s">
        <v>46</v>
      </c>
      <c r="L96" s="12">
        <v>43426</v>
      </c>
      <c r="M96" s="11">
        <f t="shared" si="19"/>
        <v>70</v>
      </c>
      <c r="N96" s="11">
        <v>116</v>
      </c>
      <c r="O96" s="11" t="s">
        <v>265</v>
      </c>
      <c r="P96" s="166">
        <v>0</v>
      </c>
      <c r="Q96" s="166">
        <v>0</v>
      </c>
      <c r="R96" s="166">
        <v>0</v>
      </c>
      <c r="S96" s="166">
        <v>0</v>
      </c>
      <c r="T96" s="166">
        <v>0</v>
      </c>
      <c r="U96" s="11" t="s">
        <v>281</v>
      </c>
      <c r="V96" s="11" t="s">
        <v>274</v>
      </c>
      <c r="W96" s="11">
        <v>1</v>
      </c>
      <c r="X96" s="12">
        <v>43432</v>
      </c>
      <c r="Y96" s="12">
        <v>43704</v>
      </c>
      <c r="Z96" s="12">
        <v>43431</v>
      </c>
      <c r="AA96" s="13">
        <f t="shared" si="16"/>
        <v>273</v>
      </c>
      <c r="AB96" s="176">
        <v>1</v>
      </c>
      <c r="AC96" s="166">
        <v>0</v>
      </c>
      <c r="AD96" s="166">
        <v>0</v>
      </c>
      <c r="AE96" s="166">
        <v>1</v>
      </c>
      <c r="AF96" s="166">
        <v>39.83</v>
      </c>
      <c r="AG96" s="177">
        <v>43487</v>
      </c>
      <c r="AH96" s="166">
        <v>0</v>
      </c>
      <c r="AI96" s="166">
        <v>1</v>
      </c>
      <c r="AJ96" s="166">
        <v>0</v>
      </c>
      <c r="AK96" s="166">
        <v>0</v>
      </c>
      <c r="AL96" s="166">
        <v>0</v>
      </c>
      <c r="AM96" s="166">
        <v>0</v>
      </c>
      <c r="AN96" s="166" t="s">
        <v>274</v>
      </c>
      <c r="AO96" s="166" t="s">
        <v>274</v>
      </c>
      <c r="AP96" s="166" t="s">
        <v>274</v>
      </c>
      <c r="AQ96" s="166" t="s">
        <v>274</v>
      </c>
      <c r="AR96" s="166" t="s">
        <v>274</v>
      </c>
      <c r="AS96" s="166" t="s">
        <v>274</v>
      </c>
      <c r="AT96" s="166" t="s">
        <v>274</v>
      </c>
      <c r="AU96" s="166" t="s">
        <v>274</v>
      </c>
      <c r="AV96" s="166" t="s">
        <v>274</v>
      </c>
      <c r="AW96" s="166" t="s">
        <v>274</v>
      </c>
      <c r="AX96" s="166" t="s">
        <v>274</v>
      </c>
      <c r="AY96" s="166" t="s">
        <v>274</v>
      </c>
      <c r="AZ96" s="166" t="s">
        <v>274</v>
      </c>
      <c r="BA96" s="166" t="s">
        <v>274</v>
      </c>
      <c r="BB96" s="166" t="s">
        <v>274</v>
      </c>
      <c r="BC96" s="166" t="s">
        <v>274</v>
      </c>
      <c r="BD96" s="166" t="s">
        <v>274</v>
      </c>
      <c r="BE96" s="166" t="s">
        <v>274</v>
      </c>
      <c r="BF96" s="166" t="s">
        <v>274</v>
      </c>
      <c r="BG96" s="200"/>
      <c r="BH96" s="200" t="e">
        <f t="shared" si="17"/>
        <v>#VALUE!</v>
      </c>
      <c r="BI96" s="200" t="e">
        <f t="shared" si="20"/>
        <v>#VALUE!</v>
      </c>
      <c r="BJ96" s="200" t="e">
        <f t="shared" si="18"/>
        <v>#VALUE!</v>
      </c>
      <c r="BK96" s="166" t="s">
        <v>274</v>
      </c>
      <c r="BL96" s="166" t="s">
        <v>274</v>
      </c>
      <c r="BM96" s="166" t="s">
        <v>274</v>
      </c>
      <c r="BN96" s="166" t="s">
        <v>274</v>
      </c>
      <c r="BO96" s="166" t="s">
        <v>274</v>
      </c>
      <c r="BP96" s="166" t="s">
        <v>274</v>
      </c>
      <c r="BQ96" s="166" t="s">
        <v>274</v>
      </c>
      <c r="BR96" s="166" t="s">
        <v>274</v>
      </c>
      <c r="BS96" s="166">
        <v>0</v>
      </c>
      <c r="BT96" s="166" t="s">
        <v>274</v>
      </c>
      <c r="BU96" s="166" t="s">
        <v>274</v>
      </c>
      <c r="BV96" s="166" t="s">
        <v>274</v>
      </c>
      <c r="BW96" s="166" t="s">
        <v>274</v>
      </c>
      <c r="BX96" s="166" t="s">
        <v>274</v>
      </c>
      <c r="BY96" s="166" t="s">
        <v>274</v>
      </c>
      <c r="BZ96" s="166" t="s">
        <v>274</v>
      </c>
      <c r="CA96" s="166" t="s">
        <v>274</v>
      </c>
      <c r="CB96" s="166" t="s">
        <v>274</v>
      </c>
      <c r="CC96" s="166" t="s">
        <v>274</v>
      </c>
      <c r="CD96" s="166" t="s">
        <v>274</v>
      </c>
      <c r="CE96" s="166" t="s">
        <v>274</v>
      </c>
      <c r="CF96" s="166" t="s">
        <v>274</v>
      </c>
      <c r="CG96" s="166" t="s">
        <v>274</v>
      </c>
      <c r="CH96" s="166" t="s">
        <v>274</v>
      </c>
      <c r="CI96" s="166" t="s">
        <v>274</v>
      </c>
      <c r="CJ96" s="166" t="s">
        <v>274</v>
      </c>
      <c r="CK96" s="166" t="s">
        <v>274</v>
      </c>
      <c r="CL96" s="166" t="s">
        <v>274</v>
      </c>
      <c r="CM96" s="166" t="s">
        <v>274</v>
      </c>
      <c r="CN96" s="166" t="s">
        <v>274</v>
      </c>
      <c r="CO96" s="166" t="s">
        <v>274</v>
      </c>
      <c r="CP96" s="166" t="s">
        <v>274</v>
      </c>
      <c r="CQ96" s="166" t="s">
        <v>274</v>
      </c>
      <c r="CR96" s="166" t="s">
        <v>274</v>
      </c>
      <c r="CS96" s="166" t="s">
        <v>274</v>
      </c>
      <c r="CT96" s="166" t="s">
        <v>274</v>
      </c>
      <c r="CU96" s="166" t="s">
        <v>274</v>
      </c>
      <c r="CV96" s="166" t="s">
        <v>274</v>
      </c>
      <c r="CW96" s="166">
        <v>0</v>
      </c>
      <c r="CX96" s="166">
        <v>0</v>
      </c>
      <c r="CY96" s="166">
        <v>0</v>
      </c>
      <c r="CZ96" s="166">
        <v>0</v>
      </c>
      <c r="DA96" s="166">
        <v>1</v>
      </c>
      <c r="DB96" s="166">
        <v>0</v>
      </c>
      <c r="DC96" s="166">
        <v>0</v>
      </c>
      <c r="DD96" s="166">
        <v>0</v>
      </c>
      <c r="DE96" s="166">
        <v>0</v>
      </c>
      <c r="DF96" s="177">
        <v>43861</v>
      </c>
      <c r="DH96" s="15" t="s">
        <v>448</v>
      </c>
    </row>
    <row r="97" spans="1:112" ht="20.100000000000001" customHeight="1" x14ac:dyDescent="0.25">
      <c r="A97" s="6">
        <v>96</v>
      </c>
      <c r="B97" s="7">
        <v>43731</v>
      </c>
      <c r="C97" s="8" t="s">
        <v>381</v>
      </c>
      <c r="D97" s="9">
        <v>5708300664</v>
      </c>
      <c r="E97" s="10">
        <v>21035</v>
      </c>
      <c r="F97" s="6">
        <v>111</v>
      </c>
      <c r="G97" s="6" t="s">
        <v>382</v>
      </c>
      <c r="H97" s="6" t="s">
        <v>6</v>
      </c>
      <c r="I97" s="6">
        <v>81.849999999999994</v>
      </c>
      <c r="J97" s="6">
        <v>3.02</v>
      </c>
      <c r="K97" s="11" t="s">
        <v>46</v>
      </c>
      <c r="L97" s="12">
        <v>42809</v>
      </c>
      <c r="M97" s="11">
        <f t="shared" si="19"/>
        <v>59</v>
      </c>
      <c r="N97" s="11">
        <v>628.5</v>
      </c>
      <c r="O97" s="11" t="s">
        <v>285</v>
      </c>
      <c r="P97" s="166">
        <v>0</v>
      </c>
      <c r="Q97" s="166">
        <v>0</v>
      </c>
      <c r="R97" s="166">
        <v>0</v>
      </c>
      <c r="S97" s="166">
        <v>0</v>
      </c>
      <c r="T97" s="166">
        <v>0</v>
      </c>
      <c r="U97" s="11" t="s">
        <v>262</v>
      </c>
      <c r="V97" s="11" t="s">
        <v>274</v>
      </c>
      <c r="W97" s="11">
        <v>1</v>
      </c>
      <c r="X97" s="12">
        <v>42823</v>
      </c>
      <c r="Y97" s="12">
        <v>43685</v>
      </c>
      <c r="Z97" s="12">
        <v>42817</v>
      </c>
      <c r="AA97" s="13">
        <f t="shared" si="16"/>
        <v>868</v>
      </c>
      <c r="AB97" s="176">
        <v>1</v>
      </c>
      <c r="AC97" s="166">
        <v>1</v>
      </c>
      <c r="AD97" s="166" t="s">
        <v>263</v>
      </c>
      <c r="AE97" s="166">
        <v>1</v>
      </c>
      <c r="AF97" s="166">
        <v>0.09</v>
      </c>
      <c r="AG97" s="177" t="s">
        <v>269</v>
      </c>
      <c r="AH97" s="166">
        <v>0</v>
      </c>
      <c r="AI97" s="166">
        <v>1</v>
      </c>
      <c r="AJ97" s="166">
        <v>0</v>
      </c>
      <c r="AK97" s="166">
        <v>0</v>
      </c>
      <c r="AL97" s="166">
        <v>0</v>
      </c>
      <c r="AM97" s="166" t="s">
        <v>264</v>
      </c>
      <c r="AN97" s="166" t="s">
        <v>267</v>
      </c>
      <c r="AO97" s="166">
        <v>1</v>
      </c>
      <c r="AP97" s="177">
        <v>43703</v>
      </c>
      <c r="AQ97" s="177">
        <v>43880</v>
      </c>
      <c r="AR97" s="190">
        <f t="shared" ref="AR97:AR102" si="22">_xlfn.DAYS(AQ97,AP97)</f>
        <v>177</v>
      </c>
      <c r="AS97" s="176">
        <f t="shared" ref="AS97:AS102" si="23">YEARFRAC(AP97,E97)</f>
        <v>62.06388888888889</v>
      </c>
      <c r="AT97" s="177">
        <v>43703</v>
      </c>
      <c r="AU97" s="166">
        <v>134.93</v>
      </c>
      <c r="AV97" s="166">
        <v>20.55</v>
      </c>
      <c r="AW97" s="166">
        <v>73.77</v>
      </c>
      <c r="BG97" s="200" t="e">
        <f t="shared" si="21"/>
        <v>#DIV/0!</v>
      </c>
      <c r="BH97" s="200" t="e">
        <f t="shared" si="17"/>
        <v>#DIV/0!</v>
      </c>
      <c r="BI97" s="200" t="e">
        <f t="shared" si="20"/>
        <v>#DIV/0!</v>
      </c>
      <c r="BJ97" s="200" t="e">
        <f t="shared" si="18"/>
        <v>#DIV/0!</v>
      </c>
      <c r="BK97" s="166">
        <v>1</v>
      </c>
      <c r="BL97" s="166">
        <v>0</v>
      </c>
      <c r="BM97" s="166">
        <v>59.73</v>
      </c>
      <c r="BN97" s="177">
        <v>43787</v>
      </c>
      <c r="BO97" s="166">
        <v>0</v>
      </c>
      <c r="BP97" s="166">
        <v>0</v>
      </c>
      <c r="BQ97" s="177" t="s">
        <v>274</v>
      </c>
      <c r="BR97" s="166">
        <v>0</v>
      </c>
      <c r="BS97" s="166">
        <v>1</v>
      </c>
      <c r="BT97" s="166" t="s">
        <v>272</v>
      </c>
      <c r="BU97" s="177">
        <v>43617</v>
      </c>
      <c r="BV97" s="177">
        <v>43709</v>
      </c>
      <c r="BW97" s="166">
        <v>7</v>
      </c>
      <c r="BX97" s="177" t="s">
        <v>269</v>
      </c>
      <c r="BY97" s="177" t="s">
        <v>269</v>
      </c>
      <c r="BZ97" s="177" t="s">
        <v>269</v>
      </c>
      <c r="CA97" s="177" t="s">
        <v>269</v>
      </c>
      <c r="CB97" s="177" t="s">
        <v>269</v>
      </c>
      <c r="CC97" s="177" t="s">
        <v>269</v>
      </c>
      <c r="CD97" s="177" t="s">
        <v>269</v>
      </c>
      <c r="CE97" s="177" t="s">
        <v>269</v>
      </c>
      <c r="CF97" s="177" t="s">
        <v>269</v>
      </c>
      <c r="CG97" s="177" t="s">
        <v>269</v>
      </c>
      <c r="CH97" s="177" t="s">
        <v>269</v>
      </c>
      <c r="CI97" s="177" t="s">
        <v>269</v>
      </c>
      <c r="CJ97" s="177" t="s">
        <v>269</v>
      </c>
      <c r="CK97" s="177" t="s">
        <v>269</v>
      </c>
      <c r="CL97" s="177" t="s">
        <v>269</v>
      </c>
      <c r="CM97" s="177" t="s">
        <v>269</v>
      </c>
      <c r="CN97" s="177" t="s">
        <v>269</v>
      </c>
      <c r="CO97" s="177" t="s">
        <v>269</v>
      </c>
      <c r="CP97" s="177" t="s">
        <v>269</v>
      </c>
      <c r="CQ97" s="177" t="s">
        <v>269</v>
      </c>
      <c r="CR97" s="177" t="s">
        <v>269</v>
      </c>
      <c r="CS97" s="177" t="s">
        <v>269</v>
      </c>
      <c r="CT97" s="177" t="s">
        <v>269</v>
      </c>
      <c r="CU97" s="177" t="s">
        <v>269</v>
      </c>
      <c r="CV97" s="166">
        <v>1</v>
      </c>
      <c r="CW97" s="166">
        <v>0</v>
      </c>
      <c r="CX97" s="166">
        <v>0</v>
      </c>
      <c r="CY97" s="166">
        <v>0</v>
      </c>
      <c r="CZ97" s="166">
        <v>0</v>
      </c>
      <c r="DA97" s="166">
        <v>0</v>
      </c>
      <c r="DB97" s="166">
        <v>0</v>
      </c>
      <c r="DC97" s="166">
        <v>1</v>
      </c>
      <c r="DD97" s="166">
        <v>1</v>
      </c>
      <c r="DE97" s="166">
        <v>0</v>
      </c>
      <c r="DF97" s="177">
        <v>43880</v>
      </c>
      <c r="DH97" s="15" t="s">
        <v>449</v>
      </c>
    </row>
    <row r="98" spans="1:112" ht="20.100000000000001" customHeight="1" x14ac:dyDescent="0.25">
      <c r="A98" s="6">
        <v>97</v>
      </c>
      <c r="B98" s="7">
        <v>43731</v>
      </c>
      <c r="C98" s="8" t="s">
        <v>383</v>
      </c>
      <c r="D98" s="9">
        <v>490824144</v>
      </c>
      <c r="E98" s="10">
        <v>18134</v>
      </c>
      <c r="F98" s="6">
        <v>205</v>
      </c>
      <c r="G98" s="6" t="s">
        <v>384</v>
      </c>
      <c r="H98" s="6" t="s">
        <v>6</v>
      </c>
      <c r="I98" s="6">
        <v>11.54</v>
      </c>
      <c r="J98" s="6">
        <v>3.01</v>
      </c>
      <c r="K98" s="11" t="s">
        <v>46</v>
      </c>
      <c r="L98" s="12">
        <v>43678</v>
      </c>
      <c r="M98" s="11">
        <f t="shared" si="19"/>
        <v>69</v>
      </c>
      <c r="N98" s="11">
        <v>36</v>
      </c>
      <c r="O98" s="11" t="s">
        <v>261</v>
      </c>
      <c r="P98" s="166">
        <v>0</v>
      </c>
      <c r="Q98" s="166">
        <v>0</v>
      </c>
      <c r="R98" s="166">
        <v>0</v>
      </c>
      <c r="S98" s="166">
        <v>0</v>
      </c>
      <c r="T98" s="166">
        <v>0</v>
      </c>
      <c r="U98" s="11" t="s">
        <v>281</v>
      </c>
      <c r="V98" s="11" t="s">
        <v>274</v>
      </c>
      <c r="W98" s="11">
        <v>1</v>
      </c>
      <c r="X98" s="12">
        <v>43683</v>
      </c>
      <c r="Z98" s="12">
        <v>43703</v>
      </c>
      <c r="AA98" s="13" t="e">
        <f t="shared" si="16"/>
        <v>#NUM!</v>
      </c>
      <c r="AB98" s="176">
        <v>1</v>
      </c>
      <c r="AC98" s="166">
        <v>1</v>
      </c>
      <c r="AD98" s="166" t="s">
        <v>263</v>
      </c>
      <c r="AE98" s="166">
        <v>0</v>
      </c>
      <c r="AF98" s="166">
        <v>0.04</v>
      </c>
      <c r="AG98" s="177">
        <v>43896</v>
      </c>
      <c r="AH98" s="166">
        <v>0</v>
      </c>
      <c r="AI98" s="166">
        <v>1</v>
      </c>
      <c r="AJ98" s="166">
        <v>0</v>
      </c>
      <c r="AK98" s="166">
        <v>0</v>
      </c>
      <c r="AL98" s="166">
        <v>0</v>
      </c>
      <c r="AM98" s="166" t="s">
        <v>277</v>
      </c>
      <c r="AN98" s="166" t="s">
        <v>273</v>
      </c>
      <c r="AO98" s="166">
        <v>1</v>
      </c>
      <c r="AP98" s="177">
        <v>43732</v>
      </c>
      <c r="AQ98" s="177" t="s">
        <v>333</v>
      </c>
      <c r="AR98" s="190" t="e">
        <f t="shared" si="22"/>
        <v>#VALUE!</v>
      </c>
      <c r="AS98" s="176">
        <f t="shared" si="23"/>
        <v>70.083333333333329</v>
      </c>
      <c r="AT98" s="177">
        <v>43731</v>
      </c>
      <c r="AU98" s="166">
        <v>11.54</v>
      </c>
      <c r="AV98" s="166" t="s">
        <v>269</v>
      </c>
      <c r="AW98" s="166" t="s">
        <v>269</v>
      </c>
      <c r="BG98" s="200" t="e">
        <f t="shared" si="21"/>
        <v>#DIV/0!</v>
      </c>
      <c r="BH98" s="200" t="e">
        <f t="shared" si="17"/>
        <v>#DIV/0!</v>
      </c>
      <c r="BI98" s="200" t="e">
        <f t="shared" si="20"/>
        <v>#DIV/0!</v>
      </c>
      <c r="BJ98" s="200" t="e">
        <f t="shared" si="18"/>
        <v>#DIV/0!</v>
      </c>
      <c r="BK98" s="166">
        <v>1</v>
      </c>
      <c r="BL98" s="166">
        <v>0</v>
      </c>
      <c r="BM98" s="166">
        <v>0.04</v>
      </c>
      <c r="BN98" s="177">
        <v>43896</v>
      </c>
      <c r="BO98" s="166">
        <v>0</v>
      </c>
      <c r="BP98" s="166">
        <v>0</v>
      </c>
      <c r="BQ98" s="177" t="s">
        <v>274</v>
      </c>
      <c r="BR98" s="166">
        <v>0</v>
      </c>
      <c r="BS98" s="166">
        <v>0</v>
      </c>
      <c r="BT98" s="166" t="s">
        <v>274</v>
      </c>
      <c r="BU98" s="166" t="s">
        <v>274</v>
      </c>
      <c r="BV98" s="166" t="s">
        <v>274</v>
      </c>
      <c r="BW98" s="166" t="s">
        <v>274</v>
      </c>
      <c r="BX98" s="166" t="s">
        <v>274</v>
      </c>
      <c r="BY98" s="166" t="s">
        <v>274</v>
      </c>
      <c r="BZ98" s="166" t="s">
        <v>274</v>
      </c>
      <c r="CA98" s="166" t="s">
        <v>274</v>
      </c>
      <c r="CB98" s="166" t="s">
        <v>274</v>
      </c>
      <c r="CC98" s="166" t="s">
        <v>274</v>
      </c>
      <c r="CD98" s="166" t="s">
        <v>274</v>
      </c>
      <c r="CE98" s="166" t="s">
        <v>274</v>
      </c>
      <c r="CF98" s="166" t="s">
        <v>274</v>
      </c>
      <c r="CG98" s="166" t="s">
        <v>274</v>
      </c>
      <c r="CH98" s="166" t="s">
        <v>274</v>
      </c>
      <c r="CI98" s="166" t="s">
        <v>274</v>
      </c>
      <c r="CJ98" s="166" t="s">
        <v>274</v>
      </c>
      <c r="CK98" s="166" t="s">
        <v>274</v>
      </c>
      <c r="CL98" s="166" t="s">
        <v>274</v>
      </c>
      <c r="CM98" s="166" t="s">
        <v>274</v>
      </c>
      <c r="CN98" s="166" t="s">
        <v>274</v>
      </c>
      <c r="CO98" s="166" t="s">
        <v>274</v>
      </c>
      <c r="CP98" s="166" t="s">
        <v>274</v>
      </c>
      <c r="CQ98" s="166" t="s">
        <v>274</v>
      </c>
      <c r="CR98" s="166" t="s">
        <v>274</v>
      </c>
      <c r="CS98" s="166" t="s">
        <v>274</v>
      </c>
      <c r="CT98" s="166" t="s">
        <v>274</v>
      </c>
      <c r="CU98" s="166" t="s">
        <v>274</v>
      </c>
      <c r="CV98" s="166" t="s">
        <v>274</v>
      </c>
      <c r="CW98" s="166">
        <v>0</v>
      </c>
      <c r="CX98" s="166">
        <v>0</v>
      </c>
      <c r="CY98" s="166">
        <v>0</v>
      </c>
      <c r="CZ98" s="166">
        <v>0</v>
      </c>
      <c r="DA98" s="166">
        <v>0</v>
      </c>
      <c r="DB98" s="166">
        <v>0</v>
      </c>
      <c r="DC98" s="166">
        <v>0</v>
      </c>
      <c r="DD98" s="166">
        <v>0</v>
      </c>
      <c r="DE98" s="166">
        <v>0</v>
      </c>
      <c r="DF98" s="177">
        <v>43896</v>
      </c>
      <c r="DH98" s="15" t="s">
        <v>450</v>
      </c>
    </row>
    <row r="99" spans="1:112" ht="20.100000000000001" customHeight="1" x14ac:dyDescent="0.25">
      <c r="A99" s="6">
        <v>98</v>
      </c>
      <c r="B99" s="7">
        <v>43740</v>
      </c>
      <c r="C99" s="8" t="s">
        <v>385</v>
      </c>
      <c r="D99" s="9">
        <v>6807161119</v>
      </c>
      <c r="E99" s="10">
        <v>25035</v>
      </c>
      <c r="F99" s="6">
        <v>201</v>
      </c>
      <c r="G99" s="6" t="s">
        <v>386</v>
      </c>
      <c r="H99" s="6" t="s">
        <v>3</v>
      </c>
      <c r="I99" s="6" t="s">
        <v>269</v>
      </c>
      <c r="J99" s="6" t="s">
        <v>269</v>
      </c>
      <c r="K99" s="11" t="s">
        <v>46</v>
      </c>
      <c r="L99" s="12">
        <v>43074</v>
      </c>
      <c r="M99" s="11">
        <f t="shared" si="19"/>
        <v>49</v>
      </c>
      <c r="N99" s="11">
        <v>68</v>
      </c>
      <c r="O99" s="11" t="s">
        <v>285</v>
      </c>
      <c r="P99" s="166">
        <v>0</v>
      </c>
      <c r="Q99" s="166">
        <v>0</v>
      </c>
      <c r="R99" s="166">
        <v>1</v>
      </c>
      <c r="S99" s="166">
        <v>0</v>
      </c>
      <c r="T99" s="166">
        <v>0</v>
      </c>
      <c r="U99" s="11" t="s">
        <v>279</v>
      </c>
      <c r="V99" s="11" t="s">
        <v>274</v>
      </c>
      <c r="W99" s="11">
        <v>0</v>
      </c>
      <c r="X99" s="12">
        <v>43074</v>
      </c>
      <c r="Y99" s="12">
        <v>43719</v>
      </c>
      <c r="Z99" s="12">
        <v>43089</v>
      </c>
      <c r="AA99" s="13">
        <f t="shared" si="16"/>
        <v>630</v>
      </c>
      <c r="AB99" s="176">
        <v>0</v>
      </c>
      <c r="AC99" s="166">
        <v>1</v>
      </c>
      <c r="AD99" s="166" t="s">
        <v>266</v>
      </c>
      <c r="AE99" s="166">
        <v>0</v>
      </c>
      <c r="AF99" s="166">
        <v>2.74</v>
      </c>
      <c r="AG99" s="177">
        <v>43343</v>
      </c>
      <c r="AH99" s="166">
        <v>1</v>
      </c>
      <c r="AI99" s="166">
        <v>1</v>
      </c>
      <c r="AJ99" s="166">
        <v>0</v>
      </c>
      <c r="AK99" s="166">
        <v>0</v>
      </c>
      <c r="AL99" s="166">
        <v>0</v>
      </c>
      <c r="AM99" s="166" t="s">
        <v>264</v>
      </c>
      <c r="AN99" s="166" t="s">
        <v>268</v>
      </c>
      <c r="AO99" s="166">
        <v>0</v>
      </c>
      <c r="AP99" s="177">
        <v>43761</v>
      </c>
      <c r="AQ99" s="177" t="s">
        <v>333</v>
      </c>
      <c r="AR99" s="190" t="e">
        <f t="shared" si="22"/>
        <v>#VALUE!</v>
      </c>
      <c r="AS99" s="176">
        <f t="shared" si="23"/>
        <v>51.269444444444446</v>
      </c>
      <c r="AT99" s="177">
        <v>43761</v>
      </c>
      <c r="AU99" s="166">
        <v>25.13</v>
      </c>
      <c r="AV99" s="166" t="s">
        <v>269</v>
      </c>
      <c r="AW99" s="166" t="s">
        <v>269</v>
      </c>
      <c r="BG99" s="200" t="e">
        <f t="shared" si="21"/>
        <v>#DIV/0!</v>
      </c>
      <c r="BH99" s="200" t="e">
        <f t="shared" si="17"/>
        <v>#DIV/0!</v>
      </c>
      <c r="BI99" s="200" t="e">
        <f t="shared" si="20"/>
        <v>#DIV/0!</v>
      </c>
      <c r="BJ99" s="200" t="e">
        <f t="shared" si="18"/>
        <v>#DIV/0!</v>
      </c>
      <c r="BK99" s="166">
        <v>1</v>
      </c>
      <c r="BL99" s="166">
        <v>1</v>
      </c>
      <c r="BM99" s="166">
        <v>0.61</v>
      </c>
      <c r="BN99" s="177">
        <v>43880</v>
      </c>
      <c r="BO99" s="166">
        <v>1</v>
      </c>
      <c r="BP99" s="166">
        <v>0</v>
      </c>
      <c r="BQ99" s="177" t="s">
        <v>274</v>
      </c>
      <c r="BR99" s="166">
        <v>0</v>
      </c>
      <c r="BS99" s="166">
        <v>0</v>
      </c>
      <c r="BT99" s="166" t="s">
        <v>274</v>
      </c>
      <c r="BU99" s="166" t="s">
        <v>274</v>
      </c>
      <c r="BV99" s="166" t="s">
        <v>274</v>
      </c>
      <c r="BW99" s="166" t="s">
        <v>274</v>
      </c>
      <c r="BX99" s="166" t="s">
        <v>274</v>
      </c>
      <c r="BY99" s="166" t="s">
        <v>274</v>
      </c>
      <c r="BZ99" s="166" t="s">
        <v>274</v>
      </c>
      <c r="CA99" s="166" t="s">
        <v>274</v>
      </c>
      <c r="CB99" s="166" t="s">
        <v>274</v>
      </c>
      <c r="CC99" s="166" t="s">
        <v>274</v>
      </c>
      <c r="CD99" s="166" t="s">
        <v>274</v>
      </c>
      <c r="CE99" s="166" t="s">
        <v>274</v>
      </c>
      <c r="CF99" s="166" t="s">
        <v>274</v>
      </c>
      <c r="CG99" s="166" t="s">
        <v>274</v>
      </c>
      <c r="CH99" s="166" t="s">
        <v>274</v>
      </c>
      <c r="CI99" s="166" t="s">
        <v>274</v>
      </c>
      <c r="CJ99" s="166" t="s">
        <v>274</v>
      </c>
      <c r="CK99" s="166" t="s">
        <v>274</v>
      </c>
      <c r="CL99" s="166" t="s">
        <v>274</v>
      </c>
      <c r="CM99" s="166" t="s">
        <v>274</v>
      </c>
      <c r="CN99" s="166" t="s">
        <v>274</v>
      </c>
      <c r="CO99" s="166" t="s">
        <v>274</v>
      </c>
      <c r="CP99" s="166" t="s">
        <v>274</v>
      </c>
      <c r="CQ99" s="166" t="s">
        <v>274</v>
      </c>
      <c r="CR99" s="166" t="s">
        <v>274</v>
      </c>
      <c r="CS99" s="166" t="s">
        <v>274</v>
      </c>
      <c r="CT99" s="166" t="s">
        <v>274</v>
      </c>
      <c r="CU99" s="166" t="s">
        <v>274</v>
      </c>
      <c r="CV99" s="166" t="s">
        <v>274</v>
      </c>
      <c r="CW99" s="166">
        <v>0</v>
      </c>
      <c r="CX99" s="166">
        <v>0</v>
      </c>
      <c r="CY99" s="166">
        <v>0</v>
      </c>
      <c r="CZ99" s="166">
        <v>0</v>
      </c>
      <c r="DA99" s="166">
        <v>0</v>
      </c>
      <c r="DB99" s="166">
        <v>0</v>
      </c>
      <c r="DC99" s="166">
        <v>0</v>
      </c>
      <c r="DD99" s="166">
        <v>0</v>
      </c>
      <c r="DE99" s="166">
        <v>0</v>
      </c>
      <c r="DF99" s="177">
        <v>43880</v>
      </c>
      <c r="DH99" s="15" t="s">
        <v>442</v>
      </c>
    </row>
    <row r="100" spans="1:112" ht="20.100000000000001" customHeight="1" x14ac:dyDescent="0.25">
      <c r="A100" s="6">
        <v>99</v>
      </c>
      <c r="B100" s="7">
        <v>43747</v>
      </c>
      <c r="C100" s="8" t="s">
        <v>387</v>
      </c>
      <c r="D100" s="9">
        <v>401114423</v>
      </c>
      <c r="E100" s="10">
        <v>14929</v>
      </c>
      <c r="F100" s="6">
        <v>205</v>
      </c>
      <c r="G100" s="6" t="s">
        <v>388</v>
      </c>
      <c r="H100" s="6" t="s">
        <v>3</v>
      </c>
      <c r="I100" s="6" t="s">
        <v>269</v>
      </c>
      <c r="J100" s="6" t="s">
        <v>269</v>
      </c>
      <c r="K100" s="11" t="s">
        <v>46</v>
      </c>
      <c r="L100" s="12">
        <v>43313</v>
      </c>
      <c r="M100" s="11">
        <f t="shared" si="19"/>
        <v>77</v>
      </c>
      <c r="N100" s="11">
        <v>647.64</v>
      </c>
      <c r="O100" s="11" t="s">
        <v>285</v>
      </c>
      <c r="P100" s="166">
        <v>0</v>
      </c>
      <c r="Q100" s="166">
        <v>0</v>
      </c>
      <c r="R100" s="166">
        <v>0</v>
      </c>
      <c r="S100" s="166">
        <v>0</v>
      </c>
      <c r="T100" s="166">
        <v>0</v>
      </c>
      <c r="U100" s="11" t="s">
        <v>286</v>
      </c>
      <c r="V100" s="11" t="s">
        <v>274</v>
      </c>
      <c r="W100" s="11">
        <v>1</v>
      </c>
      <c r="X100" s="12">
        <v>43328</v>
      </c>
      <c r="Y100" s="12">
        <v>43731</v>
      </c>
      <c r="Z100" s="12">
        <v>43344</v>
      </c>
      <c r="AA100" s="13">
        <f t="shared" si="16"/>
        <v>387</v>
      </c>
      <c r="AB100" s="176">
        <v>0</v>
      </c>
      <c r="AC100" s="166">
        <v>1</v>
      </c>
      <c r="AD100" s="166" t="s">
        <v>269</v>
      </c>
      <c r="AE100" s="166">
        <v>1</v>
      </c>
      <c r="AF100" s="166" t="s">
        <v>269</v>
      </c>
      <c r="AG100" s="177" t="s">
        <v>269</v>
      </c>
      <c r="AH100" s="166">
        <v>0</v>
      </c>
      <c r="AI100" s="166">
        <v>1</v>
      </c>
      <c r="AJ100" s="166">
        <v>0</v>
      </c>
      <c r="AK100" s="166">
        <v>0</v>
      </c>
      <c r="AL100" s="166">
        <v>0</v>
      </c>
      <c r="AM100" s="166" t="s">
        <v>264</v>
      </c>
      <c r="AN100" s="166" t="s">
        <v>268</v>
      </c>
      <c r="AO100" s="166">
        <v>1</v>
      </c>
      <c r="AP100" s="177">
        <v>43747</v>
      </c>
      <c r="AQ100" s="177" t="s">
        <v>333</v>
      </c>
      <c r="AR100" s="190" t="e">
        <f t="shared" si="22"/>
        <v>#VALUE!</v>
      </c>
      <c r="AS100" s="176">
        <f t="shared" si="23"/>
        <v>78.902777777777771</v>
      </c>
      <c r="AT100" s="177">
        <v>43712</v>
      </c>
      <c r="AU100" s="166">
        <v>950.55</v>
      </c>
      <c r="AV100" s="184">
        <v>10.38</v>
      </c>
      <c r="AW100" s="166">
        <v>524.5</v>
      </c>
      <c r="BG100" s="200" t="e">
        <f t="shared" si="21"/>
        <v>#DIV/0!</v>
      </c>
      <c r="BH100" s="200" t="e">
        <f t="shared" si="17"/>
        <v>#DIV/0!</v>
      </c>
      <c r="BI100" s="200" t="e">
        <f t="shared" si="20"/>
        <v>#DIV/0!</v>
      </c>
      <c r="BJ100" s="200" t="e">
        <f t="shared" si="18"/>
        <v>#DIV/0!</v>
      </c>
      <c r="BK100" s="166">
        <v>2</v>
      </c>
      <c r="BL100" s="166">
        <v>0</v>
      </c>
      <c r="BM100" s="166">
        <v>537.92999999999995</v>
      </c>
      <c r="BN100" s="177">
        <v>43829</v>
      </c>
      <c r="BO100" s="166">
        <v>0</v>
      </c>
      <c r="BP100" s="166">
        <v>0</v>
      </c>
      <c r="BQ100" s="177" t="s">
        <v>274</v>
      </c>
      <c r="BR100" s="166">
        <v>0</v>
      </c>
      <c r="BS100" s="166">
        <v>0</v>
      </c>
      <c r="BT100" s="166" t="s">
        <v>274</v>
      </c>
      <c r="BU100" s="166" t="s">
        <v>274</v>
      </c>
      <c r="BV100" s="166" t="s">
        <v>274</v>
      </c>
      <c r="BW100" s="166" t="s">
        <v>274</v>
      </c>
      <c r="BX100" s="166" t="s">
        <v>274</v>
      </c>
      <c r="BY100" s="166" t="s">
        <v>274</v>
      </c>
      <c r="BZ100" s="166" t="s">
        <v>274</v>
      </c>
      <c r="CA100" s="166" t="s">
        <v>274</v>
      </c>
      <c r="CB100" s="166" t="s">
        <v>274</v>
      </c>
      <c r="CC100" s="166" t="s">
        <v>274</v>
      </c>
      <c r="CD100" s="166" t="s">
        <v>274</v>
      </c>
      <c r="CE100" s="166" t="s">
        <v>274</v>
      </c>
      <c r="CF100" s="166" t="s">
        <v>274</v>
      </c>
      <c r="CG100" s="166" t="s">
        <v>274</v>
      </c>
      <c r="CH100" s="166" t="s">
        <v>274</v>
      </c>
      <c r="CI100" s="166" t="s">
        <v>274</v>
      </c>
      <c r="CJ100" s="166" t="s">
        <v>274</v>
      </c>
      <c r="CK100" s="166" t="s">
        <v>274</v>
      </c>
      <c r="CL100" s="166" t="s">
        <v>274</v>
      </c>
      <c r="CM100" s="166" t="s">
        <v>274</v>
      </c>
      <c r="CN100" s="166" t="s">
        <v>274</v>
      </c>
      <c r="CO100" s="166" t="s">
        <v>274</v>
      </c>
      <c r="CP100" s="166" t="s">
        <v>274</v>
      </c>
      <c r="CQ100" s="166" t="s">
        <v>274</v>
      </c>
      <c r="CR100" s="166" t="s">
        <v>274</v>
      </c>
      <c r="CS100" s="166" t="s">
        <v>274</v>
      </c>
      <c r="CT100" s="166" t="s">
        <v>274</v>
      </c>
      <c r="CU100" s="166" t="s">
        <v>274</v>
      </c>
      <c r="CV100" s="166" t="s">
        <v>274</v>
      </c>
      <c r="CW100" s="166">
        <v>0</v>
      </c>
      <c r="CX100" s="166">
        <v>0</v>
      </c>
      <c r="CY100" s="166">
        <v>0</v>
      </c>
      <c r="CZ100" s="166">
        <v>0</v>
      </c>
      <c r="DA100" s="166">
        <v>0</v>
      </c>
      <c r="DB100" s="166">
        <v>0</v>
      </c>
      <c r="DC100" s="166">
        <v>1</v>
      </c>
      <c r="DD100" s="166">
        <v>1</v>
      </c>
      <c r="DE100" s="166">
        <v>0</v>
      </c>
      <c r="DF100" s="177">
        <v>43887</v>
      </c>
      <c r="DG100" s="166" t="s">
        <v>452</v>
      </c>
      <c r="DH100" s="15" t="s">
        <v>451</v>
      </c>
    </row>
    <row r="101" spans="1:112" ht="20.100000000000001" customHeight="1" x14ac:dyDescent="0.25">
      <c r="A101" s="6">
        <v>100</v>
      </c>
      <c r="B101" s="7">
        <v>43752</v>
      </c>
      <c r="C101" s="8" t="s">
        <v>389</v>
      </c>
      <c r="D101" s="9">
        <v>330212445</v>
      </c>
      <c r="E101" s="10">
        <v>12097</v>
      </c>
      <c r="F101" s="6">
        <v>205</v>
      </c>
      <c r="G101" s="6" t="s">
        <v>390</v>
      </c>
      <c r="H101" s="6" t="s">
        <v>3</v>
      </c>
      <c r="I101" s="6">
        <v>34.53</v>
      </c>
      <c r="J101" s="6">
        <v>4.3099999999999996</v>
      </c>
      <c r="K101" s="11" t="s">
        <v>46</v>
      </c>
      <c r="L101" s="12">
        <v>37622</v>
      </c>
      <c r="M101" s="11">
        <f t="shared" si="19"/>
        <v>69</v>
      </c>
      <c r="N101" s="11" t="s">
        <v>269</v>
      </c>
      <c r="O101" s="11" t="s">
        <v>265</v>
      </c>
      <c r="P101" s="166">
        <v>0</v>
      </c>
      <c r="Q101" s="166">
        <v>0</v>
      </c>
      <c r="R101" s="166">
        <v>0</v>
      </c>
      <c r="S101" s="166">
        <v>0</v>
      </c>
      <c r="T101" s="166">
        <v>0</v>
      </c>
      <c r="U101" s="11" t="s">
        <v>278</v>
      </c>
      <c r="V101" s="11" t="s">
        <v>274</v>
      </c>
      <c r="W101" s="11">
        <v>0</v>
      </c>
      <c r="X101" s="12">
        <v>43670</v>
      </c>
      <c r="Y101" s="12">
        <v>43670</v>
      </c>
      <c r="Z101" s="12">
        <v>37622</v>
      </c>
      <c r="AA101" s="13">
        <f t="shared" si="16"/>
        <v>6048</v>
      </c>
      <c r="AB101" s="176">
        <v>0</v>
      </c>
      <c r="AC101" s="166">
        <v>0</v>
      </c>
      <c r="AD101" s="166">
        <v>0</v>
      </c>
      <c r="AE101" s="166">
        <v>1</v>
      </c>
      <c r="AF101" s="166" t="s">
        <v>269</v>
      </c>
      <c r="AG101" s="177" t="s">
        <v>269</v>
      </c>
      <c r="AH101" s="166">
        <v>0</v>
      </c>
      <c r="AI101" s="166">
        <v>1</v>
      </c>
      <c r="AJ101" s="166">
        <v>0</v>
      </c>
      <c r="AK101" s="166">
        <v>0</v>
      </c>
      <c r="AL101" s="166">
        <v>0</v>
      </c>
      <c r="AM101" s="166" t="s">
        <v>264</v>
      </c>
      <c r="AN101" s="166" t="s">
        <v>268</v>
      </c>
      <c r="AO101" s="166">
        <v>0</v>
      </c>
      <c r="AP101" s="177">
        <v>43774</v>
      </c>
      <c r="AQ101" s="177" t="s">
        <v>333</v>
      </c>
      <c r="AR101" s="190" t="e">
        <f t="shared" si="22"/>
        <v>#VALUE!</v>
      </c>
      <c r="AS101" s="176">
        <f t="shared" si="23"/>
        <v>86.730555555555554</v>
      </c>
      <c r="AT101" s="177">
        <v>43773</v>
      </c>
      <c r="AU101" s="166">
        <v>46.94</v>
      </c>
      <c r="AV101" s="166" t="s">
        <v>269</v>
      </c>
      <c r="AW101" s="166" t="s">
        <v>269</v>
      </c>
      <c r="AX101" s="166" t="s">
        <v>269</v>
      </c>
      <c r="AY101" s="166" t="s">
        <v>269</v>
      </c>
      <c r="AZ101" s="166" t="s">
        <v>269</v>
      </c>
      <c r="BA101" s="166" t="s">
        <v>269</v>
      </c>
      <c r="BB101" s="166" t="s">
        <v>269</v>
      </c>
      <c r="BC101" s="166" t="s">
        <v>269</v>
      </c>
      <c r="BD101" s="166" t="s">
        <v>269</v>
      </c>
      <c r="BE101" s="166" t="s">
        <v>269</v>
      </c>
      <c r="BF101" s="166" t="s">
        <v>269</v>
      </c>
      <c r="BG101" s="200"/>
      <c r="BH101" s="200" t="e">
        <f t="shared" si="17"/>
        <v>#VALUE!</v>
      </c>
      <c r="BI101" s="200" t="e">
        <f t="shared" si="20"/>
        <v>#VALUE!</v>
      </c>
      <c r="BJ101" s="200" t="e">
        <f t="shared" si="18"/>
        <v>#VALUE!</v>
      </c>
      <c r="BK101" s="166">
        <v>1</v>
      </c>
      <c r="BL101" s="166">
        <v>2</v>
      </c>
      <c r="BM101" s="166">
        <v>4.09</v>
      </c>
      <c r="BN101" s="177">
        <v>43887</v>
      </c>
      <c r="BO101" s="166">
        <v>1</v>
      </c>
      <c r="BP101" s="166">
        <v>0</v>
      </c>
      <c r="BQ101" s="177" t="s">
        <v>274</v>
      </c>
      <c r="BR101" s="166">
        <v>0</v>
      </c>
      <c r="BS101" s="166">
        <v>0</v>
      </c>
      <c r="BT101" s="166" t="s">
        <v>274</v>
      </c>
      <c r="BU101" s="166" t="s">
        <v>274</v>
      </c>
      <c r="BV101" s="166" t="s">
        <v>274</v>
      </c>
      <c r="BW101" s="166" t="s">
        <v>274</v>
      </c>
      <c r="BX101" s="166" t="s">
        <v>274</v>
      </c>
      <c r="BY101" s="166" t="s">
        <v>274</v>
      </c>
      <c r="BZ101" s="166" t="s">
        <v>274</v>
      </c>
      <c r="CA101" s="166" t="s">
        <v>274</v>
      </c>
      <c r="CB101" s="166" t="s">
        <v>274</v>
      </c>
      <c r="CC101" s="166" t="s">
        <v>274</v>
      </c>
      <c r="CD101" s="166" t="s">
        <v>274</v>
      </c>
      <c r="CE101" s="166" t="s">
        <v>274</v>
      </c>
      <c r="CF101" s="166" t="s">
        <v>274</v>
      </c>
      <c r="CG101" s="166" t="s">
        <v>274</v>
      </c>
      <c r="CH101" s="166" t="s">
        <v>274</v>
      </c>
      <c r="CI101" s="166" t="s">
        <v>274</v>
      </c>
      <c r="CJ101" s="166" t="s">
        <v>274</v>
      </c>
      <c r="CK101" s="166" t="s">
        <v>274</v>
      </c>
      <c r="CL101" s="166" t="s">
        <v>274</v>
      </c>
      <c r="CM101" s="166" t="s">
        <v>274</v>
      </c>
      <c r="CN101" s="166" t="s">
        <v>274</v>
      </c>
      <c r="CO101" s="166" t="s">
        <v>274</v>
      </c>
      <c r="CP101" s="166" t="s">
        <v>274</v>
      </c>
      <c r="CQ101" s="166" t="s">
        <v>274</v>
      </c>
      <c r="CR101" s="166" t="s">
        <v>274</v>
      </c>
      <c r="CS101" s="166" t="s">
        <v>274</v>
      </c>
      <c r="CT101" s="166" t="s">
        <v>274</v>
      </c>
      <c r="CU101" s="166" t="s">
        <v>274</v>
      </c>
      <c r="CV101" s="166" t="s">
        <v>274</v>
      </c>
      <c r="CW101" s="166">
        <v>0</v>
      </c>
      <c r="CX101" s="166">
        <v>0</v>
      </c>
      <c r="CY101" s="166">
        <v>0</v>
      </c>
      <c r="CZ101" s="166">
        <v>0</v>
      </c>
      <c r="DA101" s="166">
        <v>0</v>
      </c>
      <c r="DB101" s="166">
        <v>0</v>
      </c>
      <c r="DC101" s="166">
        <v>0</v>
      </c>
      <c r="DD101" s="166">
        <v>0</v>
      </c>
      <c r="DE101" s="166">
        <v>0</v>
      </c>
      <c r="DF101" s="177">
        <v>43887</v>
      </c>
      <c r="DG101" s="166" t="s">
        <v>453</v>
      </c>
      <c r="DH101" s="15" t="s">
        <v>429</v>
      </c>
    </row>
    <row r="102" spans="1:112" ht="20.100000000000001" customHeight="1" x14ac:dyDescent="0.25">
      <c r="A102" s="6">
        <v>101</v>
      </c>
      <c r="B102" s="7">
        <v>43768</v>
      </c>
      <c r="C102" s="8" t="s">
        <v>391</v>
      </c>
      <c r="D102" s="9">
        <v>480326221</v>
      </c>
      <c r="E102" s="10">
        <v>17618</v>
      </c>
      <c r="F102" s="6">
        <v>111</v>
      </c>
      <c r="G102" s="6" t="s">
        <v>392</v>
      </c>
      <c r="H102" s="6" t="s">
        <v>6</v>
      </c>
      <c r="I102" s="6">
        <v>7.56</v>
      </c>
      <c r="J102" s="6">
        <v>2.87</v>
      </c>
      <c r="K102" s="11" t="s">
        <v>46</v>
      </c>
      <c r="L102" s="12">
        <v>41897</v>
      </c>
      <c r="M102" s="11">
        <f t="shared" si="19"/>
        <v>66</v>
      </c>
      <c r="N102" s="11">
        <v>74.11</v>
      </c>
      <c r="O102" s="11" t="s">
        <v>285</v>
      </c>
      <c r="P102" s="166">
        <v>0</v>
      </c>
      <c r="Q102" s="166">
        <v>0</v>
      </c>
      <c r="R102" s="166">
        <v>0</v>
      </c>
      <c r="S102" s="166">
        <v>0</v>
      </c>
      <c r="T102" s="166">
        <v>0</v>
      </c>
      <c r="U102" s="11" t="s">
        <v>411</v>
      </c>
      <c r="V102" s="11" t="s">
        <v>274</v>
      </c>
      <c r="W102" s="11">
        <v>1</v>
      </c>
      <c r="X102" s="12" t="s">
        <v>269</v>
      </c>
      <c r="Y102" s="12">
        <v>43788</v>
      </c>
      <c r="Z102" s="12">
        <v>41919</v>
      </c>
      <c r="AA102" s="13">
        <f t="shared" si="16"/>
        <v>1869</v>
      </c>
      <c r="AB102" s="176">
        <v>0</v>
      </c>
      <c r="AC102" s="166">
        <v>1</v>
      </c>
      <c r="AD102" s="166" t="s">
        <v>266</v>
      </c>
      <c r="AE102" s="166">
        <v>0</v>
      </c>
      <c r="AF102" s="166" t="s">
        <v>269</v>
      </c>
      <c r="AG102" s="177" t="s">
        <v>269</v>
      </c>
      <c r="AH102" s="166">
        <v>0</v>
      </c>
      <c r="AI102" s="166">
        <v>1</v>
      </c>
      <c r="AJ102" s="166">
        <v>0</v>
      </c>
      <c r="AK102" s="166">
        <v>0</v>
      </c>
      <c r="AL102" s="166">
        <v>0</v>
      </c>
      <c r="AM102" s="166" t="s">
        <v>264</v>
      </c>
      <c r="AN102" s="166" t="s">
        <v>268</v>
      </c>
      <c r="AO102" s="166">
        <v>1</v>
      </c>
      <c r="AP102" s="177">
        <v>43838</v>
      </c>
      <c r="AQ102" s="177" t="s">
        <v>333</v>
      </c>
      <c r="AR102" s="190" t="e">
        <f t="shared" si="22"/>
        <v>#VALUE!</v>
      </c>
      <c r="AS102" s="176">
        <f t="shared" si="23"/>
        <v>71.783333333333331</v>
      </c>
      <c r="AT102" s="177">
        <v>43838</v>
      </c>
      <c r="AU102" s="166">
        <v>14.34</v>
      </c>
      <c r="AV102" s="166" t="s">
        <v>269</v>
      </c>
      <c r="AW102" s="166" t="s">
        <v>269</v>
      </c>
      <c r="AX102" s="166" t="s">
        <v>269</v>
      </c>
      <c r="AY102" s="166" t="s">
        <v>269</v>
      </c>
      <c r="AZ102" s="166" t="s">
        <v>269</v>
      </c>
      <c r="BA102" s="166" t="s">
        <v>269</v>
      </c>
      <c r="BB102" s="166" t="s">
        <v>269</v>
      </c>
      <c r="BC102" s="166" t="s">
        <v>269</v>
      </c>
      <c r="BD102" s="166" t="s">
        <v>269</v>
      </c>
      <c r="BE102" s="166" t="s">
        <v>269</v>
      </c>
      <c r="BF102" s="166" t="s">
        <v>269</v>
      </c>
      <c r="BG102" s="200"/>
      <c r="BH102" s="200" t="e">
        <f t="shared" si="17"/>
        <v>#VALUE!</v>
      </c>
      <c r="BI102" s="200" t="e">
        <f t="shared" si="20"/>
        <v>#VALUE!</v>
      </c>
      <c r="BJ102" s="200" t="e">
        <f t="shared" si="18"/>
        <v>#VALUE!</v>
      </c>
      <c r="BK102" s="166">
        <v>0</v>
      </c>
      <c r="BL102" s="166">
        <v>0</v>
      </c>
      <c r="BM102" s="166">
        <v>3.65</v>
      </c>
      <c r="BN102" s="177">
        <v>43894</v>
      </c>
      <c r="BO102" s="166">
        <v>0</v>
      </c>
      <c r="BP102" s="166">
        <v>0</v>
      </c>
      <c r="BQ102" s="177" t="s">
        <v>274</v>
      </c>
      <c r="BR102" s="166">
        <v>0</v>
      </c>
      <c r="BS102" s="166">
        <v>0</v>
      </c>
      <c r="BT102" s="166" t="s">
        <v>274</v>
      </c>
      <c r="BU102" s="166" t="s">
        <v>274</v>
      </c>
      <c r="BV102" s="166" t="s">
        <v>274</v>
      </c>
      <c r="BW102" s="166" t="s">
        <v>274</v>
      </c>
      <c r="BX102" s="166" t="s">
        <v>274</v>
      </c>
      <c r="BY102" s="166" t="s">
        <v>274</v>
      </c>
      <c r="BZ102" s="166" t="s">
        <v>274</v>
      </c>
      <c r="CA102" s="166" t="s">
        <v>274</v>
      </c>
      <c r="CB102" s="166" t="s">
        <v>274</v>
      </c>
      <c r="CC102" s="166" t="s">
        <v>274</v>
      </c>
      <c r="CD102" s="166" t="s">
        <v>274</v>
      </c>
      <c r="CE102" s="166" t="s">
        <v>274</v>
      </c>
      <c r="CF102" s="166" t="s">
        <v>274</v>
      </c>
      <c r="CG102" s="166" t="s">
        <v>274</v>
      </c>
      <c r="CH102" s="166" t="s">
        <v>274</v>
      </c>
      <c r="CI102" s="166" t="s">
        <v>274</v>
      </c>
      <c r="CJ102" s="166" t="s">
        <v>274</v>
      </c>
      <c r="CK102" s="166" t="s">
        <v>274</v>
      </c>
      <c r="CL102" s="166" t="s">
        <v>274</v>
      </c>
      <c r="CM102" s="166" t="s">
        <v>274</v>
      </c>
      <c r="CN102" s="166" t="s">
        <v>274</v>
      </c>
      <c r="CO102" s="166" t="s">
        <v>274</v>
      </c>
      <c r="CP102" s="166" t="s">
        <v>274</v>
      </c>
      <c r="CQ102" s="166" t="s">
        <v>274</v>
      </c>
      <c r="CR102" s="166" t="s">
        <v>274</v>
      </c>
      <c r="CS102" s="166" t="s">
        <v>274</v>
      </c>
      <c r="CT102" s="166" t="s">
        <v>274</v>
      </c>
      <c r="CU102" s="166" t="s">
        <v>274</v>
      </c>
      <c r="CV102" s="166" t="s">
        <v>274</v>
      </c>
      <c r="CW102" s="166">
        <v>0</v>
      </c>
      <c r="CX102" s="166">
        <v>0</v>
      </c>
      <c r="CY102" s="166">
        <v>0</v>
      </c>
      <c r="CZ102" s="166">
        <v>0</v>
      </c>
      <c r="DA102" s="166">
        <v>0</v>
      </c>
      <c r="DB102" s="166">
        <v>0</v>
      </c>
      <c r="DC102" s="166">
        <v>1</v>
      </c>
      <c r="DD102" s="166">
        <v>1</v>
      </c>
      <c r="DE102" s="166">
        <v>0</v>
      </c>
      <c r="DF102" s="177">
        <v>43894</v>
      </c>
      <c r="DH102" s="15" t="s">
        <v>429</v>
      </c>
    </row>
    <row r="103" spans="1:112" ht="20.100000000000001" customHeight="1" x14ac:dyDescent="0.25">
      <c r="A103" s="6">
        <v>102</v>
      </c>
      <c r="B103" s="7">
        <v>43795</v>
      </c>
      <c r="C103" s="8" t="s">
        <v>393</v>
      </c>
      <c r="D103" s="9">
        <v>390728458</v>
      </c>
      <c r="E103" s="10">
        <v>14454</v>
      </c>
      <c r="F103" s="6">
        <v>111</v>
      </c>
      <c r="G103" s="6" t="s">
        <v>394</v>
      </c>
      <c r="H103" s="6" t="s">
        <v>6</v>
      </c>
      <c r="I103" s="6">
        <v>1.54</v>
      </c>
      <c r="J103" s="6">
        <v>3.19</v>
      </c>
      <c r="K103" s="11" t="s">
        <v>46</v>
      </c>
      <c r="L103" s="12">
        <v>40544</v>
      </c>
      <c r="M103" s="11">
        <f t="shared" si="19"/>
        <v>71</v>
      </c>
      <c r="N103" s="11" t="s">
        <v>269</v>
      </c>
      <c r="O103" s="11" t="s">
        <v>289</v>
      </c>
      <c r="P103" s="166">
        <v>0</v>
      </c>
      <c r="Q103" s="166">
        <v>0</v>
      </c>
      <c r="R103" s="166">
        <v>1</v>
      </c>
      <c r="S103" s="166">
        <v>0</v>
      </c>
      <c r="T103" s="166">
        <v>0</v>
      </c>
      <c r="U103" s="11" t="s">
        <v>454</v>
      </c>
      <c r="V103" s="11" t="s">
        <v>274</v>
      </c>
      <c r="W103" s="11">
        <v>0</v>
      </c>
      <c r="X103" s="12">
        <v>43759</v>
      </c>
      <c r="Y103" s="12">
        <v>43759</v>
      </c>
      <c r="Z103" s="12">
        <v>42522</v>
      </c>
      <c r="AA103" s="13">
        <f t="shared" ref="AA103:AA109" si="24">DATEDIF(Z103,Y103,"d")</f>
        <v>1237</v>
      </c>
      <c r="AB103" s="176">
        <v>0</v>
      </c>
      <c r="AC103" s="166">
        <v>1</v>
      </c>
      <c r="AD103" s="166" t="s">
        <v>266</v>
      </c>
      <c r="AE103" s="166">
        <v>0</v>
      </c>
      <c r="AF103" s="166" t="s">
        <v>269</v>
      </c>
      <c r="AG103" s="177" t="s">
        <v>269</v>
      </c>
      <c r="AH103" s="166">
        <v>0</v>
      </c>
      <c r="AI103" s="166">
        <v>1</v>
      </c>
      <c r="AJ103" s="166">
        <v>0</v>
      </c>
      <c r="AK103" s="166">
        <v>0</v>
      </c>
      <c r="AL103" s="166">
        <v>0</v>
      </c>
      <c r="AM103" s="166" t="s">
        <v>264</v>
      </c>
      <c r="AN103" s="166" t="s">
        <v>268</v>
      </c>
      <c r="AO103" s="166">
        <v>0</v>
      </c>
      <c r="AP103" s="177">
        <v>43839</v>
      </c>
      <c r="AQ103" s="177" t="s">
        <v>333</v>
      </c>
      <c r="AR103" s="190" t="e">
        <f>_xlfn.DAYS(AQ103,AP103)</f>
        <v>#VALUE!</v>
      </c>
      <c r="AS103" s="190">
        <f t="shared" ref="AS103:AS110" si="25">DATEDIF(E103,AP103,"Y")</f>
        <v>80</v>
      </c>
      <c r="AT103" s="177">
        <v>43838</v>
      </c>
      <c r="AU103" s="166">
        <v>6.78</v>
      </c>
      <c r="AV103" s="166" t="s">
        <v>269</v>
      </c>
      <c r="AW103" s="166" t="s">
        <v>269</v>
      </c>
      <c r="AX103" s="166" t="s">
        <v>269</v>
      </c>
      <c r="AY103" s="166" t="s">
        <v>269</v>
      </c>
      <c r="AZ103" s="166" t="s">
        <v>269</v>
      </c>
      <c r="BA103" s="166" t="s">
        <v>269</v>
      </c>
      <c r="BB103" s="166" t="s">
        <v>269</v>
      </c>
      <c r="BC103" s="166" t="s">
        <v>269</v>
      </c>
      <c r="BD103" s="166" t="s">
        <v>269</v>
      </c>
      <c r="BE103" s="166" t="s">
        <v>269</v>
      </c>
      <c r="BF103" s="166" t="s">
        <v>269</v>
      </c>
      <c r="BG103" s="200"/>
      <c r="BH103" s="200" t="e">
        <f t="shared" si="17"/>
        <v>#VALUE!</v>
      </c>
      <c r="BI103" s="200" t="e">
        <f t="shared" si="20"/>
        <v>#VALUE!</v>
      </c>
      <c r="BJ103" s="200" t="e">
        <f t="shared" si="18"/>
        <v>#VALUE!</v>
      </c>
      <c r="BK103" s="166">
        <v>0</v>
      </c>
      <c r="BL103" s="166">
        <v>0</v>
      </c>
      <c r="BM103" s="166">
        <v>1.54</v>
      </c>
      <c r="BN103" s="177">
        <v>43894</v>
      </c>
      <c r="BO103" s="166">
        <v>0</v>
      </c>
      <c r="BP103" s="166">
        <v>0</v>
      </c>
      <c r="BQ103" s="177" t="s">
        <v>274</v>
      </c>
      <c r="BR103" s="166">
        <v>0</v>
      </c>
      <c r="BS103" s="166">
        <v>0</v>
      </c>
      <c r="BT103" s="166" t="s">
        <v>274</v>
      </c>
      <c r="BU103" s="166" t="s">
        <v>274</v>
      </c>
      <c r="BV103" s="166" t="s">
        <v>274</v>
      </c>
      <c r="BW103" s="166" t="s">
        <v>274</v>
      </c>
      <c r="BX103" s="166" t="s">
        <v>274</v>
      </c>
      <c r="BY103" s="166" t="s">
        <v>274</v>
      </c>
      <c r="BZ103" s="166" t="s">
        <v>274</v>
      </c>
      <c r="CA103" s="166" t="s">
        <v>274</v>
      </c>
      <c r="CB103" s="166" t="s">
        <v>274</v>
      </c>
      <c r="CC103" s="166" t="s">
        <v>274</v>
      </c>
      <c r="CD103" s="166" t="s">
        <v>274</v>
      </c>
      <c r="CE103" s="166" t="s">
        <v>274</v>
      </c>
      <c r="CF103" s="166" t="s">
        <v>274</v>
      </c>
      <c r="CG103" s="166" t="s">
        <v>274</v>
      </c>
      <c r="CH103" s="166" t="s">
        <v>274</v>
      </c>
      <c r="CI103" s="166" t="s">
        <v>274</v>
      </c>
      <c r="CJ103" s="166" t="s">
        <v>274</v>
      </c>
      <c r="CK103" s="166" t="s">
        <v>274</v>
      </c>
      <c r="CL103" s="166" t="s">
        <v>274</v>
      </c>
      <c r="CM103" s="166" t="s">
        <v>274</v>
      </c>
      <c r="CN103" s="166" t="s">
        <v>274</v>
      </c>
      <c r="CO103" s="166" t="s">
        <v>274</v>
      </c>
      <c r="CP103" s="166" t="s">
        <v>274</v>
      </c>
      <c r="CQ103" s="166" t="s">
        <v>274</v>
      </c>
      <c r="CR103" s="166" t="s">
        <v>274</v>
      </c>
      <c r="CS103" s="166" t="s">
        <v>274</v>
      </c>
      <c r="CT103" s="166" t="s">
        <v>274</v>
      </c>
      <c r="CU103" s="166" t="s">
        <v>274</v>
      </c>
      <c r="CV103" s="166" t="s">
        <v>274</v>
      </c>
      <c r="CW103" s="166">
        <v>0</v>
      </c>
      <c r="CX103" s="166">
        <v>0</v>
      </c>
      <c r="CY103" s="166">
        <v>0</v>
      </c>
      <c r="CZ103" s="166">
        <v>0</v>
      </c>
      <c r="DA103" s="166">
        <v>0</v>
      </c>
      <c r="DB103" s="166">
        <v>0</v>
      </c>
      <c r="DC103" s="166">
        <v>0</v>
      </c>
      <c r="DD103" s="166">
        <v>0</v>
      </c>
      <c r="DE103" s="166">
        <v>0</v>
      </c>
      <c r="DF103" s="177">
        <v>43894</v>
      </c>
      <c r="DH103" s="15" t="s">
        <v>441</v>
      </c>
    </row>
    <row r="104" spans="1:112" ht="20.100000000000001" customHeight="1" x14ac:dyDescent="0.25">
      <c r="A104" s="50">
        <v>103</v>
      </c>
      <c r="B104" s="51">
        <v>43829</v>
      </c>
      <c r="C104" s="52" t="s">
        <v>487</v>
      </c>
      <c r="D104" s="53">
        <v>5506300701</v>
      </c>
      <c r="E104" s="10">
        <v>20270</v>
      </c>
      <c r="F104" s="50">
        <v>111</v>
      </c>
      <c r="G104" s="50" t="s">
        <v>488</v>
      </c>
      <c r="H104" s="50" t="s">
        <v>6</v>
      </c>
      <c r="I104" s="6">
        <v>3.69</v>
      </c>
      <c r="J104" s="6">
        <v>2.34</v>
      </c>
      <c r="K104" s="11" t="s">
        <v>46</v>
      </c>
      <c r="L104" s="12">
        <v>43760</v>
      </c>
      <c r="M104" s="11">
        <f t="shared" si="19"/>
        <v>64</v>
      </c>
      <c r="N104" s="11">
        <v>121</v>
      </c>
      <c r="O104" s="11" t="s">
        <v>275</v>
      </c>
      <c r="P104" s="166">
        <v>0</v>
      </c>
      <c r="Q104" s="166">
        <v>0</v>
      </c>
      <c r="R104" s="166">
        <v>0</v>
      </c>
      <c r="S104" s="166">
        <v>0</v>
      </c>
      <c r="T104" s="166">
        <v>0</v>
      </c>
      <c r="U104" s="11" t="s">
        <v>1133</v>
      </c>
      <c r="V104" s="11" t="s">
        <v>274</v>
      </c>
      <c r="W104" s="11">
        <v>1</v>
      </c>
      <c r="X104" s="12">
        <v>43756</v>
      </c>
      <c r="Z104" s="12">
        <v>43802</v>
      </c>
      <c r="AB104" s="176">
        <v>0</v>
      </c>
      <c r="AC104" s="166">
        <v>1</v>
      </c>
      <c r="AD104" s="166" t="s">
        <v>276</v>
      </c>
      <c r="AE104" s="166">
        <v>0</v>
      </c>
      <c r="AF104" s="166">
        <v>0.39</v>
      </c>
      <c r="AG104" s="177">
        <v>44034</v>
      </c>
      <c r="AH104" s="166">
        <v>1</v>
      </c>
      <c r="AI104" s="166">
        <v>1</v>
      </c>
      <c r="AJ104" s="166">
        <v>0</v>
      </c>
      <c r="AK104" s="166">
        <v>0</v>
      </c>
      <c r="AL104" s="166">
        <v>0</v>
      </c>
      <c r="AM104" s="166" t="s">
        <v>277</v>
      </c>
      <c r="AN104" s="166" t="s">
        <v>273</v>
      </c>
      <c r="AO104" s="166">
        <v>0</v>
      </c>
      <c r="AP104" s="181">
        <v>43803</v>
      </c>
      <c r="AQ104" s="177" t="s">
        <v>799</v>
      </c>
      <c r="AR104" s="190"/>
      <c r="AS104" s="190">
        <f t="shared" si="25"/>
        <v>64</v>
      </c>
      <c r="AT104" s="177">
        <v>43798</v>
      </c>
      <c r="AU104" s="166">
        <v>102.88</v>
      </c>
      <c r="AV104" s="166" t="s">
        <v>269</v>
      </c>
      <c r="AW104" s="166" t="s">
        <v>269</v>
      </c>
      <c r="AX104" s="166">
        <v>2.66</v>
      </c>
      <c r="AY104" s="166">
        <v>1.49</v>
      </c>
      <c r="AZ104" s="166" t="s">
        <v>269</v>
      </c>
      <c r="BA104" s="166">
        <v>122</v>
      </c>
      <c r="BB104" s="166">
        <v>9.9</v>
      </c>
      <c r="BC104" s="166">
        <v>371</v>
      </c>
      <c r="BD104" s="166">
        <v>5.92</v>
      </c>
      <c r="BE104" s="166">
        <v>1.17</v>
      </c>
      <c r="BF104" s="166">
        <v>2.58</v>
      </c>
      <c r="BG104" s="200">
        <f t="shared" si="21"/>
        <v>2.2945736434108528</v>
      </c>
      <c r="BH104" s="200">
        <f t="shared" si="17"/>
        <v>2.2051282051282053</v>
      </c>
      <c r="BI104" s="200">
        <f t="shared" si="20"/>
        <v>143.79844961240309</v>
      </c>
      <c r="BJ104" s="200">
        <f t="shared" si="18"/>
        <v>851.28682170542629</v>
      </c>
      <c r="BK104" s="166">
        <v>1</v>
      </c>
      <c r="BL104" s="166">
        <v>6</v>
      </c>
      <c r="BM104" s="166">
        <v>0.14000000000000001</v>
      </c>
      <c r="BN104" s="177">
        <v>44203</v>
      </c>
      <c r="BO104" s="166">
        <v>1</v>
      </c>
      <c r="BP104" s="166">
        <v>0</v>
      </c>
      <c r="BQ104" s="177" t="s">
        <v>274</v>
      </c>
      <c r="BR104" s="166">
        <v>0</v>
      </c>
      <c r="BS104" s="166">
        <v>0</v>
      </c>
      <c r="BT104" s="166" t="s">
        <v>274</v>
      </c>
      <c r="BU104" s="177" t="s">
        <v>274</v>
      </c>
      <c r="BV104" s="177" t="s">
        <v>274</v>
      </c>
      <c r="BW104" s="166" t="s">
        <v>274</v>
      </c>
      <c r="CW104" s="166">
        <v>0</v>
      </c>
      <c r="CX104" s="166">
        <v>0</v>
      </c>
      <c r="CY104" s="166">
        <v>0</v>
      </c>
      <c r="CZ104" s="166">
        <v>0</v>
      </c>
      <c r="DA104" s="166">
        <v>0</v>
      </c>
      <c r="DB104" s="166">
        <v>0</v>
      </c>
      <c r="DC104" s="166">
        <v>1</v>
      </c>
      <c r="DD104" s="166">
        <v>0</v>
      </c>
      <c r="DE104" s="166">
        <v>0</v>
      </c>
      <c r="DF104" s="181">
        <v>44638</v>
      </c>
    </row>
    <row r="105" spans="1:112" ht="20.100000000000001" customHeight="1" x14ac:dyDescent="0.25">
      <c r="A105" s="50">
        <v>104</v>
      </c>
      <c r="B105" s="51">
        <v>43875</v>
      </c>
      <c r="C105" s="52" t="s">
        <v>489</v>
      </c>
      <c r="D105" s="53">
        <v>491029237</v>
      </c>
      <c r="E105" s="10">
        <v>18200</v>
      </c>
      <c r="F105" s="50">
        <v>111</v>
      </c>
      <c r="G105" s="50" t="s">
        <v>490</v>
      </c>
      <c r="H105" s="50" t="s">
        <v>6</v>
      </c>
      <c r="I105" s="6" t="s">
        <v>269</v>
      </c>
      <c r="J105" s="6" t="s">
        <v>269</v>
      </c>
      <c r="K105" s="11" t="s">
        <v>532</v>
      </c>
      <c r="L105" s="12">
        <v>37880</v>
      </c>
      <c r="M105" s="11">
        <f t="shared" si="19"/>
        <v>53</v>
      </c>
      <c r="N105" s="210">
        <v>13.09</v>
      </c>
      <c r="O105" s="11" t="s">
        <v>270</v>
      </c>
      <c r="P105" s="166">
        <v>0</v>
      </c>
      <c r="Q105" s="166">
        <v>1</v>
      </c>
      <c r="R105" s="166">
        <v>0</v>
      </c>
      <c r="S105" s="166">
        <v>1</v>
      </c>
      <c r="T105" s="166">
        <v>0</v>
      </c>
      <c r="U105" s="11" t="s">
        <v>274</v>
      </c>
      <c r="V105" s="11" t="s">
        <v>1134</v>
      </c>
      <c r="W105" s="11">
        <v>0</v>
      </c>
      <c r="X105" s="12">
        <v>43812</v>
      </c>
      <c r="Y105" s="12">
        <v>43831</v>
      </c>
      <c r="Z105" s="12">
        <v>41883</v>
      </c>
      <c r="AA105" s="13">
        <f t="shared" si="24"/>
        <v>1948</v>
      </c>
      <c r="AB105" s="176">
        <v>0</v>
      </c>
      <c r="AC105" s="166">
        <v>1</v>
      </c>
      <c r="AD105" s="166" t="s">
        <v>284</v>
      </c>
      <c r="AE105" s="166">
        <v>0</v>
      </c>
      <c r="AF105" s="166">
        <v>0.10299999999999999</v>
      </c>
      <c r="AG105" s="177">
        <v>41974</v>
      </c>
      <c r="AH105" s="166">
        <v>0</v>
      </c>
      <c r="AI105" s="166">
        <v>1</v>
      </c>
      <c r="AJ105" s="166">
        <v>0</v>
      </c>
      <c r="AK105" s="166">
        <v>0</v>
      </c>
      <c r="AL105" s="166">
        <v>0</v>
      </c>
      <c r="AM105" s="166" t="s">
        <v>277</v>
      </c>
      <c r="AN105" s="166" t="s">
        <v>268</v>
      </c>
      <c r="AO105" s="166">
        <v>1</v>
      </c>
      <c r="AP105" s="181">
        <v>44001</v>
      </c>
      <c r="AQ105" s="177">
        <v>44044</v>
      </c>
      <c r="AR105" s="190">
        <f t="shared" ref="AR105:AR159" si="26">_xlfn.DAYS(AQ105,AP105)</f>
        <v>43</v>
      </c>
      <c r="AS105" s="190">
        <f t="shared" si="25"/>
        <v>70</v>
      </c>
      <c r="AT105" s="181">
        <v>44001</v>
      </c>
      <c r="AU105" s="166">
        <v>60.63</v>
      </c>
      <c r="AV105" s="166" t="s">
        <v>274</v>
      </c>
      <c r="AW105" s="166" t="s">
        <v>274</v>
      </c>
      <c r="AX105" s="166">
        <v>4.28</v>
      </c>
      <c r="AY105" s="166">
        <v>3.28</v>
      </c>
      <c r="AZ105" s="166">
        <v>16.600000000000001</v>
      </c>
      <c r="BA105" s="166">
        <v>121</v>
      </c>
      <c r="BB105" s="166">
        <v>7.26</v>
      </c>
      <c r="BC105" s="166">
        <v>272</v>
      </c>
      <c r="BD105" s="166">
        <v>4.45</v>
      </c>
      <c r="BE105" s="166">
        <v>0.65</v>
      </c>
      <c r="BF105" s="166">
        <v>1.68</v>
      </c>
      <c r="BG105" s="200">
        <f t="shared" si="21"/>
        <v>2.6488095238095242</v>
      </c>
      <c r="BH105" s="200">
        <f t="shared" si="17"/>
        <v>2.5846153846153843</v>
      </c>
      <c r="BI105" s="200">
        <f t="shared" si="20"/>
        <v>161.9047619047619</v>
      </c>
      <c r="BJ105" s="200">
        <f t="shared" si="18"/>
        <v>720.47619047619048</v>
      </c>
      <c r="BK105" s="166">
        <v>1</v>
      </c>
      <c r="BL105" s="166">
        <v>0</v>
      </c>
      <c r="BM105" s="166" t="s">
        <v>274</v>
      </c>
      <c r="BN105" s="177" t="s">
        <v>274</v>
      </c>
      <c r="BO105" s="166" t="s">
        <v>274</v>
      </c>
      <c r="BP105" s="166">
        <v>0</v>
      </c>
      <c r="BQ105" s="177" t="s">
        <v>274</v>
      </c>
      <c r="BR105" s="166">
        <v>0</v>
      </c>
      <c r="BS105" s="166">
        <v>1</v>
      </c>
      <c r="BT105" s="166" t="s">
        <v>272</v>
      </c>
      <c r="BU105" s="177">
        <v>44075</v>
      </c>
      <c r="BV105" s="177">
        <v>44266</v>
      </c>
      <c r="BW105" s="166">
        <v>10</v>
      </c>
      <c r="CW105" s="166">
        <v>0</v>
      </c>
      <c r="CX105" s="166">
        <v>0</v>
      </c>
      <c r="CY105" s="166">
        <v>0</v>
      </c>
      <c r="CZ105" s="166">
        <v>0</v>
      </c>
      <c r="DA105" s="166">
        <v>1</v>
      </c>
      <c r="DB105" s="166">
        <v>1</v>
      </c>
      <c r="DC105" s="166">
        <v>0</v>
      </c>
      <c r="DD105" s="166">
        <v>0</v>
      </c>
      <c r="DE105" s="166">
        <v>1</v>
      </c>
      <c r="DF105" s="177">
        <v>44321</v>
      </c>
    </row>
    <row r="106" spans="1:112" ht="20.100000000000001" customHeight="1" x14ac:dyDescent="0.25">
      <c r="A106" s="50">
        <v>105</v>
      </c>
      <c r="B106" s="51">
        <v>43917</v>
      </c>
      <c r="C106" s="134" t="s">
        <v>472</v>
      </c>
      <c r="D106" s="53">
        <v>5507222248</v>
      </c>
      <c r="E106" s="10">
        <v>20292</v>
      </c>
      <c r="F106" s="50">
        <v>111</v>
      </c>
      <c r="G106" s="50" t="s">
        <v>491</v>
      </c>
      <c r="H106" s="50" t="s">
        <v>6</v>
      </c>
      <c r="I106" s="6">
        <v>15.43</v>
      </c>
      <c r="J106" s="6">
        <v>3.5</v>
      </c>
      <c r="K106" s="11" t="s">
        <v>532</v>
      </c>
      <c r="L106" s="12">
        <v>43847</v>
      </c>
      <c r="M106" s="11">
        <f t="shared" si="19"/>
        <v>64</v>
      </c>
      <c r="N106" s="11">
        <v>4054</v>
      </c>
      <c r="O106" s="144" t="s">
        <v>270</v>
      </c>
      <c r="P106" s="174" t="s">
        <v>269</v>
      </c>
      <c r="Q106" s="166">
        <v>0</v>
      </c>
      <c r="R106" s="166">
        <v>0</v>
      </c>
      <c r="S106" s="166">
        <v>0</v>
      </c>
      <c r="T106" s="166">
        <v>0</v>
      </c>
      <c r="U106" s="144" t="s">
        <v>996</v>
      </c>
      <c r="V106" s="144" t="s">
        <v>274</v>
      </c>
      <c r="W106" s="11">
        <v>1</v>
      </c>
      <c r="X106" s="12">
        <v>43847</v>
      </c>
      <c r="Y106" s="12">
        <v>44409</v>
      </c>
      <c r="Z106" s="12">
        <v>43860</v>
      </c>
      <c r="AA106" s="13">
        <f t="shared" si="24"/>
        <v>549</v>
      </c>
      <c r="AB106" s="176">
        <v>1</v>
      </c>
      <c r="AC106" s="166">
        <v>1</v>
      </c>
      <c r="AD106" s="174" t="s">
        <v>263</v>
      </c>
      <c r="AE106" s="166">
        <v>0</v>
      </c>
      <c r="AF106" s="174" t="s">
        <v>269</v>
      </c>
      <c r="AG106" s="187" t="s">
        <v>269</v>
      </c>
      <c r="AH106" s="166">
        <v>1</v>
      </c>
      <c r="AI106" s="166">
        <v>1</v>
      </c>
      <c r="AJ106" s="166">
        <v>1</v>
      </c>
      <c r="AK106" s="166">
        <v>1</v>
      </c>
      <c r="AL106" s="166">
        <v>0</v>
      </c>
      <c r="AM106" s="174" t="s">
        <v>277</v>
      </c>
      <c r="AN106" s="166" t="s">
        <v>1143</v>
      </c>
      <c r="AO106" s="166">
        <v>1</v>
      </c>
      <c r="AP106" s="181">
        <v>43917</v>
      </c>
      <c r="AQ106" s="177">
        <v>44431</v>
      </c>
      <c r="AR106" s="190">
        <f t="shared" si="26"/>
        <v>514</v>
      </c>
      <c r="AS106" s="190">
        <f t="shared" si="25"/>
        <v>64</v>
      </c>
      <c r="AT106" s="177">
        <v>43917</v>
      </c>
      <c r="AU106" s="166">
        <v>15.43</v>
      </c>
      <c r="AV106" s="174" t="s">
        <v>269</v>
      </c>
      <c r="AW106" s="174" t="s">
        <v>269</v>
      </c>
      <c r="AX106" s="166">
        <v>3.5</v>
      </c>
      <c r="AY106" s="166">
        <v>35.07</v>
      </c>
      <c r="AZ106" s="166">
        <v>3.4</v>
      </c>
      <c r="BA106" s="166">
        <v>152</v>
      </c>
      <c r="BB106" s="166">
        <v>8.6999999999999993</v>
      </c>
      <c r="BC106" s="166">
        <v>233</v>
      </c>
      <c r="BD106" s="166">
        <v>4.71</v>
      </c>
      <c r="BE106" s="166">
        <v>9.8000000000000007</v>
      </c>
      <c r="BF106" s="166">
        <v>2.92</v>
      </c>
      <c r="BG106" s="200">
        <f t="shared" si="21"/>
        <v>1.6130136986301371</v>
      </c>
      <c r="BH106" s="200">
        <f t="shared" si="17"/>
        <v>0.29795918367346935</v>
      </c>
      <c r="BI106" s="200">
        <f t="shared" si="20"/>
        <v>79.794520547945211</v>
      </c>
      <c r="BJ106" s="200">
        <f t="shared" ref="BJ106:BJ146" si="27">BI106*BD106</f>
        <v>375.83219178082192</v>
      </c>
      <c r="BK106" s="166">
        <v>1</v>
      </c>
      <c r="BL106" s="166">
        <v>0</v>
      </c>
      <c r="BM106" s="174" t="s">
        <v>269</v>
      </c>
      <c r="BN106" s="187" t="s">
        <v>269</v>
      </c>
      <c r="BO106" s="174" t="s">
        <v>269</v>
      </c>
      <c r="BP106" s="166">
        <v>0</v>
      </c>
      <c r="BQ106" s="177" t="s">
        <v>274</v>
      </c>
      <c r="BR106" s="166">
        <v>0</v>
      </c>
      <c r="BS106" s="166">
        <v>1</v>
      </c>
      <c r="BT106" s="166" t="s">
        <v>272</v>
      </c>
      <c r="BU106" s="177">
        <v>44440</v>
      </c>
      <c r="BV106" s="177">
        <v>44440</v>
      </c>
      <c r="BW106" s="166">
        <v>1</v>
      </c>
      <c r="CW106" s="166">
        <v>0</v>
      </c>
      <c r="CX106" s="166">
        <v>0</v>
      </c>
      <c r="CY106" s="166">
        <v>0</v>
      </c>
      <c r="CZ106" s="166">
        <v>0</v>
      </c>
      <c r="DA106" s="166">
        <v>0</v>
      </c>
      <c r="DB106" s="166">
        <v>0</v>
      </c>
      <c r="DC106" s="166">
        <v>0</v>
      </c>
      <c r="DD106" s="166">
        <v>0</v>
      </c>
      <c r="DE106" s="166">
        <v>1</v>
      </c>
      <c r="DF106" s="177">
        <v>44464</v>
      </c>
    </row>
    <row r="107" spans="1:112" ht="20.100000000000001" customHeight="1" x14ac:dyDescent="0.25">
      <c r="A107" s="50">
        <v>106</v>
      </c>
      <c r="B107" s="51">
        <v>43965</v>
      </c>
      <c r="C107" s="83" t="s">
        <v>481</v>
      </c>
      <c r="D107" s="53">
        <v>5401281578</v>
      </c>
      <c r="E107" s="10">
        <v>19752</v>
      </c>
      <c r="F107" s="50">
        <v>211</v>
      </c>
      <c r="G107" s="50" t="s">
        <v>492</v>
      </c>
      <c r="H107" s="50" t="s">
        <v>3</v>
      </c>
      <c r="I107" s="6">
        <v>36.64</v>
      </c>
      <c r="J107" s="6">
        <v>3.63</v>
      </c>
      <c r="K107" s="11" t="s">
        <v>46</v>
      </c>
      <c r="L107" s="12">
        <v>43654</v>
      </c>
      <c r="M107" s="11">
        <f t="shared" si="19"/>
        <v>65</v>
      </c>
      <c r="N107" s="11">
        <v>150</v>
      </c>
      <c r="O107" s="11" t="s">
        <v>270</v>
      </c>
      <c r="P107" s="166" t="s">
        <v>269</v>
      </c>
      <c r="Q107" s="166">
        <v>1</v>
      </c>
      <c r="R107" s="166">
        <v>0</v>
      </c>
      <c r="S107" s="166">
        <v>1</v>
      </c>
      <c r="T107" s="166">
        <v>0</v>
      </c>
      <c r="U107" s="11" t="s">
        <v>274</v>
      </c>
      <c r="V107" s="11" t="s">
        <v>998</v>
      </c>
      <c r="W107" s="11">
        <v>1</v>
      </c>
      <c r="X107" s="12">
        <v>43598</v>
      </c>
      <c r="Y107" s="12" t="s">
        <v>269</v>
      </c>
      <c r="Z107" s="12">
        <v>43605</v>
      </c>
      <c r="AB107" s="176">
        <v>1</v>
      </c>
      <c r="AC107" s="166">
        <v>1</v>
      </c>
      <c r="AD107" s="166" t="s">
        <v>263</v>
      </c>
      <c r="AE107" s="166">
        <v>0</v>
      </c>
      <c r="AF107" s="166" t="s">
        <v>269</v>
      </c>
      <c r="AG107" s="177" t="s">
        <v>269</v>
      </c>
      <c r="AH107" s="166">
        <v>1</v>
      </c>
      <c r="AI107" s="166">
        <v>1</v>
      </c>
      <c r="AJ107" s="166">
        <v>0</v>
      </c>
      <c r="AK107" s="166">
        <v>0</v>
      </c>
      <c r="AL107" s="166">
        <v>0</v>
      </c>
      <c r="AM107" s="166" t="s">
        <v>277</v>
      </c>
      <c r="AN107" s="166" t="s">
        <v>272</v>
      </c>
      <c r="AO107" s="166">
        <v>1</v>
      </c>
      <c r="AP107" s="181">
        <v>43979</v>
      </c>
      <c r="AQ107" s="177">
        <v>44037</v>
      </c>
      <c r="AR107" s="190">
        <f t="shared" si="26"/>
        <v>58</v>
      </c>
      <c r="AS107" s="190">
        <f t="shared" si="25"/>
        <v>66</v>
      </c>
      <c r="AT107" s="177">
        <v>43965</v>
      </c>
      <c r="AU107" s="166">
        <v>36.340000000000003</v>
      </c>
      <c r="AV107" s="166">
        <v>16.170000000000002</v>
      </c>
      <c r="AW107" s="166">
        <v>168.09</v>
      </c>
      <c r="AX107" s="166">
        <v>3.63</v>
      </c>
      <c r="AY107" s="166">
        <v>1.89</v>
      </c>
      <c r="AZ107" s="166">
        <v>1.6</v>
      </c>
      <c r="BA107" s="166">
        <v>140</v>
      </c>
      <c r="BB107" s="166">
        <v>7.38</v>
      </c>
      <c r="BC107" s="166">
        <v>246</v>
      </c>
      <c r="BD107" s="166">
        <v>6.31</v>
      </c>
      <c r="BE107" s="166">
        <v>0.48</v>
      </c>
      <c r="BF107" s="166">
        <v>0.55000000000000004</v>
      </c>
      <c r="BG107" s="200">
        <f t="shared" si="21"/>
        <v>11.472727272727271</v>
      </c>
      <c r="BH107" s="200">
        <f t="shared" si="17"/>
        <v>1.1458333333333335</v>
      </c>
      <c r="BI107" s="200">
        <f t="shared" si="20"/>
        <v>447.27272727272725</v>
      </c>
      <c r="BJ107" s="200">
        <f t="shared" si="27"/>
        <v>2822.2909090909088</v>
      </c>
      <c r="BK107" s="166">
        <v>1</v>
      </c>
      <c r="BL107" s="166">
        <v>0</v>
      </c>
      <c r="BM107" s="166">
        <v>6.08</v>
      </c>
      <c r="BN107" s="177">
        <v>44109</v>
      </c>
      <c r="BO107" s="166">
        <v>0</v>
      </c>
      <c r="BP107" s="166" t="s">
        <v>1144</v>
      </c>
      <c r="BQ107" s="177" t="s">
        <v>274</v>
      </c>
      <c r="BR107" s="166">
        <v>0</v>
      </c>
      <c r="BS107" s="166">
        <v>1</v>
      </c>
      <c r="BT107" s="166" t="s">
        <v>272</v>
      </c>
      <c r="BU107" s="177">
        <v>44047</v>
      </c>
      <c r="BV107" s="177">
        <v>44175</v>
      </c>
      <c r="BW107" s="166">
        <v>7</v>
      </c>
      <c r="CW107" s="166">
        <v>1</v>
      </c>
      <c r="CX107" s="166">
        <v>1</v>
      </c>
      <c r="CY107" s="166">
        <v>0</v>
      </c>
      <c r="CZ107" s="166">
        <v>0</v>
      </c>
      <c r="DA107" s="166">
        <v>0</v>
      </c>
      <c r="DB107" s="166">
        <v>0</v>
      </c>
      <c r="DC107" s="166">
        <v>0</v>
      </c>
      <c r="DD107" s="166">
        <v>0</v>
      </c>
      <c r="DE107" s="166">
        <v>1</v>
      </c>
      <c r="DF107" s="177">
        <v>44440</v>
      </c>
    </row>
    <row r="108" spans="1:112" ht="20.100000000000001" customHeight="1" x14ac:dyDescent="0.25">
      <c r="A108" s="50">
        <v>107</v>
      </c>
      <c r="B108" s="51">
        <v>43970</v>
      </c>
      <c r="C108" s="52" t="s">
        <v>493</v>
      </c>
      <c r="D108" s="53">
        <v>5611251932</v>
      </c>
      <c r="E108" s="10">
        <v>20784</v>
      </c>
      <c r="F108" s="50">
        <v>201</v>
      </c>
      <c r="G108" s="50" t="s">
        <v>494</v>
      </c>
      <c r="H108" s="50" t="s">
        <v>3</v>
      </c>
      <c r="I108" s="6">
        <v>17.62</v>
      </c>
      <c r="J108" s="6">
        <v>4.13</v>
      </c>
      <c r="K108" s="11" t="s">
        <v>46</v>
      </c>
      <c r="L108" s="12">
        <v>42970</v>
      </c>
      <c r="M108" s="11">
        <f t="shared" si="19"/>
        <v>60</v>
      </c>
      <c r="N108" s="11">
        <v>6.35</v>
      </c>
      <c r="O108" s="11" t="s">
        <v>270</v>
      </c>
      <c r="P108" s="166">
        <v>0</v>
      </c>
      <c r="Q108" s="166">
        <v>1</v>
      </c>
      <c r="R108" s="166">
        <v>0</v>
      </c>
      <c r="S108" s="166">
        <v>1</v>
      </c>
      <c r="T108" s="166">
        <v>0</v>
      </c>
      <c r="U108" s="11" t="s">
        <v>274</v>
      </c>
      <c r="V108" s="11" t="s">
        <v>1135</v>
      </c>
      <c r="W108" s="11">
        <v>0</v>
      </c>
      <c r="X108" s="12" t="s">
        <v>274</v>
      </c>
      <c r="Y108" s="12" t="s">
        <v>1136</v>
      </c>
      <c r="Z108" s="12">
        <v>43580</v>
      </c>
      <c r="AB108" s="176">
        <v>0</v>
      </c>
      <c r="AC108" s="166">
        <v>1</v>
      </c>
      <c r="AD108" s="166" t="s">
        <v>274</v>
      </c>
      <c r="AE108" s="166">
        <v>0</v>
      </c>
      <c r="AF108" s="166">
        <v>1.53</v>
      </c>
      <c r="AG108" s="177">
        <v>43704</v>
      </c>
      <c r="AH108" s="166">
        <v>0</v>
      </c>
      <c r="AI108" s="166">
        <v>0</v>
      </c>
      <c r="AJ108" s="166">
        <v>0</v>
      </c>
      <c r="AK108" s="166">
        <v>0</v>
      </c>
      <c r="AL108" s="166">
        <v>0</v>
      </c>
      <c r="AM108" s="166" t="s">
        <v>264</v>
      </c>
      <c r="AN108" s="166" t="s">
        <v>1137</v>
      </c>
      <c r="AO108" s="166">
        <v>0</v>
      </c>
      <c r="AP108" s="181">
        <v>44013</v>
      </c>
      <c r="AQ108" s="177" t="s">
        <v>799</v>
      </c>
      <c r="AR108" s="190"/>
      <c r="AS108" s="190">
        <f t="shared" si="25"/>
        <v>63</v>
      </c>
      <c r="AT108" s="181">
        <v>44013</v>
      </c>
      <c r="AU108" s="200">
        <v>20.82</v>
      </c>
      <c r="AV108" s="166" t="s">
        <v>274</v>
      </c>
      <c r="AW108" s="166" t="s">
        <v>274</v>
      </c>
      <c r="AX108" s="166">
        <v>3.51</v>
      </c>
      <c r="AY108" s="166">
        <v>1.58</v>
      </c>
      <c r="AZ108" s="166">
        <v>3.6</v>
      </c>
      <c r="BA108" s="166">
        <v>149</v>
      </c>
      <c r="BB108" s="166">
        <v>8.84</v>
      </c>
      <c r="BC108" s="166">
        <v>215</v>
      </c>
      <c r="BD108" s="166">
        <v>5.87</v>
      </c>
      <c r="BE108" s="166">
        <v>0.92</v>
      </c>
      <c r="BF108" s="166">
        <v>1.58</v>
      </c>
      <c r="BG108" s="200">
        <f t="shared" si="21"/>
        <v>3.7151898734177213</v>
      </c>
      <c r="BH108" s="200">
        <f t="shared" si="17"/>
        <v>1.7173913043478262</v>
      </c>
      <c r="BI108" s="200">
        <f t="shared" si="20"/>
        <v>136.07594936708861</v>
      </c>
      <c r="BJ108" s="200">
        <f t="shared" si="27"/>
        <v>798.76582278481021</v>
      </c>
      <c r="BK108" s="166">
        <v>1</v>
      </c>
      <c r="BL108" s="166">
        <v>0</v>
      </c>
      <c r="BM108" s="166">
        <v>0.26</v>
      </c>
      <c r="BN108" s="177">
        <v>44167</v>
      </c>
      <c r="BO108" s="166">
        <v>0</v>
      </c>
      <c r="BP108" s="166">
        <v>0</v>
      </c>
      <c r="BQ108" s="177" t="s">
        <v>274</v>
      </c>
      <c r="BR108" s="166">
        <v>0</v>
      </c>
      <c r="BS108" s="166">
        <v>0</v>
      </c>
      <c r="BT108" s="166" t="s">
        <v>274</v>
      </c>
      <c r="BU108" s="177" t="s">
        <v>274</v>
      </c>
      <c r="BV108" s="177" t="s">
        <v>274</v>
      </c>
      <c r="BW108" s="166" t="s">
        <v>274</v>
      </c>
      <c r="CW108" s="166">
        <v>0</v>
      </c>
      <c r="CX108" s="166">
        <v>0</v>
      </c>
      <c r="CY108" s="166">
        <v>0</v>
      </c>
      <c r="CZ108" s="166">
        <v>0</v>
      </c>
      <c r="DA108" s="166">
        <v>0</v>
      </c>
      <c r="DB108" s="166">
        <v>0</v>
      </c>
      <c r="DC108" s="166">
        <v>0</v>
      </c>
      <c r="DD108" s="166">
        <v>0</v>
      </c>
      <c r="DE108" s="166">
        <v>0</v>
      </c>
      <c r="DF108" s="177">
        <v>44643</v>
      </c>
    </row>
    <row r="109" spans="1:112" ht="20.100000000000001" customHeight="1" x14ac:dyDescent="0.25">
      <c r="A109" s="50">
        <v>108</v>
      </c>
      <c r="B109" s="51">
        <v>44022</v>
      </c>
      <c r="C109" s="52" t="s">
        <v>495</v>
      </c>
      <c r="D109" s="53">
        <v>5611251393</v>
      </c>
      <c r="E109" s="10">
        <v>20784</v>
      </c>
      <c r="F109" s="50">
        <v>111</v>
      </c>
      <c r="G109" s="50" t="s">
        <v>496</v>
      </c>
      <c r="H109" s="50" t="s">
        <v>6</v>
      </c>
      <c r="I109" s="6">
        <v>16.87</v>
      </c>
      <c r="J109" s="6">
        <v>2.84</v>
      </c>
      <c r="K109" s="11" t="s">
        <v>532</v>
      </c>
      <c r="L109" s="12">
        <v>44031</v>
      </c>
      <c r="M109" s="11">
        <f t="shared" si="19"/>
        <v>63</v>
      </c>
      <c r="N109" s="11">
        <v>37.700000000000003</v>
      </c>
      <c r="O109" s="11" t="s">
        <v>261</v>
      </c>
      <c r="P109" s="166">
        <v>0</v>
      </c>
      <c r="Q109" s="166">
        <v>0</v>
      </c>
      <c r="R109" s="166">
        <v>0</v>
      </c>
      <c r="S109" s="166">
        <v>0</v>
      </c>
      <c r="T109" s="166">
        <v>0</v>
      </c>
      <c r="U109" s="11" t="s">
        <v>1138</v>
      </c>
      <c r="V109" s="11" t="s">
        <v>274</v>
      </c>
      <c r="W109" s="11">
        <v>1</v>
      </c>
      <c r="X109" s="12">
        <v>44031</v>
      </c>
      <c r="Y109" s="12">
        <v>43983</v>
      </c>
      <c r="Z109" s="12">
        <v>43724</v>
      </c>
      <c r="AA109" s="13">
        <f t="shared" si="24"/>
        <v>259</v>
      </c>
      <c r="AB109" s="176">
        <v>1</v>
      </c>
      <c r="AC109" s="166">
        <v>1</v>
      </c>
      <c r="AD109" s="166" t="s">
        <v>276</v>
      </c>
      <c r="AE109" s="166">
        <v>0</v>
      </c>
      <c r="AF109" s="166">
        <v>1.9</v>
      </c>
      <c r="AG109" s="177">
        <v>43891</v>
      </c>
      <c r="AH109" s="166">
        <v>0</v>
      </c>
      <c r="AI109" s="166">
        <v>1</v>
      </c>
      <c r="AJ109" s="166">
        <v>0</v>
      </c>
      <c r="AK109" s="166">
        <v>0</v>
      </c>
      <c r="AL109" s="166">
        <v>0</v>
      </c>
      <c r="AM109" s="166" t="s">
        <v>277</v>
      </c>
      <c r="AN109" s="166" t="s">
        <v>268</v>
      </c>
      <c r="AO109" s="166">
        <v>1</v>
      </c>
      <c r="AP109" s="181">
        <v>44064</v>
      </c>
      <c r="AQ109" s="177">
        <v>44239</v>
      </c>
      <c r="AR109" s="190">
        <f t="shared" si="26"/>
        <v>175</v>
      </c>
      <c r="AS109" s="190">
        <f t="shared" si="25"/>
        <v>63</v>
      </c>
      <c r="AT109" s="177">
        <v>44022</v>
      </c>
      <c r="AU109" s="166">
        <v>16.87</v>
      </c>
      <c r="AV109" s="166" t="s">
        <v>269</v>
      </c>
      <c r="AW109" s="166" t="s">
        <v>269</v>
      </c>
      <c r="AX109" s="166">
        <v>2.84</v>
      </c>
      <c r="AY109" s="166">
        <v>1.96</v>
      </c>
      <c r="AZ109" s="166">
        <v>8.4</v>
      </c>
      <c r="BA109" s="166">
        <v>135</v>
      </c>
      <c r="BB109" s="166">
        <v>10.11</v>
      </c>
      <c r="BC109" s="166">
        <v>390</v>
      </c>
      <c r="BD109" s="166">
        <v>6.04</v>
      </c>
      <c r="BE109" s="166">
        <v>1.02</v>
      </c>
      <c r="BF109" s="166">
        <v>2.8</v>
      </c>
      <c r="BG109" s="200">
        <f t="shared" si="21"/>
        <v>2.1571428571428575</v>
      </c>
      <c r="BH109" s="200">
        <f t="shared" ref="BH109:BH122" si="28">BF109/BE109</f>
        <v>2.7450980392156858</v>
      </c>
      <c r="BI109" s="200">
        <f t="shared" ref="BI109:BI128" si="29">BC109/BF109</f>
        <v>139.28571428571431</v>
      </c>
      <c r="BJ109" s="200">
        <f t="shared" si="27"/>
        <v>841.28571428571445</v>
      </c>
      <c r="BK109" s="166">
        <v>0</v>
      </c>
      <c r="BL109" s="166">
        <v>0</v>
      </c>
      <c r="BM109" s="166">
        <v>12.6</v>
      </c>
      <c r="BN109" s="177">
        <v>44092</v>
      </c>
      <c r="BO109" s="166">
        <v>0</v>
      </c>
      <c r="BP109" s="166">
        <v>0</v>
      </c>
      <c r="BQ109" s="177" t="s">
        <v>274</v>
      </c>
      <c r="BR109" s="166">
        <v>0</v>
      </c>
      <c r="BS109" s="166">
        <v>1</v>
      </c>
      <c r="BT109" s="166" t="s">
        <v>272</v>
      </c>
      <c r="BU109" s="177">
        <v>44272</v>
      </c>
      <c r="BV109" s="177">
        <v>44474</v>
      </c>
      <c r="BW109" s="166">
        <v>5</v>
      </c>
      <c r="CW109" s="166">
        <v>0</v>
      </c>
      <c r="CX109" s="166">
        <v>1</v>
      </c>
      <c r="CY109" s="166">
        <v>0</v>
      </c>
      <c r="CZ109" s="166">
        <v>0</v>
      </c>
      <c r="DA109" s="166">
        <v>1</v>
      </c>
      <c r="DB109" s="166">
        <v>1</v>
      </c>
      <c r="DC109" s="166">
        <v>1</v>
      </c>
      <c r="DD109" s="166">
        <v>0</v>
      </c>
      <c r="DE109" s="166">
        <v>1</v>
      </c>
      <c r="DF109" s="177">
        <v>44550</v>
      </c>
    </row>
    <row r="110" spans="1:112" ht="20.100000000000001" customHeight="1" x14ac:dyDescent="0.25">
      <c r="A110" s="50">
        <v>109</v>
      </c>
      <c r="B110" s="51">
        <v>44022</v>
      </c>
      <c r="C110" s="83" t="s">
        <v>462</v>
      </c>
      <c r="D110" s="53">
        <v>460705448</v>
      </c>
      <c r="E110" s="10">
        <v>16988</v>
      </c>
      <c r="F110" s="50">
        <v>111</v>
      </c>
      <c r="G110" s="50" t="s">
        <v>497</v>
      </c>
      <c r="H110" s="50" t="s">
        <v>3</v>
      </c>
      <c r="I110" s="6">
        <v>55.92</v>
      </c>
      <c r="J110" s="6" t="s">
        <v>269</v>
      </c>
      <c r="K110" s="11" t="s">
        <v>532</v>
      </c>
      <c r="L110" s="12">
        <v>41609</v>
      </c>
      <c r="M110" s="11">
        <f t="shared" si="19"/>
        <v>67</v>
      </c>
      <c r="N110" s="11">
        <v>45.97</v>
      </c>
      <c r="O110" s="11" t="s">
        <v>265</v>
      </c>
      <c r="P110" s="166">
        <v>0</v>
      </c>
      <c r="Q110" s="166">
        <v>0</v>
      </c>
      <c r="R110" s="166">
        <v>0</v>
      </c>
      <c r="S110" s="166">
        <v>0</v>
      </c>
      <c r="T110" s="166">
        <v>0</v>
      </c>
      <c r="U110" s="11" t="s">
        <v>1023</v>
      </c>
      <c r="W110" s="11">
        <v>1</v>
      </c>
      <c r="X110" s="12">
        <v>41609</v>
      </c>
      <c r="Y110" s="12">
        <v>43985</v>
      </c>
      <c r="Z110" s="12">
        <v>41682</v>
      </c>
      <c r="AA110" s="13">
        <f>DATEDIF(Z110,Y110,"d")</f>
        <v>2303</v>
      </c>
      <c r="AB110" s="176">
        <v>1</v>
      </c>
      <c r="AC110" s="166">
        <v>1</v>
      </c>
      <c r="AD110" s="166" t="s">
        <v>1024</v>
      </c>
      <c r="AE110" s="166">
        <v>0</v>
      </c>
      <c r="AF110" s="166">
        <v>0.69</v>
      </c>
      <c r="AG110" s="177">
        <v>42662</v>
      </c>
      <c r="AH110" s="166">
        <v>0</v>
      </c>
      <c r="AI110" s="166">
        <v>1</v>
      </c>
      <c r="AJ110" s="166">
        <v>0</v>
      </c>
      <c r="AK110" s="166">
        <v>0</v>
      </c>
      <c r="AL110" s="166">
        <v>0</v>
      </c>
      <c r="AM110" s="166" t="s">
        <v>277</v>
      </c>
      <c r="AN110" s="181"/>
      <c r="AO110" s="166">
        <v>1</v>
      </c>
      <c r="AP110" s="181">
        <v>44022</v>
      </c>
      <c r="AQ110" s="177">
        <v>44412</v>
      </c>
      <c r="AR110" s="190">
        <f t="shared" si="26"/>
        <v>390</v>
      </c>
      <c r="AS110" s="190">
        <f t="shared" si="25"/>
        <v>74</v>
      </c>
      <c r="AT110" s="181">
        <v>44022</v>
      </c>
      <c r="AU110" s="166">
        <v>55.92</v>
      </c>
      <c r="AV110" s="166" t="s">
        <v>269</v>
      </c>
      <c r="AW110" s="166" t="s">
        <v>269</v>
      </c>
      <c r="AX110" s="166" t="s">
        <v>269</v>
      </c>
      <c r="AY110" s="166" t="s">
        <v>269</v>
      </c>
      <c r="AZ110" s="166" t="s">
        <v>269</v>
      </c>
      <c r="BA110" s="166" t="s">
        <v>269</v>
      </c>
      <c r="BB110" s="166" t="s">
        <v>269</v>
      </c>
      <c r="BC110" s="166" t="s">
        <v>269</v>
      </c>
      <c r="BD110" s="166" t="s">
        <v>269</v>
      </c>
      <c r="BE110" s="166" t="s">
        <v>269</v>
      </c>
      <c r="BF110" s="166" t="s">
        <v>269</v>
      </c>
      <c r="BG110" s="200"/>
      <c r="BH110" s="200" t="e">
        <f t="shared" si="28"/>
        <v>#VALUE!</v>
      </c>
      <c r="BI110" s="200" t="e">
        <f t="shared" si="29"/>
        <v>#VALUE!</v>
      </c>
      <c r="BJ110" s="200" t="e">
        <f t="shared" si="27"/>
        <v>#VALUE!</v>
      </c>
      <c r="BK110" s="166">
        <v>0</v>
      </c>
      <c r="BM110" s="166">
        <v>0.12</v>
      </c>
      <c r="BN110" s="177">
        <v>44141</v>
      </c>
      <c r="BO110" s="166">
        <v>1</v>
      </c>
      <c r="BP110" s="166">
        <v>1</v>
      </c>
      <c r="BR110" s="166">
        <v>0</v>
      </c>
      <c r="BS110" s="166">
        <v>0</v>
      </c>
      <c r="CW110" s="166">
        <v>0</v>
      </c>
      <c r="CX110" s="166">
        <v>0</v>
      </c>
      <c r="CY110" s="166" t="s">
        <v>264</v>
      </c>
      <c r="CZ110" s="166">
        <v>0</v>
      </c>
      <c r="DA110" s="166">
        <v>0</v>
      </c>
      <c r="DB110" s="166">
        <v>0</v>
      </c>
      <c r="DC110" s="166">
        <v>0</v>
      </c>
      <c r="DD110" s="166">
        <v>0</v>
      </c>
      <c r="DE110" s="166">
        <v>1</v>
      </c>
      <c r="DF110" s="177">
        <v>44562</v>
      </c>
    </row>
    <row r="111" spans="1:112" ht="20.100000000000001" customHeight="1" x14ac:dyDescent="0.25">
      <c r="A111" s="50">
        <v>110</v>
      </c>
      <c r="B111" s="51">
        <v>44046</v>
      </c>
      <c r="C111" s="83" t="s">
        <v>467</v>
      </c>
      <c r="D111" s="53">
        <v>5510131253</v>
      </c>
      <c r="E111" s="10">
        <v>20375</v>
      </c>
      <c r="F111" s="50">
        <v>111</v>
      </c>
      <c r="G111" s="50" t="s">
        <v>498</v>
      </c>
      <c r="H111" s="50" t="s">
        <v>3</v>
      </c>
      <c r="I111" s="76">
        <v>24.54</v>
      </c>
      <c r="J111" s="6">
        <v>4.34</v>
      </c>
      <c r="K111" s="11" t="s">
        <v>532</v>
      </c>
      <c r="L111" s="12">
        <v>42566</v>
      </c>
      <c r="M111" s="11">
        <f>DATEDIF(E111,L111,"y")</f>
        <v>60</v>
      </c>
      <c r="N111" s="11">
        <v>86.99</v>
      </c>
      <c r="O111" s="11" t="s">
        <v>265</v>
      </c>
      <c r="P111" s="166">
        <v>0</v>
      </c>
      <c r="Q111" s="166">
        <v>0</v>
      </c>
      <c r="R111" s="166">
        <v>0</v>
      </c>
      <c r="S111" s="166">
        <v>0</v>
      </c>
      <c r="T111" s="166">
        <v>0</v>
      </c>
      <c r="U111" s="11" t="s">
        <v>1025</v>
      </c>
      <c r="W111" s="11">
        <v>1</v>
      </c>
      <c r="X111" s="12">
        <v>42566</v>
      </c>
      <c r="Y111" s="12">
        <v>42930</v>
      </c>
      <c r="Z111" s="12">
        <v>42611</v>
      </c>
      <c r="AA111" s="13">
        <f>DATEDIF(Z111,Y111,"d")</f>
        <v>319</v>
      </c>
      <c r="AB111" s="176">
        <v>0</v>
      </c>
      <c r="AC111" s="166">
        <v>1</v>
      </c>
      <c r="AD111" s="166" t="s">
        <v>1026</v>
      </c>
      <c r="AE111" s="166">
        <v>1</v>
      </c>
      <c r="AH111" s="166">
        <v>0</v>
      </c>
      <c r="AI111" s="166">
        <v>1</v>
      </c>
      <c r="AJ111" s="166">
        <v>0</v>
      </c>
      <c r="AK111" s="166">
        <v>0</v>
      </c>
      <c r="AL111" s="166">
        <v>0</v>
      </c>
      <c r="AM111" s="181" t="s">
        <v>1028</v>
      </c>
      <c r="AN111" s="166" t="s">
        <v>1027</v>
      </c>
      <c r="AO111" s="166">
        <v>0</v>
      </c>
      <c r="AP111" s="181">
        <v>44134</v>
      </c>
      <c r="AQ111" s="177">
        <v>44306</v>
      </c>
      <c r="AR111" s="190">
        <f t="shared" si="26"/>
        <v>172</v>
      </c>
      <c r="AS111" s="190">
        <f>DATEDIF(E111,AP111,"Y")</f>
        <v>65</v>
      </c>
      <c r="AT111" s="177">
        <v>44131</v>
      </c>
      <c r="AU111" s="166">
        <v>22.91</v>
      </c>
      <c r="AV111" s="166" t="s">
        <v>269</v>
      </c>
      <c r="AW111" s="166" t="s">
        <v>269</v>
      </c>
      <c r="AX111" s="166">
        <v>2.92</v>
      </c>
      <c r="AY111" s="166">
        <v>2.15</v>
      </c>
      <c r="AZ111" s="166">
        <v>3.4</v>
      </c>
      <c r="BA111" s="166">
        <v>157</v>
      </c>
      <c r="BB111" s="166">
        <v>8.3699999999999992</v>
      </c>
      <c r="BC111" s="166">
        <v>221</v>
      </c>
      <c r="BD111" s="166">
        <v>4.2</v>
      </c>
      <c r="BE111" s="166">
        <v>9.6999999999999993</v>
      </c>
      <c r="BF111" s="166">
        <v>3.04</v>
      </c>
      <c r="BG111" s="200">
        <f t="shared" si="21"/>
        <v>1.381578947368421</v>
      </c>
      <c r="BH111" s="200">
        <f t="shared" si="28"/>
        <v>0.31340206185567016</v>
      </c>
      <c r="BI111" s="200">
        <f t="shared" si="29"/>
        <v>72.69736842105263</v>
      </c>
      <c r="BJ111" s="200">
        <f t="shared" si="27"/>
        <v>305.32894736842104</v>
      </c>
      <c r="BK111" s="166">
        <v>1</v>
      </c>
      <c r="BM111" s="166">
        <v>0.97</v>
      </c>
      <c r="BN111" s="177">
        <v>44192</v>
      </c>
      <c r="BO111" s="166">
        <v>1</v>
      </c>
      <c r="BR111" s="166">
        <v>0</v>
      </c>
      <c r="BS111" s="166">
        <v>0</v>
      </c>
      <c r="BT111" s="166" t="s">
        <v>274</v>
      </c>
      <c r="BU111" s="177" t="s">
        <v>274</v>
      </c>
      <c r="BV111" s="177" t="s">
        <v>274</v>
      </c>
      <c r="BW111" s="166" t="s">
        <v>274</v>
      </c>
      <c r="CW111" s="166">
        <v>0</v>
      </c>
      <c r="CX111" s="166">
        <v>0</v>
      </c>
      <c r="CY111" s="166">
        <v>0</v>
      </c>
      <c r="CZ111" s="166">
        <v>0</v>
      </c>
      <c r="DA111" s="166">
        <v>0</v>
      </c>
      <c r="DB111" s="166">
        <v>0</v>
      </c>
      <c r="DC111" s="166">
        <v>0</v>
      </c>
      <c r="DD111" s="166">
        <v>0</v>
      </c>
      <c r="DE111" s="166">
        <v>1</v>
      </c>
      <c r="DF111" s="177">
        <v>44306</v>
      </c>
    </row>
    <row r="112" spans="1:112" ht="20.100000000000001" customHeight="1" x14ac:dyDescent="0.25">
      <c r="A112" s="50">
        <v>111</v>
      </c>
      <c r="B112" s="51">
        <v>44046</v>
      </c>
      <c r="C112" s="52" t="s">
        <v>499</v>
      </c>
      <c r="D112" s="53">
        <v>400426401</v>
      </c>
      <c r="E112" s="10">
        <v>14727</v>
      </c>
      <c r="F112" s="50">
        <v>111</v>
      </c>
      <c r="G112" s="50" t="s">
        <v>500</v>
      </c>
      <c r="H112" s="50" t="s">
        <v>3</v>
      </c>
      <c r="I112" s="6">
        <v>11.73</v>
      </c>
      <c r="J112" s="6">
        <v>3.67</v>
      </c>
      <c r="K112" s="11" t="s">
        <v>532</v>
      </c>
      <c r="L112" s="12">
        <v>43965</v>
      </c>
      <c r="M112" s="11">
        <f t="shared" si="19"/>
        <v>80</v>
      </c>
      <c r="N112" s="11">
        <v>88</v>
      </c>
      <c r="O112" s="11" t="s">
        <v>289</v>
      </c>
      <c r="P112" s="166">
        <v>0</v>
      </c>
      <c r="Q112" s="166">
        <v>0</v>
      </c>
      <c r="R112" s="166">
        <v>0</v>
      </c>
      <c r="S112" s="166">
        <v>0</v>
      </c>
      <c r="T112" s="166">
        <v>0</v>
      </c>
      <c r="U112" s="11" t="s">
        <v>1139</v>
      </c>
      <c r="V112" s="11" t="s">
        <v>274</v>
      </c>
      <c r="W112" s="11">
        <v>0</v>
      </c>
      <c r="Y112" s="12">
        <v>43983</v>
      </c>
      <c r="Z112" s="12">
        <v>40330</v>
      </c>
      <c r="AA112" s="13">
        <f t="shared" ref="AA112:AA172" si="30">DATEDIF(Z112,Y112,"d")</f>
        <v>3653</v>
      </c>
      <c r="AB112" s="176">
        <v>0</v>
      </c>
      <c r="AC112" s="166">
        <v>0</v>
      </c>
      <c r="AE112" s="166">
        <v>1</v>
      </c>
      <c r="AF112" s="166" t="s">
        <v>269</v>
      </c>
      <c r="AG112" s="177" t="s">
        <v>269</v>
      </c>
      <c r="AH112" s="166">
        <v>0</v>
      </c>
      <c r="AI112" s="166">
        <v>0</v>
      </c>
      <c r="AJ112" s="166">
        <v>0</v>
      </c>
      <c r="AK112" s="166">
        <v>0</v>
      </c>
      <c r="AL112" s="166">
        <v>0</v>
      </c>
      <c r="AM112" s="166">
        <v>0</v>
      </c>
      <c r="AN112" s="166" t="s">
        <v>274</v>
      </c>
      <c r="AO112" s="166" t="s">
        <v>274</v>
      </c>
      <c r="AP112" s="166" t="s">
        <v>274</v>
      </c>
      <c r="AQ112" s="177" t="s">
        <v>274</v>
      </c>
      <c r="AR112" s="190" t="s">
        <v>274</v>
      </c>
      <c r="AS112" s="190" t="s">
        <v>274</v>
      </c>
      <c r="AT112" s="177" t="s">
        <v>274</v>
      </c>
      <c r="AU112" s="166" t="s">
        <v>274</v>
      </c>
      <c r="AV112" s="166" t="s">
        <v>274</v>
      </c>
      <c r="AW112" s="166" t="s">
        <v>274</v>
      </c>
      <c r="AX112" s="166" t="s">
        <v>274</v>
      </c>
      <c r="AY112" s="166" t="s">
        <v>274</v>
      </c>
      <c r="AZ112" s="166" t="s">
        <v>274</v>
      </c>
      <c r="BA112" s="166" t="s">
        <v>274</v>
      </c>
      <c r="BB112" s="166" t="s">
        <v>274</v>
      </c>
      <c r="BC112" s="166" t="s">
        <v>274</v>
      </c>
      <c r="BD112" s="166" t="s">
        <v>274</v>
      </c>
      <c r="BE112" s="166" t="s">
        <v>274</v>
      </c>
      <c r="BF112" s="166" t="s">
        <v>274</v>
      </c>
      <c r="BG112" s="200" t="s">
        <v>274</v>
      </c>
      <c r="BH112" s="200" t="s">
        <v>274</v>
      </c>
      <c r="BI112" s="200" t="s">
        <v>274</v>
      </c>
      <c r="BJ112" s="200" t="s">
        <v>274</v>
      </c>
      <c r="BK112" s="166" t="s">
        <v>274</v>
      </c>
      <c r="BL112" s="166" t="s">
        <v>274</v>
      </c>
      <c r="BM112" s="166" t="s">
        <v>274</v>
      </c>
      <c r="BN112" s="177" t="s">
        <v>274</v>
      </c>
      <c r="BO112" s="166" t="s">
        <v>274</v>
      </c>
      <c r="BP112" s="166" t="s">
        <v>274</v>
      </c>
      <c r="BQ112" s="177" t="s">
        <v>274</v>
      </c>
      <c r="BR112" s="166" t="s">
        <v>274</v>
      </c>
      <c r="BS112" s="166">
        <v>0</v>
      </c>
      <c r="BT112" s="166" t="s">
        <v>274</v>
      </c>
      <c r="BU112" s="177" t="s">
        <v>274</v>
      </c>
      <c r="BV112" s="177" t="s">
        <v>274</v>
      </c>
      <c r="BW112" s="166" t="s">
        <v>274</v>
      </c>
      <c r="CW112" s="166">
        <v>0</v>
      </c>
      <c r="CX112" s="166">
        <v>0</v>
      </c>
      <c r="CY112" s="166">
        <v>0</v>
      </c>
      <c r="CZ112" s="166">
        <v>0</v>
      </c>
      <c r="DA112" s="166">
        <v>1</v>
      </c>
      <c r="DB112" s="166">
        <v>0</v>
      </c>
      <c r="DC112" s="166">
        <v>0</v>
      </c>
      <c r="DD112" s="166">
        <v>0</v>
      </c>
      <c r="DE112" s="166" t="s">
        <v>269</v>
      </c>
      <c r="DF112" s="177">
        <v>44174</v>
      </c>
      <c r="DG112" s="166" t="s">
        <v>1140</v>
      </c>
    </row>
    <row r="113" spans="1:111" ht="20.100000000000001" customHeight="1" x14ac:dyDescent="0.25">
      <c r="A113" s="50">
        <v>112</v>
      </c>
      <c r="B113" s="51">
        <v>44046</v>
      </c>
      <c r="C113" s="52" t="s">
        <v>501</v>
      </c>
      <c r="D113" s="53">
        <v>511227074</v>
      </c>
      <c r="E113" s="10">
        <v>18989</v>
      </c>
      <c r="F113" s="50">
        <v>111</v>
      </c>
      <c r="G113" s="50" t="s">
        <v>502</v>
      </c>
      <c r="H113" s="50" t="s">
        <v>6</v>
      </c>
      <c r="I113" s="6">
        <v>12.94</v>
      </c>
      <c r="J113" s="6">
        <v>4.7</v>
      </c>
      <c r="K113" s="11" t="s">
        <v>532</v>
      </c>
      <c r="L113" s="12">
        <v>44001</v>
      </c>
      <c r="M113" s="11">
        <f t="shared" si="19"/>
        <v>68</v>
      </c>
      <c r="N113" s="11">
        <v>142.5</v>
      </c>
      <c r="O113" s="11" t="s">
        <v>270</v>
      </c>
      <c r="P113" s="166">
        <v>0</v>
      </c>
      <c r="Q113" s="166">
        <v>0</v>
      </c>
      <c r="R113" s="166">
        <v>0</v>
      </c>
      <c r="S113" s="166">
        <v>0</v>
      </c>
      <c r="T113" s="166">
        <v>0</v>
      </c>
      <c r="U113" s="11" t="s">
        <v>1141</v>
      </c>
      <c r="V113" s="11" t="s">
        <v>274</v>
      </c>
      <c r="W113" s="11">
        <v>1</v>
      </c>
      <c r="X113" s="12">
        <v>43997</v>
      </c>
      <c r="Y113" s="12" t="s">
        <v>269</v>
      </c>
      <c r="Z113" s="12">
        <v>44008</v>
      </c>
      <c r="AB113" s="176">
        <v>1</v>
      </c>
      <c r="AC113" s="166">
        <v>1</v>
      </c>
      <c r="AD113" s="166" t="s">
        <v>263</v>
      </c>
      <c r="AE113" s="166">
        <v>0</v>
      </c>
      <c r="AF113" s="166">
        <v>0.63</v>
      </c>
      <c r="AG113" s="177">
        <v>44195</v>
      </c>
      <c r="AH113" s="166">
        <v>0</v>
      </c>
      <c r="AI113" s="166">
        <v>1</v>
      </c>
      <c r="AJ113" s="166">
        <v>0</v>
      </c>
      <c r="AK113" s="166">
        <v>0</v>
      </c>
      <c r="AL113" s="166">
        <v>0</v>
      </c>
      <c r="AM113" s="166" t="s">
        <v>277</v>
      </c>
      <c r="AN113" s="166" t="s">
        <v>273</v>
      </c>
      <c r="AO113" s="166">
        <v>1</v>
      </c>
      <c r="AP113" s="181">
        <v>44085</v>
      </c>
      <c r="AQ113" s="177">
        <v>44225</v>
      </c>
      <c r="AR113" s="190">
        <f t="shared" si="26"/>
        <v>140</v>
      </c>
      <c r="AS113" s="190">
        <f t="shared" ref="AS113:AS162" si="31">DATEDIF(E113,AP113,"Y")</f>
        <v>68</v>
      </c>
      <c r="AT113" s="181">
        <v>44085</v>
      </c>
      <c r="AU113" s="166">
        <v>12.46</v>
      </c>
      <c r="AV113" s="166" t="s">
        <v>269</v>
      </c>
      <c r="AW113" s="166" t="s">
        <v>269</v>
      </c>
      <c r="AX113" s="166">
        <v>4.32</v>
      </c>
      <c r="AY113" s="166">
        <v>2.5</v>
      </c>
      <c r="AZ113" s="166">
        <v>1</v>
      </c>
      <c r="BA113" s="166">
        <v>152</v>
      </c>
      <c r="BB113" s="166">
        <v>9.8000000000000007</v>
      </c>
      <c r="BC113" s="166">
        <v>330</v>
      </c>
      <c r="BD113" s="166">
        <v>6.05</v>
      </c>
      <c r="BE113" s="166">
        <v>0.75</v>
      </c>
      <c r="BF113" s="166">
        <v>2.78</v>
      </c>
      <c r="BG113" s="200">
        <f t="shared" si="21"/>
        <v>2.1762589928057556</v>
      </c>
      <c r="BH113" s="200">
        <f t="shared" si="28"/>
        <v>3.7066666666666666</v>
      </c>
      <c r="BI113" s="200">
        <f t="shared" si="29"/>
        <v>118.70503597122303</v>
      </c>
      <c r="BJ113" s="200">
        <f t="shared" si="27"/>
        <v>718.16546762589928</v>
      </c>
      <c r="BK113" s="166">
        <v>0</v>
      </c>
      <c r="BL113" s="166">
        <v>0</v>
      </c>
      <c r="BM113" s="200">
        <v>0.63</v>
      </c>
      <c r="BN113" s="181">
        <v>44195</v>
      </c>
      <c r="BO113" s="166" t="s">
        <v>274</v>
      </c>
      <c r="BP113" s="166">
        <v>0</v>
      </c>
      <c r="BQ113" s="177" t="s">
        <v>274</v>
      </c>
      <c r="BR113" s="166">
        <v>1</v>
      </c>
      <c r="BS113" s="166">
        <v>0</v>
      </c>
      <c r="BT113" s="166" t="s">
        <v>274</v>
      </c>
      <c r="BU113" s="177" t="s">
        <v>274</v>
      </c>
      <c r="BV113" s="177" t="s">
        <v>274</v>
      </c>
      <c r="BW113" s="166" t="s">
        <v>274</v>
      </c>
      <c r="CW113" s="166">
        <v>0</v>
      </c>
      <c r="CX113" s="166">
        <v>0</v>
      </c>
      <c r="CY113" s="166">
        <v>0</v>
      </c>
      <c r="CZ113" s="166">
        <v>0</v>
      </c>
      <c r="DA113" s="166">
        <v>0</v>
      </c>
      <c r="DB113" s="166">
        <v>0</v>
      </c>
      <c r="DC113" s="166">
        <v>0</v>
      </c>
      <c r="DD113" s="166">
        <v>0</v>
      </c>
      <c r="DE113" s="166" t="s">
        <v>269</v>
      </c>
      <c r="DF113" s="177">
        <v>44225</v>
      </c>
      <c r="DG113" s="166" t="s">
        <v>1037</v>
      </c>
    </row>
    <row r="114" spans="1:111" ht="20.100000000000001" customHeight="1" x14ac:dyDescent="0.25">
      <c r="A114" s="50">
        <v>113</v>
      </c>
      <c r="B114" s="51">
        <v>44047</v>
      </c>
      <c r="C114" s="52" t="s">
        <v>503</v>
      </c>
      <c r="D114" s="53">
        <v>340203433</v>
      </c>
      <c r="E114" s="10">
        <v>12453</v>
      </c>
      <c r="F114" s="50">
        <v>111</v>
      </c>
      <c r="G114" s="50" t="s">
        <v>504</v>
      </c>
      <c r="H114" s="50" t="s">
        <v>6</v>
      </c>
      <c r="I114" s="6">
        <v>25.14</v>
      </c>
      <c r="J114" s="6" t="s">
        <v>269</v>
      </c>
      <c r="K114" s="11" t="s">
        <v>46</v>
      </c>
      <c r="L114" s="12">
        <v>42552</v>
      </c>
      <c r="M114" s="11">
        <f t="shared" si="19"/>
        <v>82</v>
      </c>
      <c r="N114" s="11">
        <v>26.33</v>
      </c>
      <c r="O114" s="11" t="s">
        <v>265</v>
      </c>
      <c r="P114" s="166">
        <v>0</v>
      </c>
      <c r="Q114" s="166">
        <v>0</v>
      </c>
      <c r="R114" s="166">
        <v>0</v>
      </c>
      <c r="S114" s="166">
        <v>0</v>
      </c>
      <c r="T114" s="166">
        <v>0</v>
      </c>
      <c r="U114" s="11" t="s">
        <v>303</v>
      </c>
      <c r="V114" s="11" t="s">
        <v>274</v>
      </c>
      <c r="W114" s="11">
        <v>0</v>
      </c>
      <c r="X114" s="12">
        <v>44022</v>
      </c>
      <c r="Y114" s="12">
        <v>44022</v>
      </c>
      <c r="Z114" s="12">
        <v>43054</v>
      </c>
      <c r="AA114" s="13">
        <f t="shared" si="30"/>
        <v>968</v>
      </c>
      <c r="AB114" s="176">
        <v>0</v>
      </c>
      <c r="AC114" s="166">
        <v>1</v>
      </c>
      <c r="AD114" s="166" t="s">
        <v>266</v>
      </c>
      <c r="AE114" s="166">
        <v>0</v>
      </c>
      <c r="AF114" s="166">
        <v>0.43</v>
      </c>
      <c r="AG114" s="177">
        <v>43238</v>
      </c>
      <c r="AH114" s="166">
        <v>0</v>
      </c>
      <c r="AI114" s="166">
        <v>1</v>
      </c>
      <c r="AJ114" s="166">
        <v>1</v>
      </c>
      <c r="AK114" s="166">
        <v>1</v>
      </c>
      <c r="AL114" s="166">
        <v>1</v>
      </c>
      <c r="AM114" s="166" t="s">
        <v>277</v>
      </c>
      <c r="AN114" s="166" t="s">
        <v>272</v>
      </c>
      <c r="AO114" s="166">
        <v>1</v>
      </c>
      <c r="AP114" s="181">
        <v>44047</v>
      </c>
      <c r="AQ114" s="177">
        <v>44273</v>
      </c>
      <c r="AR114" s="190">
        <f t="shared" si="26"/>
        <v>226</v>
      </c>
      <c r="AS114" s="190">
        <f t="shared" si="31"/>
        <v>86</v>
      </c>
      <c r="AT114" s="177">
        <v>44074</v>
      </c>
      <c r="AU114" s="166">
        <v>25.14</v>
      </c>
      <c r="AV114" s="166" t="s">
        <v>269</v>
      </c>
      <c r="AW114" s="166" t="s">
        <v>269</v>
      </c>
      <c r="AX114" s="166">
        <v>4.9000000000000004</v>
      </c>
      <c r="AY114" s="166">
        <v>0.92</v>
      </c>
      <c r="AZ114" s="166">
        <v>0.6</v>
      </c>
      <c r="BA114" s="166">
        <v>147</v>
      </c>
      <c r="BB114" s="166">
        <v>6.84</v>
      </c>
      <c r="BC114" s="166">
        <v>230</v>
      </c>
      <c r="BD114" s="166">
        <v>3.92</v>
      </c>
      <c r="BE114" s="166">
        <v>0.66</v>
      </c>
      <c r="BF114" s="166">
        <v>2.0699999999999998</v>
      </c>
      <c r="BG114" s="200">
        <f t="shared" si="21"/>
        <v>1.8937198067632852</v>
      </c>
      <c r="BH114" s="200">
        <f t="shared" si="28"/>
        <v>3.1363636363636358</v>
      </c>
      <c r="BI114" s="200">
        <f t="shared" si="29"/>
        <v>111.11111111111111</v>
      </c>
      <c r="BJ114" s="200">
        <f t="shared" si="27"/>
        <v>435.55555555555554</v>
      </c>
      <c r="BK114" s="166">
        <v>1</v>
      </c>
      <c r="BL114" s="166">
        <v>0</v>
      </c>
      <c r="BM114" s="166">
        <v>0.09</v>
      </c>
      <c r="BN114" s="177">
        <v>44137</v>
      </c>
      <c r="BO114" s="166">
        <v>0</v>
      </c>
      <c r="BP114" s="166">
        <v>0</v>
      </c>
      <c r="BQ114" s="177" t="s">
        <v>274</v>
      </c>
      <c r="BR114" s="166">
        <v>0</v>
      </c>
      <c r="BS114" s="166">
        <v>0</v>
      </c>
      <c r="BT114" s="166" t="s">
        <v>274</v>
      </c>
      <c r="BU114" s="177" t="s">
        <v>274</v>
      </c>
      <c r="BV114" s="177" t="s">
        <v>274</v>
      </c>
      <c r="BW114" s="166" t="s">
        <v>274</v>
      </c>
      <c r="CW114" s="166">
        <v>0</v>
      </c>
      <c r="CX114" s="166">
        <v>1</v>
      </c>
      <c r="CY114" s="166">
        <v>0</v>
      </c>
      <c r="DA114" s="166">
        <v>0</v>
      </c>
      <c r="DB114" s="166">
        <v>0</v>
      </c>
      <c r="DC114" s="166">
        <v>0</v>
      </c>
      <c r="DD114" s="166">
        <v>0</v>
      </c>
      <c r="DE114" s="166">
        <v>1</v>
      </c>
      <c r="DF114" s="177">
        <v>44470</v>
      </c>
    </row>
    <row r="115" spans="1:111" ht="20.100000000000001" customHeight="1" x14ac:dyDescent="0.25">
      <c r="A115" s="50">
        <v>114</v>
      </c>
      <c r="B115" s="51">
        <v>44075</v>
      </c>
      <c r="C115" s="52" t="s">
        <v>505</v>
      </c>
      <c r="D115" s="53">
        <v>410529457</v>
      </c>
      <c r="E115" s="10">
        <v>15125</v>
      </c>
      <c r="F115" s="50">
        <v>201</v>
      </c>
      <c r="G115" s="50" t="s">
        <v>506</v>
      </c>
      <c r="H115" s="50" t="s">
        <v>3</v>
      </c>
      <c r="I115" s="6">
        <v>30.78</v>
      </c>
      <c r="J115" s="6">
        <v>3.21</v>
      </c>
      <c r="K115" s="11" t="s">
        <v>46</v>
      </c>
      <c r="L115" s="12">
        <v>44420</v>
      </c>
      <c r="M115" s="11">
        <f t="shared" si="19"/>
        <v>80</v>
      </c>
      <c r="N115" s="11">
        <v>30.78</v>
      </c>
      <c r="O115" s="11" t="s">
        <v>287</v>
      </c>
      <c r="P115" s="166">
        <v>0</v>
      </c>
      <c r="Q115" s="166">
        <v>0</v>
      </c>
      <c r="R115" s="166">
        <v>0</v>
      </c>
      <c r="S115" s="166">
        <v>0</v>
      </c>
      <c r="T115" s="166">
        <v>0</v>
      </c>
      <c r="U115" s="11" t="s">
        <v>417</v>
      </c>
      <c r="V115" s="11" t="s">
        <v>274</v>
      </c>
      <c r="W115" s="11">
        <v>1</v>
      </c>
      <c r="X115" s="12">
        <v>44033</v>
      </c>
      <c r="Y115" s="12" t="s">
        <v>269</v>
      </c>
      <c r="Z115" s="12" t="s">
        <v>1142</v>
      </c>
      <c r="AB115" s="176">
        <v>1</v>
      </c>
      <c r="AC115" s="166">
        <v>1</v>
      </c>
      <c r="AD115" s="166" t="s">
        <v>284</v>
      </c>
      <c r="AE115" s="166">
        <v>0</v>
      </c>
      <c r="AF115" s="166">
        <v>0.15</v>
      </c>
      <c r="AG115" s="177">
        <v>44593</v>
      </c>
      <c r="AH115" s="166">
        <v>1</v>
      </c>
      <c r="AI115" s="166">
        <v>0</v>
      </c>
      <c r="AJ115" s="166">
        <v>0</v>
      </c>
      <c r="AK115" s="166">
        <v>0</v>
      </c>
      <c r="AL115" s="166">
        <v>0</v>
      </c>
      <c r="AM115" s="166">
        <v>0</v>
      </c>
      <c r="AN115" s="166" t="s">
        <v>274</v>
      </c>
      <c r="AO115" s="166" t="s">
        <v>274</v>
      </c>
      <c r="AP115" s="166" t="s">
        <v>274</v>
      </c>
      <c r="AQ115" s="166" t="s">
        <v>274</v>
      </c>
      <c r="AR115" s="190" t="s">
        <v>274</v>
      </c>
      <c r="AS115" s="190" t="s">
        <v>274</v>
      </c>
      <c r="AT115" s="177" t="s">
        <v>274</v>
      </c>
      <c r="AU115" s="166" t="s">
        <v>274</v>
      </c>
      <c r="AV115" s="166" t="s">
        <v>274</v>
      </c>
      <c r="AW115" s="166" t="s">
        <v>274</v>
      </c>
      <c r="AX115" s="166" t="s">
        <v>274</v>
      </c>
      <c r="AY115" s="166" t="s">
        <v>274</v>
      </c>
      <c r="AZ115" s="166" t="s">
        <v>274</v>
      </c>
      <c r="BA115" s="166" t="s">
        <v>274</v>
      </c>
      <c r="BB115" s="166" t="s">
        <v>274</v>
      </c>
      <c r="BC115" s="166" t="s">
        <v>274</v>
      </c>
      <c r="BD115" s="166" t="s">
        <v>274</v>
      </c>
      <c r="BE115" s="166" t="s">
        <v>274</v>
      </c>
      <c r="BF115" s="166" t="s">
        <v>274</v>
      </c>
      <c r="BG115" s="200" t="s">
        <v>274</v>
      </c>
      <c r="BH115" s="200" t="s">
        <v>274</v>
      </c>
      <c r="BI115" s="200" t="s">
        <v>274</v>
      </c>
      <c r="BJ115" s="200" t="s">
        <v>274</v>
      </c>
      <c r="BK115" s="166" t="s">
        <v>274</v>
      </c>
      <c r="BL115" s="166" t="s">
        <v>274</v>
      </c>
      <c r="BM115" s="166" t="s">
        <v>274</v>
      </c>
      <c r="BN115" s="177" t="s">
        <v>274</v>
      </c>
      <c r="BO115" s="166" t="s">
        <v>274</v>
      </c>
      <c r="BP115" s="166" t="s">
        <v>274</v>
      </c>
      <c r="BQ115" s="177" t="s">
        <v>274</v>
      </c>
      <c r="BR115" s="166" t="s">
        <v>274</v>
      </c>
      <c r="BS115" s="166">
        <v>0</v>
      </c>
      <c r="BT115" s="166" t="s">
        <v>274</v>
      </c>
      <c r="BU115" s="177" t="s">
        <v>274</v>
      </c>
      <c r="BV115" s="177" t="s">
        <v>274</v>
      </c>
      <c r="BW115" s="166" t="s">
        <v>274</v>
      </c>
      <c r="CW115" s="166">
        <v>0</v>
      </c>
      <c r="CX115" s="166">
        <v>0</v>
      </c>
      <c r="CY115" s="166">
        <v>0</v>
      </c>
      <c r="CZ115" s="166">
        <v>0</v>
      </c>
      <c r="DA115" s="166">
        <v>1</v>
      </c>
      <c r="DB115" s="166">
        <v>0</v>
      </c>
      <c r="DC115" s="166">
        <v>0</v>
      </c>
      <c r="DD115" s="166">
        <v>0</v>
      </c>
      <c r="DE115" s="166">
        <v>0</v>
      </c>
      <c r="DF115" s="177">
        <v>44594</v>
      </c>
    </row>
    <row r="116" spans="1:111" ht="20.100000000000001" customHeight="1" x14ac:dyDescent="0.25">
      <c r="A116" s="50">
        <v>115</v>
      </c>
      <c r="B116" s="51">
        <v>44075</v>
      </c>
      <c r="C116" s="83" t="s">
        <v>463</v>
      </c>
      <c r="D116" s="53">
        <v>390928409</v>
      </c>
      <c r="E116" s="10">
        <v>14516</v>
      </c>
      <c r="F116" s="50">
        <v>111</v>
      </c>
      <c r="G116" s="50" t="s">
        <v>507</v>
      </c>
      <c r="H116" s="50" t="s">
        <v>3</v>
      </c>
      <c r="I116" s="6">
        <v>72.239999999999995</v>
      </c>
      <c r="J116" s="6">
        <v>2.96</v>
      </c>
      <c r="K116" s="11" t="s">
        <v>532</v>
      </c>
      <c r="L116" s="12">
        <v>40185</v>
      </c>
      <c r="M116" s="11">
        <f t="shared" si="19"/>
        <v>70</v>
      </c>
      <c r="N116" s="11">
        <v>77</v>
      </c>
      <c r="O116" s="11" t="s">
        <v>1029</v>
      </c>
      <c r="P116" s="166">
        <v>0</v>
      </c>
      <c r="Q116" s="166">
        <v>0</v>
      </c>
      <c r="R116" s="166">
        <v>1</v>
      </c>
      <c r="S116" s="166">
        <v>0</v>
      </c>
      <c r="T116" s="166">
        <v>0</v>
      </c>
      <c r="U116" s="11" t="s">
        <v>1030</v>
      </c>
      <c r="W116" s="11">
        <v>0</v>
      </c>
      <c r="X116" s="12">
        <v>408494</v>
      </c>
      <c r="Y116" s="12">
        <v>44021</v>
      </c>
      <c r="Z116" s="12">
        <v>40212</v>
      </c>
      <c r="AA116" s="13">
        <f t="shared" si="30"/>
        <v>3809</v>
      </c>
      <c r="AB116" s="176">
        <v>0</v>
      </c>
      <c r="AC116" s="166">
        <v>1</v>
      </c>
      <c r="AD116" s="166" t="s">
        <v>1031</v>
      </c>
      <c r="AE116" s="166">
        <v>1</v>
      </c>
      <c r="AF116" s="166" t="s">
        <v>269</v>
      </c>
      <c r="AG116" s="177" t="s">
        <v>269</v>
      </c>
      <c r="AH116" s="166">
        <v>0</v>
      </c>
      <c r="AI116" s="166">
        <v>1</v>
      </c>
      <c r="AJ116" s="166">
        <v>0</v>
      </c>
      <c r="AK116" s="166">
        <v>0</v>
      </c>
      <c r="AL116" s="166">
        <v>0</v>
      </c>
      <c r="AM116" s="166" t="s">
        <v>277</v>
      </c>
      <c r="AN116" s="166" t="s">
        <v>268</v>
      </c>
      <c r="AO116" s="166">
        <v>1</v>
      </c>
      <c r="AP116" s="181">
        <v>44120</v>
      </c>
      <c r="AQ116" s="177" t="s">
        <v>799</v>
      </c>
      <c r="AR116" s="190"/>
      <c r="AS116" s="190">
        <f t="shared" si="31"/>
        <v>81</v>
      </c>
      <c r="AT116" s="181">
        <v>44120</v>
      </c>
      <c r="AU116" s="166">
        <v>96.04</v>
      </c>
      <c r="AV116" s="166" t="s">
        <v>269</v>
      </c>
      <c r="AW116" s="166" t="s">
        <v>269</v>
      </c>
      <c r="AX116" s="166">
        <v>2.66</v>
      </c>
      <c r="AY116" s="166">
        <v>2.09</v>
      </c>
      <c r="AZ116" s="166">
        <v>2.1</v>
      </c>
      <c r="BA116" s="166">
        <v>120</v>
      </c>
      <c r="BB116" s="166">
        <v>5.07</v>
      </c>
      <c r="BC116" s="166">
        <v>241</v>
      </c>
      <c r="BD116" s="166">
        <v>3.16</v>
      </c>
      <c r="BE116" s="166">
        <v>0.53</v>
      </c>
      <c r="BF116" s="166">
        <v>1.27</v>
      </c>
      <c r="BG116" s="200">
        <f>BD116/BF116</f>
        <v>2.4881889763779528</v>
      </c>
      <c r="BH116" s="200">
        <f t="shared" si="28"/>
        <v>2.3962264150943398</v>
      </c>
      <c r="BI116" s="200">
        <f t="shared" si="29"/>
        <v>189.76377952755905</v>
      </c>
      <c r="BJ116" s="200">
        <f t="shared" si="27"/>
        <v>599.65354330708658</v>
      </c>
      <c r="BK116" s="166">
        <v>1</v>
      </c>
      <c r="BL116" s="166">
        <v>0</v>
      </c>
      <c r="BM116" s="166">
        <v>1.7</v>
      </c>
      <c r="BN116" s="177">
        <v>44295</v>
      </c>
      <c r="BO116" s="166">
        <v>1</v>
      </c>
      <c r="BR116" s="166">
        <v>0</v>
      </c>
      <c r="BS116" s="166">
        <v>0</v>
      </c>
      <c r="CW116" s="166">
        <v>0</v>
      </c>
      <c r="CX116" s="166">
        <v>0</v>
      </c>
      <c r="CY116" s="166">
        <v>0</v>
      </c>
      <c r="CZ116" s="166">
        <v>0</v>
      </c>
      <c r="DA116" s="166">
        <v>0</v>
      </c>
      <c r="DB116" s="166">
        <v>1</v>
      </c>
      <c r="DC116" s="166">
        <v>1</v>
      </c>
      <c r="DD116" s="166">
        <v>1</v>
      </c>
      <c r="DE116" s="166">
        <v>0</v>
      </c>
      <c r="DF116" s="177">
        <v>44638</v>
      </c>
    </row>
    <row r="117" spans="1:111" ht="20.100000000000001" customHeight="1" x14ac:dyDescent="0.25">
      <c r="A117" s="50">
        <v>116</v>
      </c>
      <c r="B117" s="51">
        <v>44095</v>
      </c>
      <c r="C117" s="83" t="s">
        <v>458</v>
      </c>
      <c r="D117" s="53">
        <v>511019194</v>
      </c>
      <c r="E117" s="10">
        <v>18920</v>
      </c>
      <c r="F117" s="50">
        <v>111</v>
      </c>
      <c r="G117" s="50" t="s">
        <v>508</v>
      </c>
      <c r="H117" s="50" t="s">
        <v>6</v>
      </c>
      <c r="I117" s="6">
        <v>206.37</v>
      </c>
      <c r="J117" s="6">
        <v>12.85</v>
      </c>
      <c r="K117" s="11" t="s">
        <v>46</v>
      </c>
      <c r="L117" s="12">
        <v>43727</v>
      </c>
      <c r="M117" s="11">
        <f t="shared" si="19"/>
        <v>67</v>
      </c>
      <c r="N117" s="11">
        <v>27.6</v>
      </c>
      <c r="O117" s="11" t="s">
        <v>261</v>
      </c>
      <c r="P117" s="166">
        <v>0</v>
      </c>
      <c r="Q117" s="166">
        <v>0</v>
      </c>
      <c r="R117" s="166">
        <v>0</v>
      </c>
      <c r="S117" s="166">
        <v>0</v>
      </c>
      <c r="T117" s="166">
        <v>0</v>
      </c>
      <c r="U117" s="11" t="s">
        <v>274</v>
      </c>
      <c r="W117" s="11">
        <v>1</v>
      </c>
      <c r="X117" s="12">
        <v>43727</v>
      </c>
      <c r="Y117" s="12">
        <v>43727</v>
      </c>
      <c r="Z117" s="12">
        <v>43468</v>
      </c>
      <c r="AB117" s="176">
        <v>1</v>
      </c>
      <c r="AC117" s="166">
        <v>1</v>
      </c>
      <c r="AD117" s="166" t="s">
        <v>263</v>
      </c>
      <c r="AE117" s="166">
        <v>0</v>
      </c>
      <c r="AH117" s="166">
        <v>1</v>
      </c>
      <c r="AI117" s="166">
        <v>1</v>
      </c>
      <c r="AJ117" s="166">
        <v>1</v>
      </c>
      <c r="AK117" s="166">
        <v>0</v>
      </c>
      <c r="AL117" s="166">
        <v>0</v>
      </c>
      <c r="AM117" s="166" t="s">
        <v>277</v>
      </c>
      <c r="AN117" s="166" t="s">
        <v>268</v>
      </c>
      <c r="AO117" s="166">
        <v>1</v>
      </c>
      <c r="AP117" s="181">
        <v>43914</v>
      </c>
      <c r="AQ117" s="177">
        <v>44094</v>
      </c>
      <c r="AR117" s="190">
        <f t="shared" si="26"/>
        <v>180</v>
      </c>
      <c r="AS117" s="190">
        <f t="shared" si="31"/>
        <v>68</v>
      </c>
      <c r="AT117" s="177">
        <v>44092</v>
      </c>
      <c r="AU117" s="166">
        <v>187.57</v>
      </c>
      <c r="AV117" s="166" t="s">
        <v>269</v>
      </c>
      <c r="AW117" s="166" t="s">
        <v>269</v>
      </c>
      <c r="AX117" s="166">
        <v>11.92</v>
      </c>
      <c r="AY117" s="166">
        <v>11.93</v>
      </c>
      <c r="AZ117" s="166" t="s">
        <v>269</v>
      </c>
      <c r="BA117" s="166">
        <v>128</v>
      </c>
      <c r="BB117" s="166">
        <v>7.14</v>
      </c>
      <c r="BC117" s="166">
        <v>227</v>
      </c>
      <c r="BD117" s="166">
        <v>4.72</v>
      </c>
      <c r="BE117" s="166">
        <v>0.46</v>
      </c>
      <c r="BF117" s="166">
        <v>1.82</v>
      </c>
      <c r="BG117" s="200">
        <f t="shared" ref="BG117:BG163" si="32">BD117/BF117</f>
        <v>2.5934065934065931</v>
      </c>
      <c r="BH117" s="200">
        <f t="shared" si="28"/>
        <v>3.9565217391304346</v>
      </c>
      <c r="BI117" s="200">
        <f t="shared" si="29"/>
        <v>124.72527472527472</v>
      </c>
      <c r="BJ117" s="200">
        <f t="shared" si="27"/>
        <v>588.70329670329659</v>
      </c>
      <c r="BK117" s="166">
        <v>1</v>
      </c>
      <c r="BL117" s="166">
        <v>5</v>
      </c>
      <c r="BS117" s="166">
        <v>1</v>
      </c>
      <c r="BT117" s="166" t="s">
        <v>272</v>
      </c>
      <c r="BU117" s="177">
        <v>44103</v>
      </c>
      <c r="BV117" s="177">
        <v>44251</v>
      </c>
      <c r="BW117" s="166">
        <v>8</v>
      </c>
      <c r="CW117" s="166">
        <v>1</v>
      </c>
      <c r="CX117" s="166">
        <v>1</v>
      </c>
      <c r="CY117" s="166">
        <v>0</v>
      </c>
      <c r="CZ117" s="166">
        <v>0</v>
      </c>
      <c r="DA117" s="166">
        <v>1</v>
      </c>
      <c r="DB117" s="166">
        <v>1</v>
      </c>
      <c r="DC117" s="166">
        <v>0</v>
      </c>
      <c r="DD117" s="166">
        <v>0</v>
      </c>
      <c r="DE117" s="166">
        <v>1</v>
      </c>
      <c r="DF117" s="177">
        <v>44434</v>
      </c>
    </row>
    <row r="118" spans="1:111" ht="20.100000000000001" customHeight="1" x14ac:dyDescent="0.25">
      <c r="A118" s="50">
        <v>117</v>
      </c>
      <c r="B118" s="51">
        <v>44111</v>
      </c>
      <c r="C118" s="83" t="s">
        <v>459</v>
      </c>
      <c r="D118" s="53">
        <v>491206187</v>
      </c>
      <c r="E118" s="10">
        <v>18238</v>
      </c>
      <c r="F118" s="50">
        <v>211</v>
      </c>
      <c r="G118" s="50" t="s">
        <v>509</v>
      </c>
      <c r="H118" s="50" t="s">
        <v>3</v>
      </c>
      <c r="I118" s="6">
        <v>7.25</v>
      </c>
      <c r="J118" s="6">
        <v>2.62</v>
      </c>
      <c r="K118" s="11" t="s">
        <v>532</v>
      </c>
      <c r="L118" s="12">
        <v>43039</v>
      </c>
      <c r="M118" s="11">
        <f t="shared" si="19"/>
        <v>67</v>
      </c>
      <c r="N118" s="11">
        <v>117</v>
      </c>
      <c r="O118" s="11" t="s">
        <v>270</v>
      </c>
      <c r="P118" s="166">
        <v>0</v>
      </c>
      <c r="Q118" s="166">
        <v>0</v>
      </c>
      <c r="R118" s="166">
        <v>0</v>
      </c>
      <c r="S118" s="166">
        <v>0</v>
      </c>
      <c r="T118" s="166">
        <v>0</v>
      </c>
      <c r="U118" s="11" t="s">
        <v>1032</v>
      </c>
      <c r="W118" s="11">
        <v>1</v>
      </c>
      <c r="X118" s="12">
        <v>43039</v>
      </c>
      <c r="Y118" s="12">
        <v>44007</v>
      </c>
      <c r="Z118" s="12">
        <v>43084</v>
      </c>
      <c r="AA118" s="13">
        <f t="shared" si="30"/>
        <v>923</v>
      </c>
      <c r="AB118" s="176">
        <v>1</v>
      </c>
      <c r="AC118" s="166">
        <v>1</v>
      </c>
      <c r="AD118" s="166" t="s">
        <v>1024</v>
      </c>
      <c r="AE118" s="166">
        <v>0</v>
      </c>
      <c r="AF118" s="166">
        <v>8.18</v>
      </c>
      <c r="AG118" s="177">
        <v>43178</v>
      </c>
      <c r="AH118" s="166">
        <v>1</v>
      </c>
      <c r="AI118" s="166">
        <v>1</v>
      </c>
      <c r="AJ118" s="166">
        <v>0</v>
      </c>
      <c r="AK118" s="166">
        <v>0</v>
      </c>
      <c r="AL118" s="166">
        <v>0</v>
      </c>
      <c r="AM118" s="166" t="s">
        <v>277</v>
      </c>
      <c r="AN118" s="166" t="s">
        <v>268</v>
      </c>
      <c r="AO118" s="166">
        <v>1</v>
      </c>
      <c r="AP118" s="181">
        <v>44111</v>
      </c>
      <c r="AQ118" s="177" t="s">
        <v>799</v>
      </c>
      <c r="AR118" s="190"/>
      <c r="AS118" s="190">
        <f t="shared" si="31"/>
        <v>70</v>
      </c>
      <c r="AT118" s="177">
        <v>44111</v>
      </c>
      <c r="AU118" s="166" t="s">
        <v>269</v>
      </c>
      <c r="AV118" s="166">
        <v>10.07</v>
      </c>
      <c r="AW118" s="166">
        <v>147.86000000000001</v>
      </c>
      <c r="AX118" s="166">
        <v>2.62</v>
      </c>
      <c r="AY118" s="166">
        <v>1.62</v>
      </c>
      <c r="AZ118" s="166">
        <v>7.3</v>
      </c>
      <c r="BA118" s="166">
        <v>115</v>
      </c>
      <c r="BB118" s="166">
        <v>7.56</v>
      </c>
      <c r="BC118" s="166">
        <v>291</v>
      </c>
      <c r="BD118" s="166">
        <v>5.36</v>
      </c>
      <c r="BE118" s="166">
        <v>0.44</v>
      </c>
      <c r="BF118" s="166">
        <v>1.56</v>
      </c>
      <c r="BG118" s="200">
        <f t="shared" si="32"/>
        <v>3.4358974358974361</v>
      </c>
      <c r="BH118" s="200">
        <f t="shared" si="28"/>
        <v>3.5454545454545454</v>
      </c>
      <c r="BI118" s="200">
        <f t="shared" si="29"/>
        <v>186.53846153846152</v>
      </c>
      <c r="BJ118" s="200">
        <f t="shared" si="27"/>
        <v>999.84615384615381</v>
      </c>
      <c r="BK118" s="166">
        <v>0</v>
      </c>
      <c r="BL118" s="166" t="s">
        <v>269</v>
      </c>
      <c r="BM118" s="200">
        <v>8.6999999999999993</v>
      </c>
      <c r="BN118" s="181">
        <v>44141</v>
      </c>
      <c r="BO118" s="166">
        <v>1</v>
      </c>
      <c r="BR118" s="166">
        <v>0</v>
      </c>
      <c r="BS118" s="166">
        <v>0</v>
      </c>
      <c r="CW118" s="166">
        <v>0</v>
      </c>
      <c r="CX118" s="166">
        <v>1</v>
      </c>
      <c r="CY118" s="166">
        <v>0</v>
      </c>
      <c r="CZ118" s="166">
        <v>0</v>
      </c>
      <c r="DA118" s="166">
        <v>0</v>
      </c>
      <c r="DB118" s="166">
        <v>0</v>
      </c>
      <c r="DC118" s="166">
        <v>0</v>
      </c>
      <c r="DD118" s="166">
        <v>0</v>
      </c>
      <c r="DE118" s="166">
        <v>0</v>
      </c>
      <c r="DF118" s="177">
        <v>44596</v>
      </c>
    </row>
    <row r="119" spans="1:111" ht="20.100000000000001" customHeight="1" x14ac:dyDescent="0.25">
      <c r="A119" s="50">
        <v>118</v>
      </c>
      <c r="B119" s="51">
        <v>44111</v>
      </c>
      <c r="C119" s="83" t="s">
        <v>460</v>
      </c>
      <c r="D119" s="53">
        <v>350318099</v>
      </c>
      <c r="E119" s="10">
        <v>12861</v>
      </c>
      <c r="F119" s="50">
        <v>201</v>
      </c>
      <c r="G119" s="50" t="s">
        <v>510</v>
      </c>
      <c r="H119" s="50" t="s">
        <v>6</v>
      </c>
      <c r="I119" s="6">
        <v>38.03</v>
      </c>
      <c r="J119" s="6">
        <v>3.07</v>
      </c>
      <c r="K119" s="11" t="s">
        <v>46</v>
      </c>
      <c r="L119" s="12" t="s">
        <v>1033</v>
      </c>
      <c r="M119" s="11">
        <v>85</v>
      </c>
      <c r="N119" s="11">
        <v>96</v>
      </c>
      <c r="O119" s="11" t="s">
        <v>270</v>
      </c>
      <c r="P119" s="166">
        <v>0</v>
      </c>
      <c r="Q119" s="166">
        <v>0</v>
      </c>
      <c r="R119" s="166">
        <v>0</v>
      </c>
      <c r="S119" s="166">
        <v>0</v>
      </c>
      <c r="T119" s="166">
        <v>0</v>
      </c>
      <c r="U119" s="11" t="s">
        <v>1034</v>
      </c>
      <c r="W119" s="11">
        <v>1</v>
      </c>
      <c r="X119" s="12" t="s">
        <v>1033</v>
      </c>
      <c r="Z119" s="12">
        <v>43965</v>
      </c>
      <c r="AB119" s="176">
        <v>1</v>
      </c>
      <c r="AC119" s="166">
        <v>1</v>
      </c>
      <c r="AD119" s="166" t="s">
        <v>266</v>
      </c>
      <c r="AE119" s="166">
        <v>0</v>
      </c>
      <c r="AF119" s="166">
        <v>28.8</v>
      </c>
      <c r="AG119" s="177">
        <v>44237</v>
      </c>
      <c r="AH119" s="166">
        <v>1</v>
      </c>
      <c r="AI119" s="166">
        <v>1</v>
      </c>
      <c r="AJ119" s="166">
        <v>1</v>
      </c>
      <c r="AK119" s="166">
        <v>0</v>
      </c>
      <c r="AL119" s="166">
        <v>0</v>
      </c>
      <c r="AM119" s="166">
        <v>0</v>
      </c>
      <c r="AR119" s="190">
        <f t="shared" si="26"/>
        <v>0</v>
      </c>
      <c r="AS119" s="190"/>
      <c r="BG119" s="200"/>
      <c r="BH119" s="200" t="e">
        <f t="shared" si="28"/>
        <v>#DIV/0!</v>
      </c>
      <c r="BI119" s="200" t="e">
        <f t="shared" si="29"/>
        <v>#DIV/0!</v>
      </c>
      <c r="BJ119" s="200" t="e">
        <f t="shared" si="27"/>
        <v>#DIV/0!</v>
      </c>
      <c r="BS119" s="166">
        <v>0</v>
      </c>
      <c r="CW119" s="166">
        <v>0</v>
      </c>
      <c r="CX119" s="166">
        <v>0</v>
      </c>
      <c r="CY119" s="166">
        <v>0</v>
      </c>
      <c r="CZ119" s="166">
        <v>0</v>
      </c>
      <c r="DA119" s="166">
        <v>1</v>
      </c>
      <c r="DB119" s="166">
        <v>0</v>
      </c>
      <c r="DC119" s="166">
        <v>0</v>
      </c>
      <c r="DD119" s="166">
        <v>0</v>
      </c>
      <c r="DE119" s="166">
        <v>0</v>
      </c>
      <c r="DF119" s="177">
        <v>44536</v>
      </c>
      <c r="DG119" s="166" t="s">
        <v>1172</v>
      </c>
    </row>
    <row r="120" spans="1:111" ht="20.100000000000001" customHeight="1" x14ac:dyDescent="0.25">
      <c r="A120" s="50">
        <v>119</v>
      </c>
      <c r="B120" s="51">
        <v>44113</v>
      </c>
      <c r="C120" s="83" t="s">
        <v>461</v>
      </c>
      <c r="D120" s="53">
        <v>390211401</v>
      </c>
      <c r="E120" s="10">
        <v>14287</v>
      </c>
      <c r="F120" s="50">
        <v>111</v>
      </c>
      <c r="G120" s="50" t="s">
        <v>511</v>
      </c>
      <c r="H120" s="50" t="s">
        <v>3</v>
      </c>
      <c r="I120" s="6">
        <v>38.630000000000003</v>
      </c>
      <c r="J120" s="6" t="s">
        <v>269</v>
      </c>
      <c r="K120" s="11" t="s">
        <v>532</v>
      </c>
      <c r="L120" s="12">
        <v>42856</v>
      </c>
      <c r="M120" s="11">
        <f t="shared" si="19"/>
        <v>78</v>
      </c>
      <c r="N120" s="11">
        <v>78.900000000000006</v>
      </c>
      <c r="O120" s="11" t="s">
        <v>261</v>
      </c>
      <c r="P120" s="166">
        <v>0</v>
      </c>
      <c r="Q120" s="166">
        <v>0</v>
      </c>
      <c r="R120" s="166">
        <v>0</v>
      </c>
      <c r="S120" s="166">
        <v>0</v>
      </c>
      <c r="T120" s="166">
        <v>0</v>
      </c>
      <c r="U120" s="11" t="s">
        <v>1035</v>
      </c>
      <c r="W120" s="11">
        <v>1</v>
      </c>
      <c r="X120" s="12">
        <v>43895</v>
      </c>
      <c r="Y120" s="12">
        <v>43902</v>
      </c>
      <c r="Z120" s="12">
        <v>42881</v>
      </c>
      <c r="AA120" s="13">
        <f t="shared" si="30"/>
        <v>1021</v>
      </c>
      <c r="AB120" s="176">
        <v>1</v>
      </c>
      <c r="AC120" s="166">
        <v>1</v>
      </c>
      <c r="AD120" s="166" t="s">
        <v>263</v>
      </c>
      <c r="AE120" s="166">
        <v>0</v>
      </c>
      <c r="AF120" s="166">
        <v>4.05</v>
      </c>
      <c r="AG120" s="177">
        <v>43640</v>
      </c>
      <c r="AH120" s="166">
        <v>1</v>
      </c>
      <c r="AI120" s="166">
        <v>0</v>
      </c>
      <c r="AJ120" s="166">
        <v>0</v>
      </c>
      <c r="AK120" s="166">
        <v>0</v>
      </c>
      <c r="AL120" s="166">
        <v>0</v>
      </c>
      <c r="AM120" s="166" t="s">
        <v>277</v>
      </c>
      <c r="AN120" s="166" t="s">
        <v>268</v>
      </c>
      <c r="AO120" s="166">
        <v>1</v>
      </c>
      <c r="AP120" s="181">
        <v>44022</v>
      </c>
      <c r="AQ120" s="177">
        <v>44141</v>
      </c>
      <c r="AR120" s="190">
        <f t="shared" si="26"/>
        <v>119</v>
      </c>
      <c r="AS120" s="190">
        <f t="shared" si="31"/>
        <v>81</v>
      </c>
      <c r="AT120" s="181">
        <v>44022</v>
      </c>
      <c r="AU120" s="166">
        <v>41.56</v>
      </c>
      <c r="AV120" s="166" t="s">
        <v>269</v>
      </c>
      <c r="AW120" s="166" t="s">
        <v>269</v>
      </c>
      <c r="AX120" s="166">
        <v>2.3199999999999998</v>
      </c>
      <c r="AY120" s="166">
        <v>1.37</v>
      </c>
      <c r="AZ120" s="166">
        <v>10.199999999999999</v>
      </c>
      <c r="BA120" s="166">
        <v>102</v>
      </c>
      <c r="BB120" s="166">
        <v>6.02</v>
      </c>
      <c r="BC120" s="166">
        <v>234</v>
      </c>
      <c r="BD120" s="166">
        <v>4.43</v>
      </c>
      <c r="BE120" s="166">
        <v>0.5</v>
      </c>
      <c r="BF120" s="166">
        <v>0.99</v>
      </c>
      <c r="BG120" s="200">
        <f t="shared" si="32"/>
        <v>4.4747474747474749</v>
      </c>
      <c r="BH120" s="200">
        <f t="shared" si="28"/>
        <v>1.98</v>
      </c>
      <c r="BI120" s="200">
        <f t="shared" si="29"/>
        <v>236.36363636363637</v>
      </c>
      <c r="BJ120" s="200">
        <f t="shared" si="27"/>
        <v>1047.090909090909</v>
      </c>
      <c r="BK120" s="166">
        <v>0</v>
      </c>
      <c r="BL120" s="166">
        <v>0</v>
      </c>
      <c r="BM120" s="166">
        <v>18.11</v>
      </c>
      <c r="BN120" s="177">
        <v>44050</v>
      </c>
      <c r="BO120" s="166">
        <v>1</v>
      </c>
      <c r="BR120" s="166">
        <v>0</v>
      </c>
      <c r="BS120" s="166">
        <v>0</v>
      </c>
      <c r="CW120" s="166">
        <v>0</v>
      </c>
      <c r="CX120" s="166">
        <v>0</v>
      </c>
      <c r="CY120" s="166">
        <v>0</v>
      </c>
      <c r="CZ120" s="166">
        <v>0</v>
      </c>
      <c r="DA120" s="166">
        <v>1</v>
      </c>
      <c r="DB120" s="166">
        <v>1</v>
      </c>
      <c r="DC120" s="166">
        <v>0</v>
      </c>
      <c r="DD120" s="166">
        <v>0</v>
      </c>
      <c r="DE120" s="166">
        <v>1</v>
      </c>
      <c r="DF120" s="177">
        <v>44424</v>
      </c>
    </row>
    <row r="121" spans="1:111" ht="20.100000000000001" customHeight="1" x14ac:dyDescent="0.25">
      <c r="A121" s="50">
        <v>120</v>
      </c>
      <c r="B121" s="51">
        <v>44125</v>
      </c>
      <c r="C121" s="83" t="s">
        <v>464</v>
      </c>
      <c r="D121" s="53">
        <v>450202407</v>
      </c>
      <c r="E121" s="10">
        <v>16470</v>
      </c>
      <c r="F121" s="50">
        <v>205</v>
      </c>
      <c r="G121" s="50" t="s">
        <v>512</v>
      </c>
      <c r="H121" s="50" t="s">
        <v>3</v>
      </c>
      <c r="I121" s="6">
        <v>117.5</v>
      </c>
      <c r="J121" s="6">
        <v>3.41</v>
      </c>
      <c r="K121" s="11" t="s">
        <v>532</v>
      </c>
      <c r="L121" s="12">
        <v>44063</v>
      </c>
      <c r="M121" s="11">
        <f t="shared" si="19"/>
        <v>75</v>
      </c>
      <c r="N121" s="11">
        <v>426.79</v>
      </c>
      <c r="O121" s="11" t="s">
        <v>270</v>
      </c>
      <c r="P121" s="166">
        <v>0</v>
      </c>
      <c r="Q121" s="166">
        <v>0</v>
      </c>
      <c r="R121" s="166">
        <v>0</v>
      </c>
      <c r="S121" s="166">
        <v>0</v>
      </c>
      <c r="T121" s="166">
        <v>0</v>
      </c>
      <c r="U121" s="11" t="s">
        <v>269</v>
      </c>
      <c r="W121" s="11">
        <v>1</v>
      </c>
      <c r="X121" s="12">
        <v>44075</v>
      </c>
      <c r="Y121" s="12">
        <v>44545</v>
      </c>
      <c r="Z121" s="12">
        <v>44104</v>
      </c>
      <c r="AA121" s="13">
        <f t="shared" si="30"/>
        <v>441</v>
      </c>
      <c r="AB121" s="176">
        <v>1</v>
      </c>
      <c r="AC121" s="166">
        <v>1</v>
      </c>
      <c r="AD121" s="166" t="s">
        <v>276</v>
      </c>
      <c r="AE121" s="166">
        <v>0</v>
      </c>
      <c r="AH121" s="166">
        <v>1</v>
      </c>
      <c r="AI121" s="166">
        <v>1</v>
      </c>
      <c r="AJ121" s="166">
        <v>1</v>
      </c>
      <c r="AK121" s="166">
        <v>0</v>
      </c>
      <c r="AL121" s="166">
        <v>0</v>
      </c>
      <c r="AM121" s="166" t="s">
        <v>277</v>
      </c>
      <c r="AN121" s="166" t="s">
        <v>273</v>
      </c>
      <c r="AO121" s="166">
        <v>1</v>
      </c>
      <c r="AP121" s="181">
        <v>44125</v>
      </c>
      <c r="AQ121" s="177">
        <v>44545</v>
      </c>
      <c r="AR121" s="190">
        <f t="shared" si="26"/>
        <v>420</v>
      </c>
      <c r="AS121" s="190">
        <f t="shared" si="31"/>
        <v>75</v>
      </c>
      <c r="AT121" s="197">
        <v>44125</v>
      </c>
      <c r="AU121" s="166">
        <v>117.5</v>
      </c>
      <c r="AV121" s="166">
        <v>11.19</v>
      </c>
      <c r="AW121" s="166">
        <v>244.17</v>
      </c>
      <c r="AX121" s="166">
        <v>3.41</v>
      </c>
      <c r="AY121" s="166">
        <v>12.28</v>
      </c>
      <c r="AZ121" s="166">
        <v>2.7</v>
      </c>
      <c r="BA121" s="166">
        <v>85</v>
      </c>
      <c r="BB121" s="166">
        <v>5</v>
      </c>
      <c r="BC121" s="166">
        <v>414</v>
      </c>
      <c r="BD121" s="166">
        <v>2.2200000000000002</v>
      </c>
      <c r="BE121" s="166">
        <v>0.76</v>
      </c>
      <c r="BF121" s="166">
        <v>1.64</v>
      </c>
      <c r="BG121" s="200">
        <f t="shared" si="32"/>
        <v>1.3536585365853659</v>
      </c>
      <c r="BH121" s="200">
        <f t="shared" si="28"/>
        <v>2.1578947368421053</v>
      </c>
      <c r="BI121" s="200">
        <f t="shared" si="29"/>
        <v>252.43902439024393</v>
      </c>
      <c r="BJ121" s="200">
        <f t="shared" si="27"/>
        <v>560.41463414634154</v>
      </c>
      <c r="BK121" s="166">
        <v>2</v>
      </c>
      <c r="BL121" s="166">
        <v>1</v>
      </c>
      <c r="BM121" s="166">
        <v>0.3</v>
      </c>
      <c r="BN121" s="177">
        <v>44218</v>
      </c>
      <c r="BO121" s="166">
        <v>1</v>
      </c>
      <c r="BR121" s="166">
        <v>0</v>
      </c>
      <c r="BS121" s="166">
        <v>0</v>
      </c>
      <c r="CW121" s="166">
        <v>0</v>
      </c>
      <c r="CX121" s="166">
        <v>0</v>
      </c>
      <c r="CY121" s="166">
        <v>0</v>
      </c>
      <c r="CZ121" s="166">
        <v>0</v>
      </c>
      <c r="DA121" s="166">
        <v>0</v>
      </c>
      <c r="DB121" s="166">
        <v>0</v>
      </c>
      <c r="DC121" s="166">
        <v>0</v>
      </c>
      <c r="DD121" s="166">
        <v>0</v>
      </c>
      <c r="DE121" s="166">
        <v>1</v>
      </c>
      <c r="DF121" s="177">
        <v>44603</v>
      </c>
    </row>
    <row r="122" spans="1:111" ht="20.100000000000001" customHeight="1" x14ac:dyDescent="0.25">
      <c r="A122" s="50">
        <v>121</v>
      </c>
      <c r="B122" s="51">
        <v>44134</v>
      </c>
      <c r="C122" s="83" t="s">
        <v>465</v>
      </c>
      <c r="D122" s="53">
        <v>361107405</v>
      </c>
      <c r="E122" s="10">
        <v>13461</v>
      </c>
      <c r="F122" s="50">
        <v>111</v>
      </c>
      <c r="G122" s="50" t="s">
        <v>513</v>
      </c>
      <c r="H122" s="50" t="s">
        <v>6</v>
      </c>
      <c r="I122" s="6">
        <v>181.7</v>
      </c>
      <c r="J122" s="6">
        <v>16.440000000000001</v>
      </c>
      <c r="K122" s="11" t="s">
        <v>532</v>
      </c>
      <c r="L122" s="12">
        <v>40672</v>
      </c>
      <c r="M122" s="11">
        <f t="shared" si="19"/>
        <v>74</v>
      </c>
      <c r="N122" s="11">
        <v>11.5</v>
      </c>
      <c r="O122" s="11" t="s">
        <v>275</v>
      </c>
      <c r="P122" s="166">
        <v>0</v>
      </c>
      <c r="Q122" s="166">
        <v>0</v>
      </c>
      <c r="R122" s="166">
        <v>1</v>
      </c>
      <c r="S122" s="166">
        <v>0</v>
      </c>
      <c r="T122" s="166">
        <v>0</v>
      </c>
      <c r="U122" s="11" t="s">
        <v>290</v>
      </c>
      <c r="W122" s="11">
        <v>0</v>
      </c>
      <c r="X122" s="12">
        <v>44044</v>
      </c>
      <c r="Y122" s="12">
        <v>44044</v>
      </c>
      <c r="Z122" s="12">
        <v>43497</v>
      </c>
      <c r="AA122" s="13">
        <f t="shared" si="30"/>
        <v>547</v>
      </c>
      <c r="AB122" s="176">
        <v>0</v>
      </c>
      <c r="AC122" s="166">
        <v>1</v>
      </c>
      <c r="AD122" s="166" t="s">
        <v>269</v>
      </c>
      <c r="AE122" s="166">
        <v>0</v>
      </c>
      <c r="AF122" s="166" t="s">
        <v>269</v>
      </c>
      <c r="AG122" s="177" t="s">
        <v>269</v>
      </c>
      <c r="AH122" s="166">
        <v>0</v>
      </c>
      <c r="AI122" s="166">
        <v>1</v>
      </c>
      <c r="AJ122" s="166">
        <v>0</v>
      </c>
      <c r="AK122" s="166">
        <v>0</v>
      </c>
      <c r="AL122" s="166">
        <v>0</v>
      </c>
      <c r="AM122" s="166">
        <v>0</v>
      </c>
      <c r="AR122" s="190">
        <f t="shared" si="26"/>
        <v>0</v>
      </c>
      <c r="AS122" s="190"/>
      <c r="BG122" s="200"/>
      <c r="BH122" s="200" t="e">
        <f t="shared" si="28"/>
        <v>#DIV/0!</v>
      </c>
      <c r="BI122" s="200" t="e">
        <f t="shared" si="29"/>
        <v>#DIV/0!</v>
      </c>
      <c r="BJ122" s="200" t="e">
        <f t="shared" si="27"/>
        <v>#DIV/0!</v>
      </c>
      <c r="BS122" s="166">
        <v>0</v>
      </c>
      <c r="CW122" s="166">
        <v>0</v>
      </c>
      <c r="CX122" s="166">
        <v>0</v>
      </c>
      <c r="CY122" s="166">
        <v>0</v>
      </c>
      <c r="CZ122" s="166">
        <v>0</v>
      </c>
      <c r="DA122" s="166">
        <v>0</v>
      </c>
      <c r="DB122" s="166">
        <v>0</v>
      </c>
      <c r="DC122" s="166">
        <v>1</v>
      </c>
      <c r="DD122" s="166">
        <v>0</v>
      </c>
      <c r="DE122" s="166">
        <v>1</v>
      </c>
      <c r="DF122" s="177">
        <v>44166</v>
      </c>
      <c r="DG122" s="166" t="s">
        <v>1170</v>
      </c>
    </row>
    <row r="123" spans="1:111" ht="20.100000000000001" customHeight="1" x14ac:dyDescent="0.25">
      <c r="A123" s="50">
        <v>122</v>
      </c>
      <c r="B123" s="51">
        <v>44134</v>
      </c>
      <c r="C123" s="83" t="s">
        <v>466</v>
      </c>
      <c r="D123" s="53">
        <v>440409096</v>
      </c>
      <c r="E123" s="10">
        <v>16171</v>
      </c>
      <c r="F123" s="50">
        <v>111</v>
      </c>
      <c r="G123" s="50" t="s">
        <v>514</v>
      </c>
      <c r="H123" s="50" t="s">
        <v>3</v>
      </c>
      <c r="I123" s="6">
        <v>116.52</v>
      </c>
      <c r="J123" s="6">
        <v>2.98</v>
      </c>
      <c r="K123" s="11" t="s">
        <v>532</v>
      </c>
      <c r="L123" s="12">
        <v>42767</v>
      </c>
      <c r="M123" s="11">
        <f t="shared" si="19"/>
        <v>72</v>
      </c>
      <c r="N123" s="11">
        <v>113</v>
      </c>
      <c r="O123" s="11" t="s">
        <v>265</v>
      </c>
      <c r="P123" s="166">
        <v>0</v>
      </c>
      <c r="Q123" s="166">
        <v>0</v>
      </c>
      <c r="R123" s="166">
        <v>0</v>
      </c>
      <c r="S123" s="166">
        <v>0</v>
      </c>
      <c r="T123" s="166">
        <v>0</v>
      </c>
      <c r="U123" s="11" t="s">
        <v>269</v>
      </c>
      <c r="W123" s="11">
        <v>1</v>
      </c>
      <c r="X123" s="12">
        <v>42767</v>
      </c>
      <c r="Y123" s="12">
        <v>43586</v>
      </c>
      <c r="Z123" s="12">
        <v>43525</v>
      </c>
      <c r="AA123" s="13">
        <f t="shared" si="30"/>
        <v>61</v>
      </c>
      <c r="AB123" s="176">
        <v>0</v>
      </c>
      <c r="AC123" s="166">
        <v>1</v>
      </c>
      <c r="AD123" s="166" t="s">
        <v>269</v>
      </c>
      <c r="AE123" s="166">
        <v>1</v>
      </c>
      <c r="AF123" s="166" t="s">
        <v>269</v>
      </c>
      <c r="AG123" s="177" t="s">
        <v>269</v>
      </c>
      <c r="AH123" s="166">
        <v>0</v>
      </c>
      <c r="AI123" s="166">
        <v>1</v>
      </c>
      <c r="AJ123" s="166">
        <v>0</v>
      </c>
      <c r="AK123" s="166">
        <v>0</v>
      </c>
      <c r="AL123" s="166">
        <v>0</v>
      </c>
      <c r="AM123" s="166" t="s">
        <v>1036</v>
      </c>
      <c r="AN123" s="166" t="s">
        <v>272</v>
      </c>
      <c r="AO123" s="166">
        <v>0</v>
      </c>
      <c r="AP123" s="181">
        <v>44134</v>
      </c>
      <c r="AQ123" s="177">
        <v>44316</v>
      </c>
      <c r="AR123" s="190">
        <f t="shared" si="26"/>
        <v>182</v>
      </c>
      <c r="AS123" s="190">
        <f t="shared" si="31"/>
        <v>76</v>
      </c>
      <c r="AT123" s="181">
        <v>44134</v>
      </c>
      <c r="AU123" s="166">
        <v>116</v>
      </c>
      <c r="AV123" s="166" t="s">
        <v>269</v>
      </c>
      <c r="AW123" s="166" t="s">
        <v>269</v>
      </c>
      <c r="AX123" s="166">
        <v>2.98</v>
      </c>
      <c r="AY123" s="166">
        <v>3.11</v>
      </c>
      <c r="AZ123" s="166">
        <v>12.3</v>
      </c>
      <c r="BA123" s="166">
        <v>134</v>
      </c>
      <c r="BB123" s="166">
        <v>6.95</v>
      </c>
      <c r="BC123" s="166">
        <v>322</v>
      </c>
      <c r="BD123" s="166">
        <v>4.71</v>
      </c>
      <c r="BE123" s="166">
        <v>0.75</v>
      </c>
      <c r="BF123" s="166">
        <v>1.25</v>
      </c>
      <c r="BG123" s="200">
        <f t="shared" si="32"/>
        <v>3.7679999999999998</v>
      </c>
      <c r="BH123" s="200">
        <f t="shared" ref="BH123:BH163" si="33">BF123/BE123</f>
        <v>1.6666666666666667</v>
      </c>
      <c r="BI123" s="200">
        <f t="shared" si="29"/>
        <v>257.60000000000002</v>
      </c>
      <c r="BJ123" s="200">
        <f t="shared" si="27"/>
        <v>1213.296</v>
      </c>
      <c r="BK123" s="166">
        <v>1</v>
      </c>
      <c r="BL123" s="166">
        <v>0</v>
      </c>
      <c r="BM123" s="166">
        <v>34.340000000000003</v>
      </c>
      <c r="BN123" s="177">
        <v>44162</v>
      </c>
      <c r="BO123" s="166">
        <v>1</v>
      </c>
      <c r="BR123" s="166">
        <v>0</v>
      </c>
      <c r="BS123" s="166">
        <v>1</v>
      </c>
      <c r="BT123" s="166" t="s">
        <v>269</v>
      </c>
      <c r="BU123" s="177" t="s">
        <v>269</v>
      </c>
      <c r="BV123" s="177" t="s">
        <v>269</v>
      </c>
      <c r="BW123" s="166" t="s">
        <v>269</v>
      </c>
      <c r="CW123" s="166" t="s">
        <v>269</v>
      </c>
      <c r="CX123" s="166" t="s">
        <v>269</v>
      </c>
      <c r="CY123" s="166" t="s">
        <v>269</v>
      </c>
      <c r="CZ123" s="166" t="s">
        <v>269</v>
      </c>
      <c r="DA123" s="166" t="s">
        <v>269</v>
      </c>
      <c r="DB123" s="166" t="s">
        <v>269</v>
      </c>
      <c r="DC123" s="166" t="s">
        <v>269</v>
      </c>
      <c r="DD123" s="166" t="s">
        <v>269</v>
      </c>
      <c r="DE123" s="166">
        <v>1</v>
      </c>
      <c r="DF123" s="177">
        <v>44554</v>
      </c>
      <c r="DG123" s="166" t="s">
        <v>1165</v>
      </c>
    </row>
    <row r="124" spans="1:111" ht="20.100000000000001" customHeight="1" x14ac:dyDescent="0.25">
      <c r="A124" s="50">
        <v>123</v>
      </c>
      <c r="B124" s="51">
        <v>44141</v>
      </c>
      <c r="C124" s="83" t="s">
        <v>468</v>
      </c>
      <c r="D124" s="53">
        <v>370911424</v>
      </c>
      <c r="E124" s="10">
        <v>13769</v>
      </c>
      <c r="F124" s="50">
        <v>201</v>
      </c>
      <c r="G124" s="50" t="s">
        <v>515</v>
      </c>
      <c r="H124" s="50" t="s">
        <v>3</v>
      </c>
      <c r="I124" s="6">
        <v>1552.47</v>
      </c>
      <c r="J124" s="6" t="s">
        <v>269</v>
      </c>
      <c r="K124" s="11" t="s">
        <v>532</v>
      </c>
      <c r="L124" s="12">
        <v>43893</v>
      </c>
      <c r="M124" s="11">
        <f t="shared" si="19"/>
        <v>82</v>
      </c>
      <c r="N124" s="11">
        <v>64</v>
      </c>
      <c r="O124" s="11" t="s">
        <v>1038</v>
      </c>
      <c r="P124" s="166">
        <v>0</v>
      </c>
      <c r="Q124" s="166">
        <v>0</v>
      </c>
      <c r="R124" s="166">
        <v>0</v>
      </c>
      <c r="S124" s="166">
        <v>0</v>
      </c>
      <c r="T124" s="166">
        <v>0</v>
      </c>
      <c r="U124" s="11" t="s">
        <v>1039</v>
      </c>
      <c r="W124" s="11">
        <v>0</v>
      </c>
      <c r="X124" s="12">
        <v>44125</v>
      </c>
      <c r="Y124" s="12">
        <v>44440</v>
      </c>
      <c r="Z124" s="12">
        <v>43894</v>
      </c>
      <c r="AA124" s="13">
        <f t="shared" si="30"/>
        <v>546</v>
      </c>
      <c r="AB124" s="176">
        <v>1</v>
      </c>
      <c r="AC124" s="166">
        <v>1</v>
      </c>
      <c r="AD124" s="166" t="s">
        <v>263</v>
      </c>
      <c r="AE124" s="166">
        <v>0</v>
      </c>
      <c r="AF124" s="166">
        <v>12.73</v>
      </c>
      <c r="AG124" s="177">
        <v>43949</v>
      </c>
      <c r="AH124" s="166">
        <v>0</v>
      </c>
      <c r="AI124" s="166">
        <v>1</v>
      </c>
      <c r="AJ124" s="166">
        <v>0</v>
      </c>
      <c r="AK124" s="166">
        <v>0</v>
      </c>
      <c r="AL124" s="166">
        <v>0</v>
      </c>
      <c r="AM124" s="166" t="s">
        <v>264</v>
      </c>
      <c r="AN124" s="166" t="s">
        <v>1018</v>
      </c>
      <c r="AO124" s="166">
        <v>1</v>
      </c>
      <c r="AP124" s="181">
        <v>44141</v>
      </c>
      <c r="AQ124" s="177">
        <v>44330</v>
      </c>
      <c r="AR124" s="190">
        <f t="shared" si="26"/>
        <v>189</v>
      </c>
      <c r="AS124" s="190">
        <f t="shared" si="31"/>
        <v>83</v>
      </c>
      <c r="AT124" s="197">
        <v>44141</v>
      </c>
      <c r="AU124" s="166">
        <v>1553.47</v>
      </c>
      <c r="AV124" s="166">
        <v>20.6</v>
      </c>
      <c r="AW124" s="166">
        <v>162.93</v>
      </c>
      <c r="AX124" s="166" t="s">
        <v>269</v>
      </c>
      <c r="AY124" s="166" t="s">
        <v>269</v>
      </c>
      <c r="AZ124" s="166" t="s">
        <v>269</v>
      </c>
      <c r="BA124" s="166" t="s">
        <v>269</v>
      </c>
      <c r="BB124" s="166" t="s">
        <v>269</v>
      </c>
      <c r="BC124" s="166" t="s">
        <v>269</v>
      </c>
      <c r="BD124" s="166" t="s">
        <v>269</v>
      </c>
      <c r="BE124" s="166" t="s">
        <v>269</v>
      </c>
      <c r="BF124" s="166" t="s">
        <v>269</v>
      </c>
      <c r="BG124" s="200" t="s">
        <v>269</v>
      </c>
      <c r="BH124" s="200" t="s">
        <v>269</v>
      </c>
      <c r="BI124" s="200" t="e">
        <f t="shared" si="29"/>
        <v>#VALUE!</v>
      </c>
      <c r="BJ124" s="200" t="e">
        <f t="shared" si="27"/>
        <v>#VALUE!</v>
      </c>
      <c r="BK124" s="166">
        <v>1</v>
      </c>
      <c r="BL124" s="166">
        <v>0</v>
      </c>
      <c r="BM124" s="166">
        <v>80.91</v>
      </c>
      <c r="BN124" s="177">
        <v>44169</v>
      </c>
      <c r="BO124" s="166">
        <v>0</v>
      </c>
      <c r="BR124" s="166">
        <v>0</v>
      </c>
      <c r="BS124" s="166">
        <v>1</v>
      </c>
      <c r="BT124" s="166" t="s">
        <v>272</v>
      </c>
      <c r="BU124" s="177">
        <v>44340</v>
      </c>
      <c r="BV124" s="177">
        <v>44536</v>
      </c>
      <c r="BW124" s="166">
        <v>10</v>
      </c>
      <c r="CW124" s="166">
        <v>0</v>
      </c>
      <c r="CX124" s="166">
        <v>0</v>
      </c>
      <c r="CY124" s="166" t="s">
        <v>277</v>
      </c>
      <c r="CZ124" s="166">
        <v>0</v>
      </c>
      <c r="DA124" s="166">
        <v>0</v>
      </c>
      <c r="DB124" s="166">
        <v>0</v>
      </c>
      <c r="DC124" s="166">
        <v>0</v>
      </c>
      <c r="DD124" s="166">
        <v>0</v>
      </c>
      <c r="DE124" s="166">
        <v>0</v>
      </c>
      <c r="DF124" s="177">
        <v>44624</v>
      </c>
    </row>
    <row r="125" spans="1:111" ht="20.100000000000001" customHeight="1" x14ac:dyDescent="0.25">
      <c r="A125" s="50">
        <v>124</v>
      </c>
      <c r="B125" s="51">
        <v>44148</v>
      </c>
      <c r="C125" s="83" t="s">
        <v>469</v>
      </c>
      <c r="D125" s="53">
        <v>4504733409</v>
      </c>
      <c r="E125" s="10">
        <v>16550</v>
      </c>
      <c r="F125" s="50">
        <v>211</v>
      </c>
      <c r="G125" s="50" t="s">
        <v>516</v>
      </c>
      <c r="H125" s="50" t="s">
        <v>6</v>
      </c>
      <c r="I125" s="6">
        <v>12.64</v>
      </c>
      <c r="J125" s="6">
        <v>2.34</v>
      </c>
      <c r="K125" s="11" t="s">
        <v>532</v>
      </c>
      <c r="L125" s="12">
        <v>42482</v>
      </c>
      <c r="M125" s="11">
        <f t="shared" si="19"/>
        <v>70</v>
      </c>
      <c r="N125" s="11">
        <v>46.54</v>
      </c>
      <c r="O125" s="11" t="s">
        <v>1029</v>
      </c>
      <c r="P125" s="166">
        <v>0</v>
      </c>
      <c r="Q125" s="166">
        <v>0</v>
      </c>
      <c r="R125" s="166">
        <v>1</v>
      </c>
      <c r="S125" s="166">
        <v>0</v>
      </c>
      <c r="T125" s="166">
        <v>0</v>
      </c>
      <c r="U125" s="11" t="s">
        <v>1167</v>
      </c>
      <c r="W125" s="11">
        <v>1</v>
      </c>
      <c r="X125" s="12">
        <v>42482</v>
      </c>
      <c r="Y125" s="12">
        <v>43718</v>
      </c>
      <c r="Z125" s="12">
        <v>42541</v>
      </c>
      <c r="AA125" s="13">
        <f t="shared" si="30"/>
        <v>1177</v>
      </c>
      <c r="AB125" s="176">
        <v>1</v>
      </c>
      <c r="AC125" s="166">
        <v>1</v>
      </c>
      <c r="AD125" s="166" t="s">
        <v>276</v>
      </c>
      <c r="AE125" s="166">
        <v>0</v>
      </c>
      <c r="AF125" s="166">
        <v>1.01</v>
      </c>
      <c r="AG125" s="177">
        <v>42633</v>
      </c>
      <c r="AH125" s="166">
        <v>1</v>
      </c>
      <c r="AI125" s="166">
        <v>0</v>
      </c>
      <c r="AJ125" s="166">
        <v>0</v>
      </c>
      <c r="AK125" s="166">
        <v>0</v>
      </c>
      <c r="AL125" s="166">
        <v>0</v>
      </c>
      <c r="AM125" s="166" t="s">
        <v>277</v>
      </c>
      <c r="AN125" s="166" t="s">
        <v>268</v>
      </c>
      <c r="AO125" s="166">
        <v>1</v>
      </c>
      <c r="AP125" s="181">
        <v>44125</v>
      </c>
      <c r="AQ125" s="177">
        <v>44442</v>
      </c>
      <c r="AR125" s="190">
        <f t="shared" si="26"/>
        <v>317</v>
      </c>
      <c r="AS125" s="190">
        <f t="shared" si="31"/>
        <v>75</v>
      </c>
      <c r="AT125" s="181">
        <v>44125</v>
      </c>
      <c r="AU125" s="166">
        <v>8.91</v>
      </c>
      <c r="AV125" s="166" t="s">
        <v>269</v>
      </c>
      <c r="AW125" s="166" t="s">
        <v>269</v>
      </c>
      <c r="AX125" s="166">
        <v>2.56</v>
      </c>
      <c r="AY125" s="166">
        <v>0.88</v>
      </c>
      <c r="AZ125" s="166">
        <v>0.9</v>
      </c>
      <c r="BA125" s="166">
        <v>124</v>
      </c>
      <c r="BB125" s="166">
        <v>4.96</v>
      </c>
      <c r="BC125" s="166">
        <v>226</v>
      </c>
      <c r="BD125" s="166">
        <v>3.05</v>
      </c>
      <c r="BE125" s="166">
        <v>0.53</v>
      </c>
      <c r="BF125" s="166">
        <v>1.22</v>
      </c>
      <c r="BG125" s="200">
        <f t="shared" si="32"/>
        <v>2.5</v>
      </c>
      <c r="BH125" s="200">
        <f t="shared" si="33"/>
        <v>2.3018867924528301</v>
      </c>
      <c r="BI125" s="200">
        <f t="shared" si="29"/>
        <v>185.24590163934425</v>
      </c>
      <c r="BJ125" s="200">
        <f t="shared" si="27"/>
        <v>564.99999999999989</v>
      </c>
      <c r="BK125" s="166">
        <v>1</v>
      </c>
      <c r="BL125" s="166">
        <v>0</v>
      </c>
      <c r="BM125" s="166">
        <v>1.2</v>
      </c>
      <c r="BN125" s="177">
        <v>44202</v>
      </c>
      <c r="BO125" s="166">
        <v>1</v>
      </c>
      <c r="BR125" s="166">
        <v>0</v>
      </c>
      <c r="BS125" s="166">
        <v>0</v>
      </c>
      <c r="CW125" s="166">
        <v>0</v>
      </c>
      <c r="CX125" s="166">
        <v>1</v>
      </c>
      <c r="CY125" s="166">
        <v>0</v>
      </c>
      <c r="CZ125" s="166">
        <v>0</v>
      </c>
      <c r="DA125" s="166">
        <v>1</v>
      </c>
      <c r="DB125" s="166">
        <v>0</v>
      </c>
      <c r="DC125" s="166">
        <v>0</v>
      </c>
      <c r="DD125" s="166">
        <v>0</v>
      </c>
      <c r="DE125" s="166">
        <v>1</v>
      </c>
      <c r="DF125" s="177">
        <v>44647</v>
      </c>
    </row>
    <row r="126" spans="1:111" ht="20.100000000000001" customHeight="1" x14ac:dyDescent="0.25">
      <c r="A126" s="50">
        <v>125</v>
      </c>
      <c r="B126" s="51">
        <v>44148</v>
      </c>
      <c r="C126" s="83" t="s">
        <v>470</v>
      </c>
      <c r="D126" s="53">
        <v>450922456</v>
      </c>
      <c r="E126" s="10">
        <v>16702</v>
      </c>
      <c r="F126" s="50">
        <v>111</v>
      </c>
      <c r="G126" s="50" t="s">
        <v>517</v>
      </c>
      <c r="H126" s="50" t="s">
        <v>3</v>
      </c>
      <c r="I126" s="6">
        <v>59.94</v>
      </c>
      <c r="J126" s="6">
        <v>4.22</v>
      </c>
      <c r="K126" s="11" t="s">
        <v>532</v>
      </c>
      <c r="L126" s="12">
        <v>43483</v>
      </c>
      <c r="M126" s="11">
        <f t="shared" si="19"/>
        <v>73</v>
      </c>
      <c r="N126" s="11">
        <v>10.66</v>
      </c>
      <c r="O126" s="11" t="s">
        <v>270</v>
      </c>
      <c r="P126" s="166">
        <v>0</v>
      </c>
      <c r="Q126" s="166">
        <v>0</v>
      </c>
      <c r="R126" s="166">
        <v>0</v>
      </c>
      <c r="S126" s="166">
        <v>0</v>
      </c>
      <c r="T126" s="166">
        <v>0</v>
      </c>
      <c r="U126" s="11" t="s">
        <v>1040</v>
      </c>
      <c r="W126" s="11">
        <v>1</v>
      </c>
      <c r="X126" s="12">
        <v>43483</v>
      </c>
      <c r="Y126" s="12">
        <v>43984</v>
      </c>
      <c r="Z126" s="12">
        <v>43507</v>
      </c>
      <c r="AA126" s="13">
        <f t="shared" si="30"/>
        <v>477</v>
      </c>
      <c r="AB126" s="176">
        <v>1</v>
      </c>
      <c r="AC126" s="166">
        <v>1</v>
      </c>
      <c r="AD126" s="166" t="s">
        <v>284</v>
      </c>
      <c r="AE126" s="166">
        <v>0</v>
      </c>
      <c r="AF126" s="166" t="s">
        <v>269</v>
      </c>
      <c r="AG126" s="177" t="s">
        <v>269</v>
      </c>
      <c r="AH126" s="166">
        <v>1</v>
      </c>
      <c r="AI126" s="166">
        <v>1</v>
      </c>
      <c r="AJ126" s="166">
        <v>0</v>
      </c>
      <c r="AK126" s="166">
        <v>0</v>
      </c>
      <c r="AL126" s="166">
        <v>0</v>
      </c>
      <c r="AM126" s="166" t="s">
        <v>277</v>
      </c>
      <c r="AN126" s="166" t="s">
        <v>1018</v>
      </c>
      <c r="AO126" s="166">
        <v>1</v>
      </c>
      <c r="AP126" s="181">
        <v>44148</v>
      </c>
      <c r="AQ126" s="177">
        <v>44325</v>
      </c>
      <c r="AR126" s="190">
        <f t="shared" si="26"/>
        <v>177</v>
      </c>
      <c r="AS126" s="190">
        <f t="shared" si="31"/>
        <v>75</v>
      </c>
      <c r="AT126" s="181">
        <v>44148</v>
      </c>
      <c r="AU126" s="166">
        <v>59.94</v>
      </c>
      <c r="AV126" s="166" t="s">
        <v>269</v>
      </c>
      <c r="AW126" s="166" t="s">
        <v>269</v>
      </c>
      <c r="AX126" s="166">
        <v>4.22</v>
      </c>
      <c r="AY126" s="166">
        <v>6</v>
      </c>
      <c r="AZ126" s="166">
        <v>25.7</v>
      </c>
      <c r="BA126" s="166">
        <v>157</v>
      </c>
      <c r="BB126" s="166">
        <v>12.44</v>
      </c>
      <c r="BC126" s="166">
        <v>296</v>
      </c>
      <c r="BD126" s="166">
        <v>7.37</v>
      </c>
      <c r="BE126" s="166">
        <v>1.28</v>
      </c>
      <c r="BF126" s="166">
        <v>3.58</v>
      </c>
      <c r="BG126" s="200">
        <f t="shared" si="32"/>
        <v>2.058659217877095</v>
      </c>
      <c r="BH126" s="200">
        <f t="shared" si="33"/>
        <v>2.796875</v>
      </c>
      <c r="BI126" s="200">
        <f t="shared" si="29"/>
        <v>82.681564245810051</v>
      </c>
      <c r="BJ126" s="200">
        <f t="shared" si="27"/>
        <v>609.36312849162005</v>
      </c>
      <c r="BK126" s="166">
        <v>0</v>
      </c>
      <c r="BL126" s="166">
        <v>0</v>
      </c>
      <c r="BM126" s="166" t="s">
        <v>269</v>
      </c>
      <c r="BN126" s="177" t="s">
        <v>269</v>
      </c>
      <c r="BR126" s="166">
        <v>0</v>
      </c>
      <c r="BS126" s="166">
        <v>0</v>
      </c>
      <c r="CW126" s="166">
        <v>0</v>
      </c>
      <c r="CX126" s="166">
        <v>0</v>
      </c>
      <c r="CY126" s="166">
        <v>0</v>
      </c>
      <c r="CZ126" s="166">
        <v>0</v>
      </c>
      <c r="DA126" s="166">
        <v>0</v>
      </c>
      <c r="DB126" s="166">
        <v>0</v>
      </c>
      <c r="DC126" s="166">
        <v>1</v>
      </c>
      <c r="DD126" s="166">
        <v>0</v>
      </c>
      <c r="DE126" s="166">
        <v>0</v>
      </c>
      <c r="DF126" s="177">
        <v>44335</v>
      </c>
    </row>
    <row r="127" spans="1:111" ht="20.100000000000001" customHeight="1" x14ac:dyDescent="0.25">
      <c r="A127" s="50">
        <v>126</v>
      </c>
      <c r="B127" s="51">
        <v>44153</v>
      </c>
      <c r="C127" s="83" t="s">
        <v>471</v>
      </c>
      <c r="D127" s="53">
        <v>6202111520</v>
      </c>
      <c r="E127" s="10">
        <v>22688</v>
      </c>
      <c r="F127" s="50">
        <v>205</v>
      </c>
      <c r="G127" s="50" t="s">
        <v>518</v>
      </c>
      <c r="H127" s="50" t="s">
        <v>6</v>
      </c>
      <c r="I127" s="6">
        <v>869.26</v>
      </c>
      <c r="J127" s="6">
        <v>2.69</v>
      </c>
      <c r="K127" s="11" t="s">
        <v>46</v>
      </c>
      <c r="L127" s="12">
        <v>44139</v>
      </c>
      <c r="M127" s="11">
        <f t="shared" si="19"/>
        <v>58</v>
      </c>
      <c r="N127" s="11">
        <v>869.26</v>
      </c>
      <c r="O127" s="11" t="s">
        <v>265</v>
      </c>
      <c r="P127" s="166">
        <v>0</v>
      </c>
      <c r="Q127" s="166">
        <v>0</v>
      </c>
      <c r="R127" s="166">
        <v>0</v>
      </c>
      <c r="S127" s="166">
        <v>0</v>
      </c>
      <c r="T127" s="166">
        <v>0</v>
      </c>
      <c r="U127" s="11" t="s">
        <v>1019</v>
      </c>
      <c r="W127" s="11">
        <v>1</v>
      </c>
      <c r="X127" s="12">
        <v>44139</v>
      </c>
      <c r="Y127" s="12" t="s">
        <v>1174</v>
      </c>
      <c r="Z127" s="12">
        <v>44160</v>
      </c>
      <c r="AA127" s="13" t="e">
        <f t="shared" si="30"/>
        <v>#VALUE!</v>
      </c>
      <c r="AB127" s="176">
        <v>1</v>
      </c>
      <c r="AC127" s="166">
        <v>1</v>
      </c>
      <c r="AD127" s="166" t="s">
        <v>1021</v>
      </c>
      <c r="AE127" s="166">
        <v>1</v>
      </c>
      <c r="AF127" s="166">
        <v>0.37</v>
      </c>
      <c r="AG127" s="177">
        <v>44884</v>
      </c>
      <c r="AH127" s="166">
        <v>0</v>
      </c>
      <c r="AI127" s="166">
        <v>1</v>
      </c>
      <c r="AJ127" s="166">
        <v>0</v>
      </c>
      <c r="AK127" s="166">
        <v>0</v>
      </c>
      <c r="AL127" s="166">
        <v>0</v>
      </c>
      <c r="AM127" s="166" t="s">
        <v>277</v>
      </c>
      <c r="AN127" s="166" t="s">
        <v>269</v>
      </c>
      <c r="AO127" s="166">
        <v>1</v>
      </c>
      <c r="AP127" s="181">
        <v>44203</v>
      </c>
      <c r="AQ127" s="177" t="s">
        <v>799</v>
      </c>
      <c r="AR127" s="190" t="e">
        <f t="shared" si="26"/>
        <v>#VALUE!</v>
      </c>
      <c r="AS127" s="190">
        <f t="shared" si="31"/>
        <v>58</v>
      </c>
      <c r="AT127" s="177">
        <v>44202</v>
      </c>
      <c r="AU127" s="166" t="s">
        <v>1175</v>
      </c>
      <c r="AV127" s="166" t="s">
        <v>1175</v>
      </c>
      <c r="AW127" s="166" t="s">
        <v>1175</v>
      </c>
      <c r="AX127" s="166">
        <v>2.7</v>
      </c>
      <c r="AY127" s="166">
        <v>6.67</v>
      </c>
      <c r="AZ127" s="166">
        <v>4.8</v>
      </c>
      <c r="BA127" s="166">
        <v>145</v>
      </c>
      <c r="BB127" s="166">
        <v>9.56</v>
      </c>
      <c r="BC127" s="166">
        <v>205</v>
      </c>
      <c r="BD127" s="166">
        <v>5.43</v>
      </c>
      <c r="BE127" s="166">
        <v>0.66</v>
      </c>
      <c r="BF127" s="166">
        <v>3.12</v>
      </c>
      <c r="BG127" s="200">
        <f t="shared" si="32"/>
        <v>1.7403846153846152</v>
      </c>
      <c r="BH127" s="200">
        <f t="shared" si="33"/>
        <v>4.7272727272727275</v>
      </c>
      <c r="BI127" s="200">
        <f t="shared" si="29"/>
        <v>65.705128205128204</v>
      </c>
      <c r="BJ127" s="200">
        <f t="shared" si="27"/>
        <v>356.77884615384613</v>
      </c>
      <c r="BK127" s="166">
        <v>1</v>
      </c>
      <c r="BL127" s="166">
        <v>3</v>
      </c>
      <c r="BM127" s="166">
        <v>0.37</v>
      </c>
      <c r="BN127" s="177">
        <v>44580</v>
      </c>
      <c r="BO127" s="166">
        <v>1</v>
      </c>
      <c r="BR127" s="166">
        <v>0</v>
      </c>
      <c r="BS127" s="166">
        <v>0</v>
      </c>
      <c r="CW127" s="166">
        <v>0</v>
      </c>
      <c r="CX127" s="166">
        <v>0</v>
      </c>
      <c r="CY127" s="166">
        <v>0</v>
      </c>
      <c r="CZ127" s="166">
        <v>0</v>
      </c>
      <c r="DA127" s="166">
        <v>0</v>
      </c>
      <c r="DB127" s="166">
        <v>0</v>
      </c>
      <c r="DC127" s="166">
        <v>0</v>
      </c>
      <c r="DD127" s="166">
        <v>0</v>
      </c>
      <c r="DE127" s="166">
        <v>0</v>
      </c>
      <c r="DF127" s="177">
        <v>44608</v>
      </c>
    </row>
    <row r="128" spans="1:111" ht="20.100000000000001" customHeight="1" x14ac:dyDescent="0.25">
      <c r="A128" s="50">
        <v>127</v>
      </c>
      <c r="B128" s="51">
        <v>44162</v>
      </c>
      <c r="C128" s="83" t="s">
        <v>588</v>
      </c>
      <c r="D128" s="53">
        <v>491217311</v>
      </c>
      <c r="E128" s="10">
        <f>'ARv7'!G111</f>
        <v>18249</v>
      </c>
      <c r="F128" s="50">
        <v>205</v>
      </c>
      <c r="G128" s="50" t="s">
        <v>519</v>
      </c>
      <c r="H128" s="50" t="s">
        <v>3</v>
      </c>
      <c r="I128" s="6">
        <v>0.01</v>
      </c>
      <c r="J128" s="6">
        <v>2.74</v>
      </c>
      <c r="K128" s="11" t="s">
        <v>532</v>
      </c>
      <c r="L128" s="12">
        <v>43956</v>
      </c>
      <c r="M128" s="11">
        <f t="shared" si="19"/>
        <v>70</v>
      </c>
      <c r="N128" s="11">
        <v>20</v>
      </c>
      <c r="O128" s="11" t="s">
        <v>265</v>
      </c>
      <c r="P128" s="166">
        <v>0</v>
      </c>
      <c r="Q128" s="166">
        <v>0</v>
      </c>
      <c r="R128" s="166">
        <v>0</v>
      </c>
      <c r="S128" s="166">
        <v>0</v>
      </c>
      <c r="T128" s="166">
        <v>0</v>
      </c>
      <c r="U128" s="11" t="s">
        <v>1020</v>
      </c>
      <c r="W128" s="11">
        <v>1</v>
      </c>
      <c r="X128" s="12">
        <v>43956</v>
      </c>
      <c r="Z128" s="12">
        <v>43992</v>
      </c>
      <c r="AA128" s="13" t="e">
        <f>DATEDIF(Z128,Y128,"d")</f>
        <v>#NUM!</v>
      </c>
      <c r="AB128" s="176">
        <v>1</v>
      </c>
      <c r="AC128" s="166">
        <v>1</v>
      </c>
      <c r="AD128" s="166" t="s">
        <v>263</v>
      </c>
      <c r="AE128" s="166">
        <v>0</v>
      </c>
      <c r="AF128" s="166">
        <v>0.01</v>
      </c>
      <c r="AG128" s="177">
        <v>44372</v>
      </c>
      <c r="AH128" s="166">
        <v>0</v>
      </c>
      <c r="AI128" s="166">
        <v>1</v>
      </c>
      <c r="AJ128" s="166">
        <v>0</v>
      </c>
      <c r="AK128" s="166">
        <v>0</v>
      </c>
      <c r="AL128" s="166">
        <v>0</v>
      </c>
      <c r="AM128" s="166" t="s">
        <v>277</v>
      </c>
      <c r="AO128" s="166">
        <v>1</v>
      </c>
      <c r="AP128" s="181">
        <v>44076</v>
      </c>
      <c r="AQ128" s="177" t="s">
        <v>799</v>
      </c>
      <c r="AR128" s="190"/>
      <c r="AS128" s="190">
        <f t="shared" si="31"/>
        <v>70</v>
      </c>
      <c r="AT128" s="177">
        <v>44076</v>
      </c>
      <c r="AU128" s="198">
        <v>2.67</v>
      </c>
      <c r="AV128" s="199" t="s">
        <v>269</v>
      </c>
      <c r="AW128" s="166" t="s">
        <v>269</v>
      </c>
      <c r="AX128" s="166">
        <v>2.75</v>
      </c>
      <c r="AY128" s="166">
        <v>5.56</v>
      </c>
      <c r="AZ128" s="166">
        <v>1</v>
      </c>
      <c r="BA128" s="166">
        <v>154</v>
      </c>
      <c r="BB128" s="166">
        <v>3.91</v>
      </c>
      <c r="BC128" s="166">
        <v>284</v>
      </c>
      <c r="BD128" s="166">
        <v>1.9</v>
      </c>
      <c r="BE128" s="166">
        <v>0.51</v>
      </c>
      <c r="BF128" s="166">
        <v>1.43</v>
      </c>
      <c r="BG128" s="200">
        <f t="shared" si="32"/>
        <v>1.3286713286713288</v>
      </c>
      <c r="BH128" s="200">
        <f t="shared" si="33"/>
        <v>2.8039215686274508</v>
      </c>
      <c r="BI128" s="200">
        <f t="shared" si="29"/>
        <v>198.60139860139861</v>
      </c>
      <c r="BJ128" s="200">
        <f t="shared" si="27"/>
        <v>377.34265734265733</v>
      </c>
      <c r="BK128" s="166">
        <v>1</v>
      </c>
      <c r="BM128" s="166">
        <v>0.01</v>
      </c>
      <c r="BN128" s="177">
        <v>44372</v>
      </c>
      <c r="BO128" s="166">
        <v>1</v>
      </c>
      <c r="BP128" s="166" t="s">
        <v>274</v>
      </c>
      <c r="BQ128" s="177" t="s">
        <v>274</v>
      </c>
      <c r="BR128" s="166" t="s">
        <v>274</v>
      </c>
      <c r="BS128" s="166">
        <v>0</v>
      </c>
      <c r="BT128" s="166" t="s">
        <v>274</v>
      </c>
      <c r="BU128" s="166" t="s">
        <v>274</v>
      </c>
      <c r="BV128" s="166" t="s">
        <v>274</v>
      </c>
      <c r="BW128" s="166" t="s">
        <v>274</v>
      </c>
      <c r="CW128" s="166" t="s">
        <v>274</v>
      </c>
      <c r="CX128" s="166" t="s">
        <v>274</v>
      </c>
      <c r="CY128" s="166" t="s">
        <v>274</v>
      </c>
      <c r="CZ128" s="166" t="s">
        <v>274</v>
      </c>
      <c r="DA128" s="166" t="s">
        <v>274</v>
      </c>
      <c r="DB128" s="166" t="s">
        <v>274</v>
      </c>
      <c r="DC128" s="166" t="s">
        <v>274</v>
      </c>
      <c r="DD128" s="166" t="s">
        <v>274</v>
      </c>
      <c r="DE128" s="166">
        <v>0</v>
      </c>
      <c r="DF128" s="177">
        <v>44582</v>
      </c>
    </row>
    <row r="129" spans="1:111" ht="20.100000000000001" customHeight="1" x14ac:dyDescent="0.25">
      <c r="A129" s="50">
        <v>128</v>
      </c>
      <c r="B129" s="51">
        <v>44176</v>
      </c>
      <c r="C129" s="83" t="s">
        <v>474</v>
      </c>
      <c r="D129" s="53">
        <v>470909412</v>
      </c>
      <c r="E129" s="10">
        <v>17419</v>
      </c>
      <c r="F129" s="50">
        <v>111</v>
      </c>
      <c r="G129" s="50" t="s">
        <v>520</v>
      </c>
      <c r="H129" s="50" t="s">
        <v>6</v>
      </c>
      <c r="I129" s="6">
        <v>10.23</v>
      </c>
      <c r="J129" s="77">
        <v>3.7</v>
      </c>
      <c r="K129" s="11" t="s">
        <v>532</v>
      </c>
      <c r="L129" s="12">
        <v>39052</v>
      </c>
      <c r="M129" s="11">
        <f t="shared" si="19"/>
        <v>59</v>
      </c>
      <c r="N129" s="11">
        <v>13.4</v>
      </c>
      <c r="O129" s="11" t="s">
        <v>275</v>
      </c>
      <c r="P129" s="166">
        <v>0</v>
      </c>
      <c r="Q129" s="166">
        <v>1</v>
      </c>
      <c r="R129" s="166">
        <v>0</v>
      </c>
      <c r="S129" s="166">
        <v>1</v>
      </c>
      <c r="T129" s="166">
        <v>0</v>
      </c>
      <c r="V129" s="11" t="s">
        <v>1041</v>
      </c>
      <c r="W129" s="11">
        <v>0</v>
      </c>
      <c r="X129" s="12">
        <v>43494</v>
      </c>
      <c r="Y129" s="12">
        <v>44105</v>
      </c>
      <c r="Z129" s="12">
        <v>43497</v>
      </c>
      <c r="AA129" s="13">
        <f t="shared" si="30"/>
        <v>608</v>
      </c>
      <c r="AB129" s="176">
        <v>1</v>
      </c>
      <c r="AC129" s="166">
        <v>1</v>
      </c>
      <c r="AD129" s="166" t="s">
        <v>1024</v>
      </c>
      <c r="AE129" s="166">
        <v>0</v>
      </c>
      <c r="AF129" s="166" t="s">
        <v>269</v>
      </c>
      <c r="AG129" s="177" t="s">
        <v>269</v>
      </c>
      <c r="AH129" s="166">
        <v>0</v>
      </c>
      <c r="AI129" s="166">
        <v>1</v>
      </c>
      <c r="AJ129" s="166">
        <v>1</v>
      </c>
      <c r="AK129" s="166">
        <v>0</v>
      </c>
      <c r="AL129" s="166">
        <v>0</v>
      </c>
      <c r="AM129" s="166" t="s">
        <v>277</v>
      </c>
      <c r="AN129" s="166" t="s">
        <v>268</v>
      </c>
      <c r="AO129" s="166">
        <v>1</v>
      </c>
      <c r="AP129" s="181">
        <v>44176</v>
      </c>
      <c r="AQ129" s="177" t="s">
        <v>799</v>
      </c>
      <c r="AR129" s="190"/>
      <c r="AS129" s="190">
        <f t="shared" si="31"/>
        <v>73</v>
      </c>
      <c r="AT129" s="177">
        <v>44176</v>
      </c>
      <c r="AU129" s="166">
        <v>10.23</v>
      </c>
      <c r="AV129" s="166">
        <v>15.27</v>
      </c>
      <c r="AW129" s="166">
        <v>117.59</v>
      </c>
      <c r="AX129" s="166">
        <v>3.7</v>
      </c>
      <c r="AY129" s="166">
        <v>1.84</v>
      </c>
      <c r="AZ129" s="166">
        <v>1.1000000000000001</v>
      </c>
      <c r="BA129" s="166">
        <v>145</v>
      </c>
      <c r="BB129" s="166">
        <v>5.63</v>
      </c>
      <c r="BC129" s="166">
        <v>264</v>
      </c>
      <c r="BD129" s="166">
        <v>2.72</v>
      </c>
      <c r="BE129" s="166">
        <v>0.66</v>
      </c>
      <c r="BF129" s="166">
        <v>2.13</v>
      </c>
      <c r="BG129" s="200">
        <f t="shared" si="32"/>
        <v>1.2769953051643195</v>
      </c>
      <c r="BH129" s="200">
        <f t="shared" si="33"/>
        <v>3.2272727272727271</v>
      </c>
      <c r="BI129" s="200">
        <f t="shared" ref="BI129:BI163" si="34">BC129/BF129</f>
        <v>123.94366197183099</v>
      </c>
      <c r="BJ129" s="200">
        <f t="shared" si="27"/>
        <v>337.12676056338034</v>
      </c>
      <c r="BK129" s="166">
        <v>0</v>
      </c>
      <c r="BL129" s="166">
        <v>0</v>
      </c>
      <c r="BM129" s="166">
        <v>0.01</v>
      </c>
      <c r="BN129" s="177">
        <v>44323</v>
      </c>
      <c r="BO129" s="166">
        <v>1</v>
      </c>
      <c r="BP129" s="166" t="s">
        <v>803</v>
      </c>
      <c r="BQ129" s="177">
        <v>44369</v>
      </c>
      <c r="BR129" s="166">
        <v>0</v>
      </c>
      <c r="BS129" s="166">
        <v>0</v>
      </c>
      <c r="CW129" s="166">
        <v>0</v>
      </c>
      <c r="CX129" s="166">
        <v>0</v>
      </c>
      <c r="CY129" s="166">
        <v>0</v>
      </c>
      <c r="CZ129" s="166">
        <v>0</v>
      </c>
      <c r="DA129" s="166">
        <v>0</v>
      </c>
      <c r="DB129" s="166">
        <v>0</v>
      </c>
      <c r="DC129" s="166">
        <v>0</v>
      </c>
      <c r="DD129" s="166">
        <v>0</v>
      </c>
      <c r="DE129" s="166">
        <v>0</v>
      </c>
      <c r="DF129" s="177">
        <v>44624</v>
      </c>
    </row>
    <row r="130" spans="1:111" s="146" customFormat="1" ht="20.100000000000001" customHeight="1" x14ac:dyDescent="0.25">
      <c r="A130" s="50">
        <v>129</v>
      </c>
      <c r="B130" s="51">
        <v>44183</v>
      </c>
      <c r="C130" s="83" t="s">
        <v>475</v>
      </c>
      <c r="D130" s="53">
        <v>530930078</v>
      </c>
      <c r="E130" s="10">
        <v>19632</v>
      </c>
      <c r="F130" s="50">
        <v>211</v>
      </c>
      <c r="G130" s="50" t="s">
        <v>521</v>
      </c>
      <c r="H130" s="50" t="s">
        <v>6</v>
      </c>
      <c r="I130" s="6">
        <v>0.15</v>
      </c>
      <c r="J130" s="6" t="s">
        <v>269</v>
      </c>
      <c r="K130" s="11" t="s">
        <v>532</v>
      </c>
      <c r="L130" s="12">
        <v>44149</v>
      </c>
      <c r="M130" s="11">
        <f t="shared" si="19"/>
        <v>67</v>
      </c>
      <c r="N130" s="11">
        <v>340</v>
      </c>
      <c r="O130" s="11" t="s">
        <v>287</v>
      </c>
      <c r="P130" s="166">
        <v>0</v>
      </c>
      <c r="Q130" s="166">
        <v>0</v>
      </c>
      <c r="R130" s="166">
        <v>0</v>
      </c>
      <c r="S130" s="166">
        <v>0</v>
      </c>
      <c r="T130" s="166">
        <v>0</v>
      </c>
      <c r="U130" s="11" t="s">
        <v>299</v>
      </c>
      <c r="V130" s="11"/>
      <c r="W130" s="11">
        <v>1</v>
      </c>
      <c r="X130" s="12">
        <v>44149</v>
      </c>
      <c r="Y130" s="12">
        <v>44608</v>
      </c>
      <c r="Z130" s="12">
        <v>44160</v>
      </c>
      <c r="AA130" s="13">
        <f t="shared" si="30"/>
        <v>448</v>
      </c>
      <c r="AB130" s="176">
        <v>1</v>
      </c>
      <c r="AC130" s="166">
        <v>1</v>
      </c>
      <c r="AD130" s="166" t="s">
        <v>263</v>
      </c>
      <c r="AE130" s="166">
        <v>0</v>
      </c>
      <c r="AF130" s="166">
        <v>0.06</v>
      </c>
      <c r="AG130" s="177">
        <v>44365</v>
      </c>
      <c r="AH130" s="166">
        <v>0</v>
      </c>
      <c r="AI130" s="166">
        <v>1</v>
      </c>
      <c r="AJ130" s="166">
        <v>0</v>
      </c>
      <c r="AK130" s="166">
        <v>0</v>
      </c>
      <c r="AL130" s="166">
        <v>0</v>
      </c>
      <c r="AM130" s="166" t="s">
        <v>277</v>
      </c>
      <c r="AN130" s="166"/>
      <c r="AO130" s="166">
        <v>1</v>
      </c>
      <c r="AP130" s="181">
        <v>44216</v>
      </c>
      <c r="AQ130" s="177">
        <v>44608</v>
      </c>
      <c r="AR130" s="190">
        <f t="shared" si="26"/>
        <v>392</v>
      </c>
      <c r="AS130" s="190">
        <f t="shared" si="31"/>
        <v>67</v>
      </c>
      <c r="AT130" s="177">
        <v>44216</v>
      </c>
      <c r="AU130" s="166">
        <v>0.91</v>
      </c>
      <c r="AV130" s="166" t="s">
        <v>269</v>
      </c>
      <c r="AW130" s="166" t="s">
        <v>269</v>
      </c>
      <c r="AX130" s="166">
        <v>3.15</v>
      </c>
      <c r="AY130" s="166">
        <v>12.85</v>
      </c>
      <c r="AZ130" s="166">
        <v>1.5</v>
      </c>
      <c r="BA130" s="166">
        <v>102</v>
      </c>
      <c r="BB130" s="166">
        <v>6.35</v>
      </c>
      <c r="BC130" s="166">
        <v>253</v>
      </c>
      <c r="BD130" s="184">
        <v>3.24</v>
      </c>
      <c r="BE130" s="184">
        <v>0.53</v>
      </c>
      <c r="BF130" s="184">
        <v>2.2599999999999998</v>
      </c>
      <c r="BG130" s="200">
        <f t="shared" si="32"/>
        <v>1.433628318584071</v>
      </c>
      <c r="BH130" s="200">
        <f t="shared" si="33"/>
        <v>4.2641509433962259</v>
      </c>
      <c r="BI130" s="200">
        <f t="shared" si="34"/>
        <v>111.94690265486727</v>
      </c>
      <c r="BJ130" s="200">
        <f t="shared" si="27"/>
        <v>362.70796460177002</v>
      </c>
      <c r="BK130" s="184">
        <v>1</v>
      </c>
      <c r="BL130" s="184"/>
      <c r="BM130" s="184">
        <v>0.05</v>
      </c>
      <c r="BN130" s="181">
        <v>44365</v>
      </c>
      <c r="BO130" s="184">
        <v>1</v>
      </c>
      <c r="BP130" s="184" t="s">
        <v>274</v>
      </c>
      <c r="BQ130" s="184" t="s">
        <v>274</v>
      </c>
      <c r="BR130" s="184">
        <v>0</v>
      </c>
      <c r="BS130" s="184">
        <v>1</v>
      </c>
      <c r="BT130" s="184" t="s">
        <v>272</v>
      </c>
      <c r="BU130" s="181">
        <v>44620</v>
      </c>
      <c r="BV130" s="181">
        <v>44686</v>
      </c>
      <c r="BW130" s="184">
        <v>6</v>
      </c>
      <c r="BX130" s="184"/>
      <c r="BY130" s="184"/>
      <c r="BZ130" s="184"/>
      <c r="CA130" s="184"/>
      <c r="CB130" s="184"/>
      <c r="CC130" s="184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4"/>
      <c r="CO130" s="184"/>
      <c r="CP130" s="184"/>
      <c r="CQ130" s="184"/>
      <c r="CR130" s="184"/>
      <c r="CS130" s="184"/>
      <c r="CT130" s="184"/>
      <c r="CU130" s="184"/>
      <c r="CV130" s="184"/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1">
        <v>44629</v>
      </c>
      <c r="DG130" s="184"/>
    </row>
    <row r="131" spans="1:111" ht="20.100000000000001" customHeight="1" x14ac:dyDescent="0.25">
      <c r="A131" s="50">
        <v>130</v>
      </c>
      <c r="B131" s="51">
        <v>44209</v>
      </c>
      <c r="C131" s="83" t="s">
        <v>476</v>
      </c>
      <c r="D131" s="53">
        <v>401009402</v>
      </c>
      <c r="E131" s="10">
        <v>14893</v>
      </c>
      <c r="F131" s="50">
        <v>111</v>
      </c>
      <c r="G131" s="50" t="s">
        <v>522</v>
      </c>
      <c r="H131" s="50" t="s">
        <v>3</v>
      </c>
      <c r="I131" s="6">
        <v>216.43</v>
      </c>
      <c r="J131" s="6">
        <v>3.38</v>
      </c>
      <c r="K131" s="11" t="s">
        <v>532</v>
      </c>
      <c r="L131" s="12">
        <v>40616</v>
      </c>
      <c r="M131" s="11">
        <f t="shared" si="19"/>
        <v>70</v>
      </c>
      <c r="N131" s="11">
        <v>9.69</v>
      </c>
      <c r="O131" s="11" t="s">
        <v>285</v>
      </c>
      <c r="P131" s="166">
        <v>0</v>
      </c>
      <c r="Q131" s="166">
        <v>0</v>
      </c>
      <c r="R131" s="166">
        <v>0</v>
      </c>
      <c r="S131" s="166">
        <v>1</v>
      </c>
      <c r="T131" s="166">
        <v>0</v>
      </c>
      <c r="V131" s="11" t="s">
        <v>1042</v>
      </c>
      <c r="W131" s="11">
        <v>0</v>
      </c>
      <c r="X131" s="12">
        <v>44168</v>
      </c>
      <c r="Y131" s="12">
        <v>44168</v>
      </c>
      <c r="Z131" s="12">
        <v>43242</v>
      </c>
      <c r="AA131" s="13">
        <f t="shared" si="30"/>
        <v>926</v>
      </c>
      <c r="AB131" s="176">
        <v>0</v>
      </c>
      <c r="AC131" s="166">
        <v>0</v>
      </c>
      <c r="AE131" s="166">
        <v>1</v>
      </c>
      <c r="AF131" s="166">
        <v>0.26</v>
      </c>
      <c r="AG131" s="177" t="s">
        <v>269</v>
      </c>
      <c r="AH131" s="166">
        <v>1</v>
      </c>
      <c r="AI131" s="166">
        <v>1</v>
      </c>
      <c r="AJ131" s="166">
        <v>0</v>
      </c>
      <c r="AK131" s="166">
        <v>0</v>
      </c>
      <c r="AL131" s="166">
        <v>0</v>
      </c>
      <c r="AM131" s="166" t="s">
        <v>277</v>
      </c>
      <c r="AN131" s="166" t="s">
        <v>268</v>
      </c>
      <c r="AO131" s="166">
        <v>1</v>
      </c>
      <c r="AP131" s="181">
        <v>44209</v>
      </c>
      <c r="AQ131" s="177">
        <v>44636</v>
      </c>
      <c r="AR131" s="190">
        <f t="shared" si="26"/>
        <v>427</v>
      </c>
      <c r="AS131" s="190">
        <f t="shared" si="31"/>
        <v>80</v>
      </c>
      <c r="AT131" s="177">
        <v>44209</v>
      </c>
      <c r="AU131" s="166">
        <v>216.43</v>
      </c>
      <c r="AV131" s="166">
        <v>12.54</v>
      </c>
      <c r="AW131" s="166">
        <v>127.68</v>
      </c>
      <c r="AX131" s="166">
        <v>3.38</v>
      </c>
      <c r="AY131" s="166">
        <v>1.19</v>
      </c>
      <c r="AZ131" s="166">
        <v>0.6</v>
      </c>
      <c r="BA131" s="166">
        <v>138</v>
      </c>
      <c r="BB131" s="166">
        <v>8.1999999999999993</v>
      </c>
      <c r="BC131" s="166">
        <v>167</v>
      </c>
      <c r="BD131" s="166">
        <v>5.85</v>
      </c>
      <c r="BE131" s="166">
        <v>0.68</v>
      </c>
      <c r="BF131" s="166">
        <v>1.43</v>
      </c>
      <c r="BG131" s="200">
        <f t="shared" si="32"/>
        <v>4.0909090909090908</v>
      </c>
      <c r="BH131" s="200">
        <f t="shared" si="33"/>
        <v>2.1029411764705879</v>
      </c>
      <c r="BI131" s="200">
        <f t="shared" si="34"/>
        <v>116.78321678321679</v>
      </c>
      <c r="BJ131" s="200">
        <f t="shared" si="27"/>
        <v>683.18181818181813</v>
      </c>
      <c r="BK131" s="166">
        <v>0</v>
      </c>
      <c r="BL131" s="166">
        <v>0</v>
      </c>
      <c r="BM131" s="166">
        <v>37.75</v>
      </c>
      <c r="BN131" s="177">
        <v>44323</v>
      </c>
      <c r="BO131" s="166">
        <v>1</v>
      </c>
      <c r="BP131" s="166" t="s">
        <v>274</v>
      </c>
      <c r="BQ131" s="177" t="s">
        <v>274</v>
      </c>
      <c r="BR131" s="166" t="s">
        <v>274</v>
      </c>
      <c r="BS131" s="166">
        <v>1</v>
      </c>
      <c r="DE131" s="166">
        <v>0</v>
      </c>
      <c r="DF131" s="177">
        <v>44636</v>
      </c>
      <c r="DG131" s="166" t="s">
        <v>1037</v>
      </c>
    </row>
    <row r="132" spans="1:111" ht="20.100000000000001" customHeight="1" x14ac:dyDescent="0.25">
      <c r="A132" s="50">
        <v>131</v>
      </c>
      <c r="B132" s="51">
        <v>44211</v>
      </c>
      <c r="C132" s="83" t="s">
        <v>477</v>
      </c>
      <c r="D132" s="53">
        <v>471229433</v>
      </c>
      <c r="E132" s="10">
        <v>17530</v>
      </c>
      <c r="F132" s="50">
        <v>111</v>
      </c>
      <c r="G132" s="50" t="s">
        <v>523</v>
      </c>
      <c r="H132" s="50" t="s">
        <v>6</v>
      </c>
      <c r="I132" s="6">
        <v>26.89</v>
      </c>
      <c r="J132" s="6">
        <v>2.76</v>
      </c>
      <c r="K132" s="11" t="s">
        <v>532</v>
      </c>
      <c r="L132" s="12">
        <v>40044</v>
      </c>
      <c r="M132" s="11">
        <f t="shared" si="19"/>
        <v>61</v>
      </c>
      <c r="N132" s="11">
        <v>8.9</v>
      </c>
      <c r="O132" s="11" t="s">
        <v>285</v>
      </c>
      <c r="P132" s="166">
        <v>0</v>
      </c>
      <c r="Q132" s="166">
        <v>1</v>
      </c>
      <c r="R132" s="166">
        <v>0</v>
      </c>
      <c r="S132" s="166">
        <v>1</v>
      </c>
      <c r="T132" s="166">
        <v>0</v>
      </c>
      <c r="V132" s="11" t="s">
        <v>1043</v>
      </c>
      <c r="W132" s="11">
        <v>0</v>
      </c>
      <c r="X132" s="12">
        <v>43009</v>
      </c>
      <c r="Y132" s="12">
        <v>44105</v>
      </c>
      <c r="Z132" s="12">
        <v>43053</v>
      </c>
      <c r="AA132" s="13">
        <f t="shared" si="30"/>
        <v>1052</v>
      </c>
      <c r="AB132" s="176">
        <v>1</v>
      </c>
      <c r="AC132" s="166">
        <v>1</v>
      </c>
      <c r="AD132" s="181" t="s">
        <v>1024</v>
      </c>
      <c r="AE132" s="166">
        <v>0</v>
      </c>
      <c r="AF132" s="166">
        <v>0.27</v>
      </c>
      <c r="AG132" s="177">
        <v>43230</v>
      </c>
      <c r="AH132" s="166">
        <v>0</v>
      </c>
      <c r="AI132" s="166">
        <v>1</v>
      </c>
      <c r="AJ132" s="166">
        <v>1</v>
      </c>
      <c r="AK132" s="166">
        <v>0</v>
      </c>
      <c r="AL132" s="166">
        <v>0</v>
      </c>
      <c r="AM132" s="166" t="s">
        <v>277</v>
      </c>
      <c r="AN132" s="166" t="s">
        <v>268</v>
      </c>
      <c r="AO132" s="166">
        <v>0</v>
      </c>
      <c r="AP132" s="166" t="s">
        <v>1044</v>
      </c>
      <c r="AQ132" s="177" t="s">
        <v>799</v>
      </c>
      <c r="AR132" s="190"/>
      <c r="AS132" s="190">
        <v>74</v>
      </c>
      <c r="AT132" s="177">
        <v>44211</v>
      </c>
      <c r="AU132" s="166">
        <v>26.89</v>
      </c>
      <c r="AV132" s="166">
        <v>14.44</v>
      </c>
      <c r="AW132" s="166">
        <v>98.73</v>
      </c>
      <c r="AX132" s="166">
        <v>2.76</v>
      </c>
      <c r="AY132" s="166">
        <v>2.2000000000000002</v>
      </c>
      <c r="AZ132" s="166">
        <v>2.5</v>
      </c>
      <c r="BA132" s="166">
        <v>136</v>
      </c>
      <c r="BB132" s="166">
        <v>6.13</v>
      </c>
      <c r="BC132" s="166">
        <v>177</v>
      </c>
      <c r="BD132" s="166">
        <v>3.86</v>
      </c>
      <c r="BE132" s="166">
        <v>0.47</v>
      </c>
      <c r="BF132" s="166">
        <v>1.59</v>
      </c>
      <c r="BG132" s="200">
        <f t="shared" si="32"/>
        <v>2.4276729559748427</v>
      </c>
      <c r="BH132" s="200">
        <f t="shared" si="33"/>
        <v>3.3829787234042556</v>
      </c>
      <c r="BI132" s="200">
        <f t="shared" si="34"/>
        <v>111.32075471698113</v>
      </c>
      <c r="BJ132" s="200">
        <f t="shared" si="27"/>
        <v>429.69811320754712</v>
      </c>
      <c r="BK132" s="166">
        <v>1</v>
      </c>
      <c r="BL132" s="166">
        <v>4</v>
      </c>
      <c r="BM132" s="166">
        <v>0.48</v>
      </c>
      <c r="BN132" s="177">
        <v>44496</v>
      </c>
      <c r="BO132" s="166">
        <v>1</v>
      </c>
      <c r="BR132" s="166">
        <v>0</v>
      </c>
      <c r="BS132" s="166">
        <v>0</v>
      </c>
      <c r="CW132" s="166">
        <v>0</v>
      </c>
      <c r="CX132" s="166">
        <v>0</v>
      </c>
      <c r="CY132" s="166">
        <v>0</v>
      </c>
      <c r="CZ132" s="166">
        <v>0</v>
      </c>
      <c r="DA132" s="166">
        <v>0</v>
      </c>
      <c r="DB132" s="166">
        <v>0</v>
      </c>
      <c r="DC132" s="166">
        <v>0</v>
      </c>
      <c r="DD132" s="166">
        <v>0</v>
      </c>
      <c r="DE132" s="166">
        <v>0</v>
      </c>
      <c r="DF132" s="177">
        <v>44624</v>
      </c>
    </row>
    <row r="133" spans="1:111" ht="20.100000000000001" customHeight="1" x14ac:dyDescent="0.25">
      <c r="A133" s="50">
        <v>132</v>
      </c>
      <c r="B133" s="51">
        <v>44221</v>
      </c>
      <c r="C133" s="83" t="s">
        <v>478</v>
      </c>
      <c r="D133" s="53">
        <v>420322402</v>
      </c>
      <c r="E133" s="10">
        <v>15422</v>
      </c>
      <c r="F133" s="50">
        <v>111</v>
      </c>
      <c r="G133" s="50" t="s">
        <v>524</v>
      </c>
      <c r="H133" s="50" t="s">
        <v>6</v>
      </c>
      <c r="I133" s="6">
        <v>12.87</v>
      </c>
      <c r="J133" s="6">
        <v>3.52</v>
      </c>
      <c r="K133" s="11" t="s">
        <v>46</v>
      </c>
      <c r="L133" s="12">
        <v>42387</v>
      </c>
      <c r="M133" s="11">
        <f t="shared" si="19"/>
        <v>73</v>
      </c>
      <c r="N133" s="11">
        <v>4.26</v>
      </c>
      <c r="O133" s="11" t="s">
        <v>270</v>
      </c>
      <c r="P133" s="166">
        <v>0</v>
      </c>
      <c r="Q133" s="166">
        <v>1</v>
      </c>
      <c r="R133" s="166">
        <v>1</v>
      </c>
      <c r="S133" s="166">
        <v>1</v>
      </c>
      <c r="T133" s="166">
        <v>0</v>
      </c>
      <c r="U133" s="11" t="s">
        <v>1045</v>
      </c>
      <c r="V133" s="11" t="s">
        <v>1046</v>
      </c>
      <c r="W133" s="11">
        <v>0</v>
      </c>
      <c r="X133" s="12" t="s">
        <v>1173</v>
      </c>
      <c r="Z133" s="12">
        <v>43195</v>
      </c>
      <c r="AB133" s="176">
        <v>0</v>
      </c>
      <c r="AC133" s="166">
        <v>1</v>
      </c>
      <c r="AD133" s="166" t="s">
        <v>266</v>
      </c>
      <c r="AE133" s="166">
        <v>0</v>
      </c>
      <c r="AF133" s="166" t="s">
        <v>269</v>
      </c>
      <c r="AG133" s="177" t="s">
        <v>269</v>
      </c>
      <c r="AH133" s="166">
        <v>0</v>
      </c>
      <c r="AI133" s="166">
        <v>0</v>
      </c>
      <c r="AJ133" s="166">
        <v>0</v>
      </c>
      <c r="AK133" s="166">
        <v>0</v>
      </c>
      <c r="AL133" s="166">
        <v>0</v>
      </c>
      <c r="AM133" s="166" t="s">
        <v>821</v>
      </c>
      <c r="AN133" s="166" t="s">
        <v>269</v>
      </c>
      <c r="AO133" s="166">
        <v>0</v>
      </c>
      <c r="AP133" s="181">
        <v>44259</v>
      </c>
      <c r="AQ133" s="177" t="s">
        <v>799</v>
      </c>
      <c r="AR133" s="190"/>
      <c r="AS133" s="190">
        <f t="shared" si="31"/>
        <v>78</v>
      </c>
      <c r="AT133" s="177">
        <v>44258</v>
      </c>
      <c r="AU133" s="166">
        <v>21.67</v>
      </c>
      <c r="AV133" s="166" t="s">
        <v>269</v>
      </c>
      <c r="AW133" s="166" t="s">
        <v>269</v>
      </c>
      <c r="AX133" s="166" t="s">
        <v>269</v>
      </c>
      <c r="AY133" s="166" t="s">
        <v>269</v>
      </c>
      <c r="AZ133" s="166" t="s">
        <v>269</v>
      </c>
      <c r="BA133" s="166" t="s">
        <v>269</v>
      </c>
      <c r="BB133" s="166" t="s">
        <v>269</v>
      </c>
      <c r="BC133" s="166" t="s">
        <v>269</v>
      </c>
      <c r="BD133" s="166" t="s">
        <v>269</v>
      </c>
      <c r="BE133" s="166" t="s">
        <v>269</v>
      </c>
      <c r="BF133" s="166" t="s">
        <v>269</v>
      </c>
      <c r="BG133" s="200" t="s">
        <v>269</v>
      </c>
      <c r="BH133" s="200" t="s">
        <v>269</v>
      </c>
      <c r="BI133" s="200" t="s">
        <v>269</v>
      </c>
      <c r="BJ133" s="200" t="e">
        <f t="shared" si="27"/>
        <v>#VALUE!</v>
      </c>
      <c r="BK133" s="166">
        <v>1</v>
      </c>
      <c r="BL133" s="166" t="s">
        <v>269</v>
      </c>
      <c r="BM133" s="166">
        <v>0.11</v>
      </c>
      <c r="BN133" s="177">
        <v>44363</v>
      </c>
      <c r="BO133" s="166" t="s">
        <v>269</v>
      </c>
      <c r="BP133" s="166" t="s">
        <v>269</v>
      </c>
      <c r="BQ133" s="177" t="s">
        <v>269</v>
      </c>
      <c r="BR133" s="166">
        <v>1</v>
      </c>
      <c r="BS133" s="166">
        <v>0</v>
      </c>
      <c r="CW133" s="166">
        <v>0</v>
      </c>
      <c r="CX133" s="166">
        <v>0</v>
      </c>
      <c r="CY133" s="166">
        <v>0</v>
      </c>
      <c r="CZ133" s="166">
        <v>0</v>
      </c>
      <c r="DA133" s="166">
        <v>0</v>
      </c>
      <c r="DB133" s="166">
        <v>0</v>
      </c>
      <c r="DC133" s="166">
        <v>0</v>
      </c>
      <c r="DD133" s="166">
        <v>0</v>
      </c>
      <c r="DE133" s="166">
        <v>0</v>
      </c>
      <c r="DF133" s="177">
        <v>44609</v>
      </c>
    </row>
    <row r="134" spans="1:111" ht="20.100000000000001" customHeight="1" x14ac:dyDescent="0.25">
      <c r="A134" s="50">
        <v>133</v>
      </c>
      <c r="B134" s="51">
        <v>44223</v>
      </c>
      <c r="C134" s="83" t="s">
        <v>479</v>
      </c>
      <c r="D134" s="53">
        <v>430128478</v>
      </c>
      <c r="E134" s="10">
        <v>15734</v>
      </c>
      <c r="F134" s="50">
        <v>207</v>
      </c>
      <c r="G134" s="50" t="s">
        <v>525</v>
      </c>
      <c r="H134" s="50" t="s">
        <v>6</v>
      </c>
      <c r="I134" s="6">
        <v>7.8</v>
      </c>
      <c r="J134" s="6">
        <v>3.15</v>
      </c>
      <c r="K134" s="11" t="s">
        <v>532</v>
      </c>
      <c r="L134" s="12">
        <v>44089</v>
      </c>
      <c r="M134" s="11">
        <f t="shared" si="19"/>
        <v>77</v>
      </c>
      <c r="N134" s="11">
        <v>60.3</v>
      </c>
      <c r="O134" s="11" t="s">
        <v>265</v>
      </c>
      <c r="P134" s="166">
        <v>0</v>
      </c>
      <c r="Q134" s="166">
        <v>0</v>
      </c>
      <c r="R134" s="166">
        <v>0</v>
      </c>
      <c r="S134" s="166">
        <v>0</v>
      </c>
      <c r="T134" s="166">
        <v>0</v>
      </c>
      <c r="U134" s="11" t="s">
        <v>1047</v>
      </c>
      <c r="W134" s="11">
        <v>1</v>
      </c>
      <c r="X134" s="12">
        <v>44119</v>
      </c>
      <c r="Y134" s="12">
        <v>44491</v>
      </c>
      <c r="Z134" s="12">
        <v>44105</v>
      </c>
      <c r="AA134" s="13">
        <f t="shared" si="30"/>
        <v>386</v>
      </c>
      <c r="AB134" s="176">
        <v>1</v>
      </c>
      <c r="AC134" s="166">
        <v>1</v>
      </c>
      <c r="AD134" s="166" t="s">
        <v>266</v>
      </c>
      <c r="AE134" s="166">
        <v>0</v>
      </c>
      <c r="AF134" s="166" t="s">
        <v>269</v>
      </c>
      <c r="AG134" s="177" t="s">
        <v>269</v>
      </c>
      <c r="AH134" s="166">
        <v>1</v>
      </c>
      <c r="AI134" s="166">
        <v>1</v>
      </c>
      <c r="AJ134" s="166">
        <v>0</v>
      </c>
      <c r="AK134" s="166">
        <v>0</v>
      </c>
      <c r="AL134" s="166">
        <v>0</v>
      </c>
      <c r="AM134" s="166" t="s">
        <v>277</v>
      </c>
      <c r="AN134" s="166" t="s">
        <v>273</v>
      </c>
      <c r="AO134" s="166">
        <v>1</v>
      </c>
      <c r="AP134" s="181">
        <v>44223</v>
      </c>
      <c r="AQ134" s="177">
        <v>44519</v>
      </c>
      <c r="AR134" s="190">
        <f t="shared" si="26"/>
        <v>296</v>
      </c>
      <c r="AS134" s="190">
        <f t="shared" si="31"/>
        <v>77</v>
      </c>
      <c r="AT134" s="181">
        <v>44223</v>
      </c>
      <c r="AU134" s="166">
        <v>7.8</v>
      </c>
      <c r="AV134" s="166">
        <v>16.739999999999998</v>
      </c>
      <c r="AW134" s="166">
        <v>1884</v>
      </c>
      <c r="AX134" s="166">
        <v>3.15</v>
      </c>
      <c r="AY134" s="166">
        <v>1.91</v>
      </c>
      <c r="AZ134" s="166">
        <v>10.7</v>
      </c>
      <c r="BA134" s="166">
        <v>123</v>
      </c>
      <c r="BB134" s="166">
        <v>10.1</v>
      </c>
      <c r="BC134" s="166">
        <v>365</v>
      </c>
      <c r="BD134" s="166">
        <v>6.24</v>
      </c>
      <c r="BE134" s="166">
        <v>0.7</v>
      </c>
      <c r="BF134" s="166">
        <v>2.48</v>
      </c>
      <c r="BG134" s="200">
        <f t="shared" si="32"/>
        <v>2.5161290322580645</v>
      </c>
      <c r="BH134" s="200">
        <f t="shared" si="33"/>
        <v>3.5428571428571431</v>
      </c>
      <c r="BI134" s="200">
        <f t="shared" si="34"/>
        <v>147.17741935483872</v>
      </c>
      <c r="BJ134" s="200">
        <f t="shared" si="27"/>
        <v>918.38709677419365</v>
      </c>
      <c r="BK134" s="166">
        <v>1</v>
      </c>
      <c r="BL134" s="166">
        <v>0</v>
      </c>
      <c r="BM134" s="166">
        <v>2.63</v>
      </c>
      <c r="BN134" s="177">
        <v>44307</v>
      </c>
      <c r="BO134" s="166">
        <v>1</v>
      </c>
      <c r="BR134" s="166">
        <v>0</v>
      </c>
      <c r="BS134" s="166">
        <v>1</v>
      </c>
      <c r="BT134" s="166" t="s">
        <v>272</v>
      </c>
      <c r="BU134" s="177">
        <v>44522</v>
      </c>
      <c r="BV134" s="177" t="s">
        <v>799</v>
      </c>
      <c r="BW134" s="166">
        <v>9</v>
      </c>
      <c r="CW134" s="166">
        <v>9</v>
      </c>
      <c r="CX134" s="166">
        <v>0</v>
      </c>
      <c r="CY134" s="166">
        <v>0</v>
      </c>
      <c r="CZ134" s="166">
        <v>0</v>
      </c>
      <c r="DA134" s="166">
        <v>0</v>
      </c>
      <c r="DB134" s="166">
        <v>0</v>
      </c>
      <c r="DC134" s="166">
        <v>0</v>
      </c>
      <c r="DD134" s="166">
        <v>0</v>
      </c>
      <c r="DE134" s="166">
        <v>0</v>
      </c>
      <c r="DF134" s="177">
        <v>44650</v>
      </c>
    </row>
    <row r="135" spans="1:111" ht="20.100000000000001" customHeight="1" x14ac:dyDescent="0.25">
      <c r="A135" s="50">
        <v>134</v>
      </c>
      <c r="B135" s="51">
        <v>44232</v>
      </c>
      <c r="C135" s="83" t="s">
        <v>480</v>
      </c>
      <c r="D135" s="53">
        <v>351029406</v>
      </c>
      <c r="E135" s="10">
        <v>13086</v>
      </c>
      <c r="F135" s="50">
        <v>207</v>
      </c>
      <c r="G135" s="50" t="s">
        <v>526</v>
      </c>
      <c r="H135" s="50" t="s">
        <v>3</v>
      </c>
      <c r="I135" s="6">
        <v>172.75</v>
      </c>
      <c r="J135" s="6">
        <v>5.6</v>
      </c>
      <c r="K135" s="11" t="s">
        <v>532</v>
      </c>
      <c r="L135" s="12">
        <v>40891</v>
      </c>
      <c r="M135" s="11">
        <f t="shared" si="19"/>
        <v>76</v>
      </c>
      <c r="N135" s="164">
        <v>44781</v>
      </c>
      <c r="O135" s="11" t="s">
        <v>289</v>
      </c>
      <c r="P135" s="166">
        <v>0</v>
      </c>
      <c r="Q135" s="166">
        <v>0</v>
      </c>
      <c r="R135" s="166">
        <v>0</v>
      </c>
      <c r="S135" s="166">
        <v>0</v>
      </c>
      <c r="T135" s="166">
        <v>0</v>
      </c>
      <c r="U135" s="144" t="s">
        <v>269</v>
      </c>
      <c r="W135" s="11">
        <v>0</v>
      </c>
      <c r="X135" s="12">
        <v>43831</v>
      </c>
      <c r="Y135" s="12">
        <v>44105</v>
      </c>
      <c r="Z135" s="12">
        <v>43853</v>
      </c>
      <c r="AA135" s="13">
        <f>DATEDIF(Z135,Y135,"d")</f>
        <v>252</v>
      </c>
      <c r="AB135" s="176">
        <v>1</v>
      </c>
      <c r="AC135" s="166">
        <v>1</v>
      </c>
      <c r="AD135" s="188" t="s">
        <v>1048</v>
      </c>
      <c r="AE135" s="166">
        <v>0</v>
      </c>
      <c r="AF135" s="166">
        <v>10.5</v>
      </c>
      <c r="AG135" s="177">
        <v>43938</v>
      </c>
      <c r="AH135" s="166">
        <v>0</v>
      </c>
      <c r="AI135" s="166">
        <v>1</v>
      </c>
      <c r="AJ135" s="166">
        <v>0</v>
      </c>
      <c r="AK135" s="166">
        <v>0</v>
      </c>
      <c r="AL135" s="166">
        <v>0</v>
      </c>
      <c r="AM135" s="174" t="s">
        <v>264</v>
      </c>
      <c r="AN135" s="174" t="s">
        <v>268</v>
      </c>
      <c r="AO135" s="166">
        <v>1</v>
      </c>
      <c r="AP135" s="181">
        <v>44233</v>
      </c>
      <c r="AQ135" s="187">
        <v>44642</v>
      </c>
      <c r="AR135" s="190">
        <f t="shared" si="26"/>
        <v>409</v>
      </c>
      <c r="AS135" s="190">
        <f t="shared" si="31"/>
        <v>85</v>
      </c>
      <c r="AT135" s="177">
        <v>44232</v>
      </c>
      <c r="AU135" s="166">
        <v>172.75</v>
      </c>
      <c r="AV135" s="166">
        <v>2.9</v>
      </c>
      <c r="AW135" s="166">
        <v>639.41999999999996</v>
      </c>
      <c r="AX135" s="166">
        <v>5.6</v>
      </c>
      <c r="AY135" s="166">
        <v>23.38</v>
      </c>
      <c r="AZ135" s="166">
        <v>5.0999999999999996</v>
      </c>
      <c r="BA135" s="166">
        <v>93</v>
      </c>
      <c r="BB135" s="166">
        <v>6.64</v>
      </c>
      <c r="BC135" s="166">
        <v>189</v>
      </c>
      <c r="BD135" s="166">
        <v>4.78</v>
      </c>
      <c r="BE135" s="166">
        <v>0.42</v>
      </c>
      <c r="BF135" s="166">
        <v>1.1299999999999999</v>
      </c>
      <c r="BG135" s="200">
        <f t="shared" si="32"/>
        <v>4.230088495575222</v>
      </c>
      <c r="BH135" s="200">
        <f t="shared" si="33"/>
        <v>2.6904761904761902</v>
      </c>
      <c r="BI135" s="200">
        <f t="shared" si="34"/>
        <v>167.25663716814162</v>
      </c>
      <c r="BJ135" s="200">
        <f t="shared" si="27"/>
        <v>799.48672566371704</v>
      </c>
      <c r="BK135" s="166">
        <v>1</v>
      </c>
      <c r="BL135" s="166">
        <v>0</v>
      </c>
      <c r="BM135" s="166">
        <v>2.0299999999999998</v>
      </c>
      <c r="BN135" s="177">
        <v>44314</v>
      </c>
      <c r="BO135" s="166">
        <v>1</v>
      </c>
      <c r="BR135" s="166">
        <v>1</v>
      </c>
      <c r="BS135" s="166">
        <v>0</v>
      </c>
      <c r="CW135" s="166">
        <v>0</v>
      </c>
      <c r="CX135" s="166">
        <v>0</v>
      </c>
      <c r="CY135" s="166">
        <v>0</v>
      </c>
      <c r="CZ135" s="166">
        <v>0</v>
      </c>
      <c r="DA135" s="166">
        <v>0</v>
      </c>
      <c r="DB135" s="166">
        <v>0</v>
      </c>
      <c r="DC135" s="166">
        <v>1</v>
      </c>
      <c r="DD135" s="166">
        <v>0</v>
      </c>
      <c r="DE135" s="166">
        <v>1</v>
      </c>
      <c r="DF135" s="177">
        <v>44647</v>
      </c>
    </row>
    <row r="136" spans="1:111" ht="20.100000000000001" customHeight="1" x14ac:dyDescent="0.25">
      <c r="A136" s="50">
        <v>135</v>
      </c>
      <c r="B136" s="51">
        <v>44242</v>
      </c>
      <c r="C136" s="83" t="s">
        <v>482</v>
      </c>
      <c r="D136" s="53">
        <v>511031277</v>
      </c>
      <c r="E136" s="10">
        <v>18932</v>
      </c>
      <c r="F136" s="50">
        <v>111</v>
      </c>
      <c r="G136" s="50" t="s">
        <v>527</v>
      </c>
      <c r="H136" s="50" t="s">
        <v>6</v>
      </c>
      <c r="I136" s="6">
        <v>4.26</v>
      </c>
      <c r="J136" s="6">
        <v>2.97</v>
      </c>
      <c r="K136" s="11" t="s">
        <v>46</v>
      </c>
      <c r="L136" s="12">
        <v>43831</v>
      </c>
      <c r="M136" s="11">
        <f t="shared" si="19"/>
        <v>68</v>
      </c>
      <c r="N136" s="11">
        <v>1000</v>
      </c>
      <c r="O136" s="144" t="s">
        <v>285</v>
      </c>
      <c r="P136" s="166">
        <v>0</v>
      </c>
      <c r="Q136" s="174">
        <v>0</v>
      </c>
      <c r="R136" s="166">
        <v>0</v>
      </c>
      <c r="S136" s="166">
        <v>0</v>
      </c>
      <c r="T136" s="166">
        <v>0</v>
      </c>
      <c r="U136" s="11" t="s">
        <v>1049</v>
      </c>
      <c r="W136" s="11">
        <v>1</v>
      </c>
      <c r="X136" s="12">
        <v>44181</v>
      </c>
      <c r="Z136" s="12">
        <v>44207</v>
      </c>
      <c r="AB136" s="176">
        <v>1</v>
      </c>
      <c r="AC136" s="166">
        <v>1</v>
      </c>
      <c r="AD136" s="174" t="s">
        <v>1024</v>
      </c>
      <c r="AE136" s="166">
        <v>0</v>
      </c>
      <c r="AF136" s="166">
        <v>0.08</v>
      </c>
      <c r="AG136" s="177">
        <v>44511</v>
      </c>
      <c r="AH136" s="166">
        <v>1</v>
      </c>
      <c r="AI136" s="166">
        <v>1</v>
      </c>
      <c r="AJ136" s="166">
        <v>0</v>
      </c>
      <c r="AK136" s="166">
        <v>0</v>
      </c>
      <c r="AL136" s="166">
        <v>0</v>
      </c>
      <c r="AM136" s="174" t="s">
        <v>277</v>
      </c>
      <c r="AN136" s="174" t="s">
        <v>273</v>
      </c>
      <c r="AO136" s="166">
        <v>1</v>
      </c>
      <c r="AP136" s="181">
        <v>44243</v>
      </c>
      <c r="AQ136" s="187" t="s">
        <v>799</v>
      </c>
      <c r="AR136" s="190"/>
      <c r="AS136" s="190">
        <f t="shared" si="31"/>
        <v>69</v>
      </c>
      <c r="AT136" s="177">
        <v>44242</v>
      </c>
      <c r="AU136" s="166">
        <v>4.26</v>
      </c>
      <c r="AV136" s="174" t="s">
        <v>269</v>
      </c>
      <c r="AW136" s="174" t="s">
        <v>269</v>
      </c>
      <c r="AX136" s="166">
        <v>2.97</v>
      </c>
      <c r="AY136" s="166">
        <v>4.3499999999999996</v>
      </c>
      <c r="AZ136" s="166">
        <v>1.1000000000000001</v>
      </c>
      <c r="BA136" s="166">
        <v>127</v>
      </c>
      <c r="BB136" s="166">
        <v>6.74</v>
      </c>
      <c r="BC136" s="166">
        <v>173</v>
      </c>
      <c r="BD136" s="166">
        <v>4.0599999999999996</v>
      </c>
      <c r="BE136" s="166">
        <v>0.61</v>
      </c>
      <c r="BF136" s="166">
        <v>1.88</v>
      </c>
      <c r="BG136" s="200">
        <f t="shared" si="32"/>
        <v>2.1595744680851063</v>
      </c>
      <c r="BH136" s="200">
        <f t="shared" si="33"/>
        <v>3.081967213114754</v>
      </c>
      <c r="BI136" s="200">
        <f t="shared" si="34"/>
        <v>92.021276595744681</v>
      </c>
      <c r="BJ136" s="200">
        <f t="shared" si="27"/>
        <v>373.60638297872339</v>
      </c>
      <c r="BK136" s="166">
        <v>0</v>
      </c>
      <c r="BL136" s="166">
        <v>0</v>
      </c>
      <c r="BM136" s="166">
        <v>0.08</v>
      </c>
      <c r="BN136" s="177">
        <v>44511</v>
      </c>
      <c r="BO136" s="166">
        <v>0</v>
      </c>
      <c r="BR136" s="166">
        <v>0</v>
      </c>
      <c r="BS136" s="166">
        <v>0</v>
      </c>
      <c r="CW136" s="166">
        <v>0</v>
      </c>
      <c r="CX136" s="166">
        <v>0</v>
      </c>
      <c r="CY136" s="166">
        <v>0</v>
      </c>
      <c r="CZ136" s="166">
        <v>0</v>
      </c>
      <c r="DA136" s="166">
        <v>0</v>
      </c>
      <c r="DB136" s="166">
        <v>0</v>
      </c>
      <c r="DC136" s="166">
        <v>0</v>
      </c>
      <c r="DD136" s="166">
        <v>0</v>
      </c>
      <c r="DE136" s="166">
        <v>0</v>
      </c>
      <c r="DF136" s="177">
        <v>44602</v>
      </c>
    </row>
    <row r="137" spans="1:111" ht="20.100000000000001" customHeight="1" x14ac:dyDescent="0.25">
      <c r="A137" s="50">
        <v>136</v>
      </c>
      <c r="B137" s="51">
        <v>44245</v>
      </c>
      <c r="C137" s="83" t="s">
        <v>483</v>
      </c>
      <c r="D137" s="53">
        <v>440414421</v>
      </c>
      <c r="E137" s="10">
        <v>16176</v>
      </c>
      <c r="F137" s="50">
        <v>111</v>
      </c>
      <c r="G137" s="50" t="s">
        <v>528</v>
      </c>
      <c r="H137" s="50" t="s">
        <v>3</v>
      </c>
      <c r="I137" s="6">
        <v>24.12</v>
      </c>
      <c r="J137" s="6">
        <v>3.8</v>
      </c>
      <c r="K137" s="11" t="s">
        <v>532</v>
      </c>
      <c r="L137" s="12">
        <v>43957</v>
      </c>
      <c r="M137" s="11">
        <f t="shared" si="19"/>
        <v>76</v>
      </c>
      <c r="N137" s="11">
        <v>8.01</v>
      </c>
      <c r="O137" s="11" t="s">
        <v>270</v>
      </c>
      <c r="P137" s="166">
        <v>0</v>
      </c>
      <c r="Q137" s="166">
        <v>1</v>
      </c>
      <c r="R137" s="166">
        <v>0</v>
      </c>
      <c r="S137" s="166">
        <v>0</v>
      </c>
      <c r="T137" s="166">
        <v>1</v>
      </c>
      <c r="V137" s="11" t="s">
        <v>1050</v>
      </c>
      <c r="W137" s="11">
        <v>0</v>
      </c>
      <c r="X137" s="12">
        <v>44138</v>
      </c>
      <c r="Y137" s="12">
        <v>44138</v>
      </c>
      <c r="Z137" s="12">
        <v>43525</v>
      </c>
      <c r="AA137" s="13">
        <f t="shared" si="30"/>
        <v>613</v>
      </c>
      <c r="AB137" s="176">
        <v>0</v>
      </c>
      <c r="AC137" s="166">
        <v>1</v>
      </c>
      <c r="AD137" s="174" t="s">
        <v>1024</v>
      </c>
      <c r="AE137" s="166">
        <v>0</v>
      </c>
      <c r="AF137" s="166">
        <v>7.0000000000000007E-2</v>
      </c>
      <c r="AG137" s="177">
        <v>43721</v>
      </c>
      <c r="AH137" s="166">
        <v>0</v>
      </c>
      <c r="AI137" s="166">
        <v>1</v>
      </c>
      <c r="AJ137" s="166">
        <v>0</v>
      </c>
      <c r="AK137" s="166">
        <v>0</v>
      </c>
      <c r="AL137" s="166">
        <v>0</v>
      </c>
      <c r="AM137" s="174" t="s">
        <v>264</v>
      </c>
      <c r="AN137" s="174" t="s">
        <v>268</v>
      </c>
      <c r="AO137" s="166">
        <v>0</v>
      </c>
      <c r="AP137" s="181">
        <v>44246</v>
      </c>
      <c r="AQ137" s="187" t="s">
        <v>799</v>
      </c>
      <c r="AR137" s="190" t="e">
        <f t="shared" si="26"/>
        <v>#VALUE!</v>
      </c>
      <c r="AS137" s="190">
        <f t="shared" si="31"/>
        <v>76</v>
      </c>
      <c r="AT137" s="177">
        <v>44245</v>
      </c>
      <c r="AU137" s="166">
        <v>24.12</v>
      </c>
      <c r="AV137" s="166">
        <v>23.52</v>
      </c>
      <c r="AW137" s="166">
        <v>92.3</v>
      </c>
      <c r="AX137" s="166">
        <v>3.8</v>
      </c>
      <c r="AY137" s="166">
        <v>2.31</v>
      </c>
      <c r="AZ137" s="166">
        <v>1.6</v>
      </c>
      <c r="BA137" s="166">
        <v>146</v>
      </c>
      <c r="BB137" s="166">
        <v>8.32</v>
      </c>
      <c r="BC137" s="166">
        <v>323</v>
      </c>
      <c r="BD137" s="166">
        <v>5.96</v>
      </c>
      <c r="BE137" s="166">
        <v>0.55000000000000004</v>
      </c>
      <c r="BF137" s="166">
        <v>1.6</v>
      </c>
      <c r="BG137" s="200">
        <f t="shared" si="32"/>
        <v>3.7249999999999996</v>
      </c>
      <c r="BH137" s="200">
        <f t="shared" si="33"/>
        <v>2.9090909090909092</v>
      </c>
      <c r="BI137" s="200">
        <f t="shared" si="34"/>
        <v>201.875</v>
      </c>
      <c r="BJ137" s="200">
        <f t="shared" si="27"/>
        <v>1203.175</v>
      </c>
      <c r="BK137" s="166">
        <v>1</v>
      </c>
      <c r="BL137" s="166">
        <v>3</v>
      </c>
      <c r="BM137" s="166">
        <v>0.8</v>
      </c>
      <c r="BN137" s="177">
        <v>44412</v>
      </c>
      <c r="BO137" s="166">
        <v>1</v>
      </c>
      <c r="BR137" s="166">
        <v>1</v>
      </c>
      <c r="BS137" s="166">
        <v>0</v>
      </c>
      <c r="CW137" s="166">
        <v>0</v>
      </c>
      <c r="CX137" s="166">
        <v>0</v>
      </c>
      <c r="CY137" s="166">
        <v>0</v>
      </c>
      <c r="CZ137" s="166">
        <v>0</v>
      </c>
      <c r="DA137" s="166">
        <v>1</v>
      </c>
      <c r="DB137" s="166">
        <v>1</v>
      </c>
      <c r="DC137" s="166">
        <v>0</v>
      </c>
      <c r="DD137" s="166">
        <v>0</v>
      </c>
      <c r="DE137" s="166">
        <v>0</v>
      </c>
      <c r="DF137" s="177">
        <v>44643</v>
      </c>
    </row>
    <row r="138" spans="1:111" ht="20.100000000000001" customHeight="1" x14ac:dyDescent="0.25">
      <c r="A138" s="50">
        <v>137</v>
      </c>
      <c r="B138" s="51">
        <v>44250</v>
      </c>
      <c r="C138" s="83" t="s">
        <v>484</v>
      </c>
      <c r="D138" s="53">
        <v>431207439</v>
      </c>
      <c r="E138" s="10">
        <v>16047</v>
      </c>
      <c r="F138" s="50">
        <v>211</v>
      </c>
      <c r="G138" s="50" t="s">
        <v>529</v>
      </c>
      <c r="H138" s="50" t="s">
        <v>3</v>
      </c>
      <c r="I138" s="6">
        <v>0.92</v>
      </c>
      <c r="J138" s="6">
        <v>4.37</v>
      </c>
      <c r="K138" s="11" t="s">
        <v>533</v>
      </c>
      <c r="L138" s="12">
        <v>42083</v>
      </c>
      <c r="M138" s="11">
        <f t="shared" si="19"/>
        <v>71</v>
      </c>
      <c r="N138" s="11">
        <v>5.7</v>
      </c>
      <c r="O138" s="144" t="s">
        <v>270</v>
      </c>
      <c r="P138" s="166">
        <v>0</v>
      </c>
      <c r="Q138" s="166">
        <v>0</v>
      </c>
      <c r="R138" s="166">
        <v>0</v>
      </c>
      <c r="S138" s="166">
        <v>0</v>
      </c>
      <c r="T138" s="166">
        <v>0</v>
      </c>
      <c r="U138" s="11" t="s">
        <v>1051</v>
      </c>
      <c r="W138" s="11">
        <v>0</v>
      </c>
      <c r="X138" s="12">
        <v>43525</v>
      </c>
      <c r="Z138" s="12">
        <v>42093</v>
      </c>
      <c r="AB138" s="176">
        <v>0</v>
      </c>
      <c r="AC138" s="166">
        <v>1</v>
      </c>
      <c r="AD138" s="174" t="s">
        <v>266</v>
      </c>
      <c r="AE138" s="166">
        <v>1</v>
      </c>
      <c r="AF138" s="166">
        <v>0.05</v>
      </c>
      <c r="AG138" s="177">
        <v>42466</v>
      </c>
      <c r="AH138" s="166">
        <v>0</v>
      </c>
      <c r="AI138" s="166">
        <v>1</v>
      </c>
      <c r="AJ138" s="166">
        <v>0</v>
      </c>
      <c r="AK138" s="166">
        <v>0</v>
      </c>
      <c r="AL138" s="166">
        <v>0</v>
      </c>
      <c r="AM138" s="166">
        <v>0</v>
      </c>
      <c r="AR138" s="190">
        <f t="shared" si="26"/>
        <v>0</v>
      </c>
      <c r="AS138" s="190" t="e">
        <f t="shared" si="31"/>
        <v>#NUM!</v>
      </c>
      <c r="BG138" s="200" t="e">
        <f t="shared" si="32"/>
        <v>#DIV/0!</v>
      </c>
      <c r="BH138" s="200" t="e">
        <f t="shared" si="33"/>
        <v>#DIV/0!</v>
      </c>
      <c r="BI138" s="200" t="e">
        <f t="shared" si="34"/>
        <v>#DIV/0!</v>
      </c>
      <c r="BJ138" s="200" t="e">
        <f t="shared" si="27"/>
        <v>#DIV/0!</v>
      </c>
      <c r="DE138" s="174">
        <v>0</v>
      </c>
      <c r="DF138" s="177">
        <v>44264</v>
      </c>
      <c r="DG138" s="174" t="s">
        <v>1037</v>
      </c>
    </row>
    <row r="139" spans="1:111" ht="20.100000000000001" customHeight="1" x14ac:dyDescent="0.25">
      <c r="A139" s="50">
        <v>138</v>
      </c>
      <c r="B139" s="51">
        <v>44260</v>
      </c>
      <c r="C139" s="83" t="s">
        <v>485</v>
      </c>
      <c r="D139" s="53">
        <v>460204462</v>
      </c>
      <c r="E139" s="10">
        <v>16837</v>
      </c>
      <c r="F139" s="50">
        <v>111</v>
      </c>
      <c r="G139" s="50" t="s">
        <v>530</v>
      </c>
      <c r="H139" s="50" t="s">
        <v>6</v>
      </c>
      <c r="I139" s="6" t="s">
        <v>269</v>
      </c>
      <c r="J139" s="6" t="s">
        <v>269</v>
      </c>
      <c r="K139" s="11" t="s">
        <v>532</v>
      </c>
      <c r="L139" s="12">
        <v>43800</v>
      </c>
      <c r="M139" s="11">
        <f t="shared" si="19"/>
        <v>73</v>
      </c>
      <c r="N139" s="11">
        <v>34</v>
      </c>
      <c r="O139" s="11" t="s">
        <v>261</v>
      </c>
      <c r="P139" s="166">
        <v>0</v>
      </c>
      <c r="Q139" s="166">
        <v>0</v>
      </c>
      <c r="R139" s="166">
        <v>0</v>
      </c>
      <c r="S139" s="166">
        <v>0</v>
      </c>
      <c r="T139" s="166">
        <v>0</v>
      </c>
      <c r="U139" s="11" t="s">
        <v>1052</v>
      </c>
      <c r="W139" s="11">
        <v>0</v>
      </c>
      <c r="X139" s="12">
        <v>43800</v>
      </c>
      <c r="Y139" s="12">
        <v>44256</v>
      </c>
      <c r="Z139" s="12">
        <v>43862</v>
      </c>
      <c r="AA139" s="13">
        <f t="shared" si="30"/>
        <v>394</v>
      </c>
      <c r="AB139" s="176">
        <v>1</v>
      </c>
      <c r="AC139" s="166">
        <v>0</v>
      </c>
      <c r="AE139" s="166">
        <v>1</v>
      </c>
      <c r="AH139" s="166">
        <v>1</v>
      </c>
      <c r="AI139" s="166">
        <v>1</v>
      </c>
      <c r="AJ139" s="166">
        <v>0</v>
      </c>
      <c r="AK139" s="166">
        <v>0</v>
      </c>
      <c r="AL139" s="166">
        <v>0</v>
      </c>
      <c r="AM139" s="166" t="s">
        <v>264</v>
      </c>
      <c r="AN139" s="166" t="s">
        <v>1018</v>
      </c>
      <c r="AO139" s="166">
        <v>1</v>
      </c>
      <c r="AP139" s="181">
        <v>44279</v>
      </c>
      <c r="AQ139" s="177">
        <v>44447</v>
      </c>
      <c r="AR139" s="190">
        <f t="shared" si="26"/>
        <v>168</v>
      </c>
      <c r="AS139" s="190">
        <f t="shared" si="31"/>
        <v>75</v>
      </c>
      <c r="AT139" s="181">
        <v>44279</v>
      </c>
      <c r="AU139" s="166">
        <v>20.239999999999998</v>
      </c>
      <c r="AV139" s="166">
        <v>22.4</v>
      </c>
      <c r="AW139" s="166">
        <v>260.94</v>
      </c>
      <c r="AX139" s="166">
        <v>3.29</v>
      </c>
      <c r="AY139" s="166">
        <v>1.22</v>
      </c>
      <c r="AZ139" s="166">
        <v>59.7</v>
      </c>
      <c r="BA139" s="166">
        <v>118</v>
      </c>
      <c r="BB139" s="166">
        <v>8.2799999999999994</v>
      </c>
      <c r="BC139" s="166">
        <v>330</v>
      </c>
      <c r="BD139" s="166">
        <v>4.92</v>
      </c>
      <c r="BE139" s="166">
        <v>0.79</v>
      </c>
      <c r="BF139" s="166">
        <v>2.0699999999999998</v>
      </c>
      <c r="BG139" s="200">
        <f t="shared" si="32"/>
        <v>2.3768115942028989</v>
      </c>
      <c r="BH139" s="200">
        <f t="shared" si="33"/>
        <v>2.6202531645569618</v>
      </c>
      <c r="BI139" s="200">
        <f t="shared" si="34"/>
        <v>159.42028985507247</v>
      </c>
      <c r="BJ139" s="200">
        <f t="shared" si="27"/>
        <v>784.3478260869565</v>
      </c>
      <c r="BK139" s="166">
        <v>1</v>
      </c>
      <c r="BL139" s="166">
        <v>0</v>
      </c>
      <c r="BM139" s="166">
        <v>9.81</v>
      </c>
      <c r="BN139" s="177">
        <v>44335</v>
      </c>
      <c r="BO139" s="166">
        <v>1</v>
      </c>
      <c r="BR139" s="166">
        <v>0</v>
      </c>
      <c r="BS139" s="166" t="s">
        <v>269</v>
      </c>
      <c r="CW139" s="166">
        <v>0</v>
      </c>
      <c r="CX139" s="166">
        <v>0</v>
      </c>
      <c r="CY139" s="166">
        <v>0</v>
      </c>
      <c r="CZ139" s="166">
        <v>0</v>
      </c>
      <c r="DA139" s="166">
        <v>1</v>
      </c>
      <c r="DB139" s="166">
        <v>1</v>
      </c>
      <c r="DE139" s="166">
        <v>1</v>
      </c>
      <c r="DF139" s="177">
        <v>44664</v>
      </c>
      <c r="DG139" s="166" t="s">
        <v>1037</v>
      </c>
    </row>
    <row r="140" spans="1:111" ht="20.100000000000001" customHeight="1" x14ac:dyDescent="0.25">
      <c r="A140" s="50">
        <v>139</v>
      </c>
      <c r="B140" s="51">
        <v>44277</v>
      </c>
      <c r="C140" s="134" t="s">
        <v>531</v>
      </c>
      <c r="D140" s="53">
        <v>5412293392</v>
      </c>
      <c r="E140" s="10">
        <v>20087</v>
      </c>
      <c r="F140" s="50">
        <v>211</v>
      </c>
      <c r="G140" s="50" t="s">
        <v>707</v>
      </c>
      <c r="H140" s="50" t="s">
        <v>6</v>
      </c>
      <c r="I140" s="6">
        <v>7.2</v>
      </c>
      <c r="J140" s="6">
        <v>3.98</v>
      </c>
      <c r="K140" s="11" t="s">
        <v>46</v>
      </c>
      <c r="L140" s="12">
        <v>43709</v>
      </c>
      <c r="M140" s="11">
        <f t="shared" si="19"/>
        <v>64</v>
      </c>
      <c r="N140" s="11">
        <v>253</v>
      </c>
      <c r="O140" s="11" t="s">
        <v>270</v>
      </c>
      <c r="P140" s="166">
        <v>0</v>
      </c>
      <c r="Q140" s="166">
        <v>0</v>
      </c>
      <c r="R140" s="166">
        <v>0</v>
      </c>
      <c r="S140" s="166">
        <v>0</v>
      </c>
      <c r="T140" s="166">
        <v>0</v>
      </c>
      <c r="U140" s="144" t="s">
        <v>269</v>
      </c>
      <c r="W140" s="11">
        <v>0</v>
      </c>
      <c r="X140" s="12">
        <v>43770</v>
      </c>
      <c r="Y140" s="12">
        <v>44193</v>
      </c>
      <c r="Z140" s="12">
        <v>43739</v>
      </c>
      <c r="AA140" s="13">
        <f t="shared" si="30"/>
        <v>454</v>
      </c>
      <c r="AB140" s="176">
        <v>0</v>
      </c>
      <c r="AC140" s="166">
        <v>1</v>
      </c>
      <c r="AD140" s="174" t="s">
        <v>263</v>
      </c>
      <c r="AE140" s="166">
        <v>0</v>
      </c>
      <c r="AF140" s="174" t="s">
        <v>269</v>
      </c>
      <c r="AG140" s="187" t="s">
        <v>269</v>
      </c>
      <c r="AH140" s="166">
        <v>1</v>
      </c>
      <c r="AI140" s="166">
        <v>1</v>
      </c>
      <c r="AJ140" s="166">
        <v>1</v>
      </c>
      <c r="AK140" s="166">
        <v>1</v>
      </c>
      <c r="AL140" s="166">
        <v>0</v>
      </c>
      <c r="AM140" s="166">
        <v>0</v>
      </c>
      <c r="AR140" s="190">
        <f t="shared" si="26"/>
        <v>0</v>
      </c>
      <c r="AS140" s="190" t="e">
        <f t="shared" si="31"/>
        <v>#NUM!</v>
      </c>
      <c r="BG140" s="200" t="e">
        <f t="shared" si="32"/>
        <v>#DIV/0!</v>
      </c>
      <c r="BH140" s="200" t="e">
        <f t="shared" si="33"/>
        <v>#DIV/0!</v>
      </c>
      <c r="BI140" s="200" t="e">
        <f t="shared" si="34"/>
        <v>#DIV/0!</v>
      </c>
      <c r="BJ140" s="200" t="e">
        <f t="shared" si="27"/>
        <v>#DIV/0!</v>
      </c>
      <c r="BS140" s="166">
        <v>1</v>
      </c>
      <c r="BT140" s="174" t="s">
        <v>272</v>
      </c>
      <c r="BU140" s="177">
        <v>44075</v>
      </c>
      <c r="BV140" s="177">
        <v>44086</v>
      </c>
      <c r="BW140" s="166">
        <v>4</v>
      </c>
      <c r="CW140" s="166">
        <v>0</v>
      </c>
      <c r="CX140" s="166">
        <v>1</v>
      </c>
      <c r="CY140" s="166">
        <v>0</v>
      </c>
      <c r="CZ140" s="166">
        <v>0</v>
      </c>
      <c r="DA140" s="166">
        <v>0</v>
      </c>
      <c r="DB140" s="166">
        <v>0</v>
      </c>
      <c r="DC140" s="166">
        <v>0</v>
      </c>
      <c r="DD140" s="166">
        <v>1</v>
      </c>
      <c r="DE140" s="166">
        <v>1</v>
      </c>
      <c r="DF140" s="177">
        <v>44439</v>
      </c>
    </row>
    <row r="141" spans="1:111" ht="20.100000000000001" customHeight="1" x14ac:dyDescent="0.25">
      <c r="A141" s="50">
        <v>140</v>
      </c>
      <c r="B141" s="51">
        <v>44281</v>
      </c>
      <c r="C141" s="83" t="s">
        <v>585</v>
      </c>
      <c r="D141" s="53">
        <v>500115089</v>
      </c>
      <c r="E141" s="10">
        <v>18278</v>
      </c>
      <c r="F141" s="50">
        <v>111</v>
      </c>
      <c r="G141" s="50" t="s">
        <v>696</v>
      </c>
      <c r="H141" s="50" t="s">
        <v>3</v>
      </c>
      <c r="I141" s="6">
        <v>87.02</v>
      </c>
      <c r="J141" s="6">
        <v>3.1</v>
      </c>
      <c r="K141" s="11" t="s">
        <v>532</v>
      </c>
      <c r="L141" s="12">
        <v>42370</v>
      </c>
      <c r="M141" s="11">
        <f t="shared" si="19"/>
        <v>65</v>
      </c>
      <c r="N141" s="11">
        <v>4.45</v>
      </c>
      <c r="O141" s="11" t="s">
        <v>285</v>
      </c>
      <c r="P141" s="166">
        <v>0</v>
      </c>
      <c r="Q141" s="166">
        <v>0</v>
      </c>
      <c r="R141" s="166">
        <v>0</v>
      </c>
      <c r="S141" s="166">
        <v>1</v>
      </c>
      <c r="T141" s="166">
        <v>0</v>
      </c>
      <c r="V141" s="11" t="s">
        <v>1017</v>
      </c>
      <c r="W141" s="11">
        <v>0</v>
      </c>
      <c r="X141" s="12">
        <v>43565</v>
      </c>
      <c r="Y141" s="12">
        <v>44495</v>
      </c>
      <c r="Z141" s="12">
        <v>43252</v>
      </c>
      <c r="AA141" s="13">
        <f t="shared" si="30"/>
        <v>1243</v>
      </c>
      <c r="AB141" s="176">
        <v>0</v>
      </c>
      <c r="AC141" s="166">
        <v>1</v>
      </c>
      <c r="AD141" s="166" t="s">
        <v>276</v>
      </c>
      <c r="AE141" s="166">
        <v>0</v>
      </c>
      <c r="AF141" s="166" t="s">
        <v>269</v>
      </c>
      <c r="AG141" s="177" t="s">
        <v>269</v>
      </c>
      <c r="AH141" s="166">
        <v>0</v>
      </c>
      <c r="AI141" s="166">
        <v>1</v>
      </c>
      <c r="AJ141" s="166">
        <v>0</v>
      </c>
      <c r="AK141" s="166">
        <v>0</v>
      </c>
      <c r="AL141" s="166">
        <v>0</v>
      </c>
      <c r="AM141" s="166" t="s">
        <v>277</v>
      </c>
      <c r="AN141" s="166" t="s">
        <v>268</v>
      </c>
      <c r="AP141" s="181">
        <v>44281</v>
      </c>
      <c r="AQ141" s="177">
        <v>44519</v>
      </c>
      <c r="AR141" s="190">
        <f t="shared" si="26"/>
        <v>238</v>
      </c>
      <c r="AS141" s="190">
        <f t="shared" si="31"/>
        <v>71</v>
      </c>
      <c r="AT141" s="177">
        <v>44281</v>
      </c>
      <c r="AU141" s="166">
        <v>87.02</v>
      </c>
      <c r="AV141" s="166">
        <v>10.61</v>
      </c>
      <c r="AW141" s="166">
        <v>128.65</v>
      </c>
      <c r="AX141" s="166">
        <v>3.1</v>
      </c>
      <c r="AY141" s="166">
        <v>3.35</v>
      </c>
      <c r="AZ141" s="166">
        <v>116.7</v>
      </c>
      <c r="BA141" s="166" t="s">
        <v>274</v>
      </c>
      <c r="BB141" s="166" t="s">
        <v>274</v>
      </c>
      <c r="BC141" s="166" t="s">
        <v>274</v>
      </c>
      <c r="BD141" s="166" t="s">
        <v>274</v>
      </c>
      <c r="BE141" s="166" t="s">
        <v>274</v>
      </c>
      <c r="BF141" s="166" t="s">
        <v>274</v>
      </c>
      <c r="BG141" s="200" t="e">
        <f t="shared" si="32"/>
        <v>#VALUE!</v>
      </c>
      <c r="BH141" s="200" t="e">
        <f t="shared" si="33"/>
        <v>#VALUE!</v>
      </c>
      <c r="BI141" s="200" t="e">
        <f t="shared" si="34"/>
        <v>#VALUE!</v>
      </c>
      <c r="BJ141" s="200" t="e">
        <f t="shared" si="27"/>
        <v>#VALUE!</v>
      </c>
      <c r="BK141" s="166">
        <v>1</v>
      </c>
      <c r="BL141" s="166" t="s">
        <v>269</v>
      </c>
      <c r="BM141" s="166">
        <v>29.34</v>
      </c>
      <c r="BN141" s="177">
        <v>44337</v>
      </c>
      <c r="BO141" s="166">
        <v>1</v>
      </c>
      <c r="BR141" s="166">
        <v>0</v>
      </c>
      <c r="BS141" s="166">
        <v>1</v>
      </c>
      <c r="BT141" s="166" t="s">
        <v>1018</v>
      </c>
      <c r="BU141" s="177">
        <v>44529</v>
      </c>
      <c r="BV141" s="177" t="s">
        <v>799</v>
      </c>
      <c r="BW141" s="166" t="s">
        <v>269</v>
      </c>
      <c r="CW141" s="166">
        <v>0</v>
      </c>
      <c r="CX141" s="166">
        <v>0</v>
      </c>
      <c r="CY141" s="166">
        <v>0</v>
      </c>
      <c r="CZ141" s="166">
        <v>0</v>
      </c>
      <c r="DA141" s="166">
        <v>0</v>
      </c>
      <c r="DB141" s="166" t="s">
        <v>269</v>
      </c>
      <c r="DC141" s="166">
        <v>0</v>
      </c>
      <c r="DD141" s="166">
        <v>0</v>
      </c>
      <c r="DE141" s="166">
        <v>0</v>
      </c>
      <c r="DF141" s="177">
        <v>44519</v>
      </c>
    </row>
    <row r="142" spans="1:111" ht="20.100000000000001" customHeight="1" x14ac:dyDescent="0.25">
      <c r="A142" s="50">
        <v>141</v>
      </c>
      <c r="B142" s="51">
        <v>44286</v>
      </c>
      <c r="C142" s="83" t="s">
        <v>599</v>
      </c>
      <c r="D142" s="53">
        <v>530213205</v>
      </c>
      <c r="E142" s="10">
        <v>19403</v>
      </c>
      <c r="F142" s="50">
        <v>111</v>
      </c>
      <c r="G142" s="50" t="s">
        <v>697</v>
      </c>
      <c r="H142" s="50" t="s">
        <v>6</v>
      </c>
      <c r="I142" s="6">
        <v>34.299999999999997</v>
      </c>
      <c r="J142" s="6">
        <v>4.3</v>
      </c>
      <c r="K142" s="11" t="s">
        <v>46</v>
      </c>
      <c r="L142" s="12">
        <v>39675</v>
      </c>
      <c r="M142" s="11">
        <f t="shared" si="19"/>
        <v>55</v>
      </c>
      <c r="N142" s="11">
        <v>16</v>
      </c>
      <c r="O142" s="11" t="s">
        <v>275</v>
      </c>
      <c r="P142" s="166">
        <v>0</v>
      </c>
      <c r="Q142" s="166">
        <v>1</v>
      </c>
      <c r="R142" s="166">
        <v>0</v>
      </c>
      <c r="S142" s="166">
        <v>1</v>
      </c>
      <c r="T142" s="166">
        <v>0</v>
      </c>
      <c r="V142" s="11" t="s">
        <v>1053</v>
      </c>
      <c r="W142" s="11">
        <v>0</v>
      </c>
      <c r="X142" s="12">
        <v>44298</v>
      </c>
      <c r="Y142" s="12">
        <v>44319</v>
      </c>
      <c r="Z142" s="12">
        <v>41618</v>
      </c>
      <c r="AA142" s="13">
        <f>DATEDIF(Z142,Y142,"d")</f>
        <v>2701</v>
      </c>
      <c r="AB142" s="176">
        <v>0</v>
      </c>
      <c r="AC142" s="166">
        <v>1</v>
      </c>
      <c r="AD142" s="166" t="s">
        <v>1054</v>
      </c>
      <c r="AE142" s="166">
        <v>0</v>
      </c>
      <c r="AF142" s="174" t="s">
        <v>269</v>
      </c>
      <c r="AG142" s="187" t="s">
        <v>269</v>
      </c>
      <c r="AH142" s="166">
        <v>1</v>
      </c>
      <c r="AI142" s="166">
        <v>0</v>
      </c>
      <c r="AJ142" s="166">
        <v>1</v>
      </c>
      <c r="AK142" s="166">
        <v>0</v>
      </c>
      <c r="AL142" s="166">
        <v>0</v>
      </c>
      <c r="AM142" s="174" t="s">
        <v>264</v>
      </c>
      <c r="AN142" s="188" t="s">
        <v>1018</v>
      </c>
      <c r="AO142" s="166">
        <v>1</v>
      </c>
      <c r="AP142" s="181">
        <v>44319</v>
      </c>
      <c r="AQ142" s="187" t="s">
        <v>799</v>
      </c>
      <c r="AR142" s="190"/>
      <c r="AS142" s="190">
        <f t="shared" si="31"/>
        <v>68</v>
      </c>
      <c r="AT142" s="177">
        <v>44319</v>
      </c>
      <c r="AU142" s="166">
        <v>25.78</v>
      </c>
      <c r="AV142" s="166">
        <v>16.739999999999998</v>
      </c>
      <c r="AW142" s="166">
        <v>75.92</v>
      </c>
      <c r="AX142" s="166">
        <v>3.29</v>
      </c>
      <c r="AY142" s="166">
        <v>1.03</v>
      </c>
      <c r="AZ142" s="166">
        <v>4</v>
      </c>
      <c r="BA142" s="166">
        <v>143</v>
      </c>
      <c r="BB142" s="166">
        <v>4.9400000000000004</v>
      </c>
      <c r="BC142" s="166">
        <v>220</v>
      </c>
      <c r="BD142" s="166">
        <v>2.2799999999999998</v>
      </c>
      <c r="BE142" s="166">
        <v>0.61</v>
      </c>
      <c r="BF142" s="166">
        <v>1.8</v>
      </c>
      <c r="BG142" s="200">
        <f t="shared" si="32"/>
        <v>1.2666666666666666</v>
      </c>
      <c r="BH142" s="200">
        <f t="shared" si="33"/>
        <v>2.9508196721311477</v>
      </c>
      <c r="BI142" s="200">
        <f t="shared" si="34"/>
        <v>122.22222222222221</v>
      </c>
      <c r="BJ142" s="200">
        <f t="shared" si="27"/>
        <v>278.66666666666663</v>
      </c>
      <c r="BK142" s="166">
        <v>0</v>
      </c>
      <c r="BL142" s="166">
        <v>0</v>
      </c>
      <c r="BM142" s="166">
        <v>0.08</v>
      </c>
      <c r="BN142" s="177">
        <v>44566</v>
      </c>
      <c r="BO142" s="166">
        <v>0</v>
      </c>
      <c r="BR142" s="166">
        <v>0</v>
      </c>
      <c r="BS142" s="166">
        <v>0</v>
      </c>
      <c r="CW142" s="166">
        <v>0</v>
      </c>
      <c r="CX142" s="166">
        <v>0</v>
      </c>
      <c r="CY142" s="166">
        <v>0</v>
      </c>
      <c r="CZ142" s="166">
        <v>0</v>
      </c>
      <c r="DA142" s="166">
        <v>0</v>
      </c>
      <c r="DB142" s="166">
        <v>0</v>
      </c>
      <c r="DC142" s="166">
        <v>0</v>
      </c>
      <c r="DD142" s="166">
        <v>0</v>
      </c>
      <c r="DE142" s="166">
        <v>0</v>
      </c>
      <c r="DF142" s="177">
        <v>44623</v>
      </c>
    </row>
    <row r="143" spans="1:111" ht="20.100000000000001" customHeight="1" x14ac:dyDescent="0.25">
      <c r="A143" s="50">
        <v>142</v>
      </c>
      <c r="B143" s="51">
        <v>44293</v>
      </c>
      <c r="C143" s="83" t="s">
        <v>587</v>
      </c>
      <c r="D143" s="53">
        <v>390318423</v>
      </c>
      <c r="E143" s="10">
        <v>14322</v>
      </c>
      <c r="F143" s="50">
        <v>111</v>
      </c>
      <c r="G143" s="50" t="s">
        <v>698</v>
      </c>
      <c r="H143" s="50" t="s">
        <v>6</v>
      </c>
      <c r="I143" s="6">
        <v>651.67999999999995</v>
      </c>
      <c r="J143" s="6">
        <v>3.55</v>
      </c>
      <c r="K143" s="11" t="s">
        <v>532</v>
      </c>
      <c r="L143" s="165">
        <v>42522</v>
      </c>
      <c r="M143" s="11">
        <f t="shared" ref="M143:M163" si="35">DATEDIF(E143,L143,"y")</f>
        <v>77</v>
      </c>
      <c r="N143" s="11">
        <v>38</v>
      </c>
      <c r="O143" s="11" t="s">
        <v>265</v>
      </c>
      <c r="P143" s="166">
        <v>0</v>
      </c>
      <c r="Q143" s="166">
        <v>0</v>
      </c>
      <c r="R143" s="166">
        <v>1</v>
      </c>
      <c r="S143" s="166">
        <v>0</v>
      </c>
      <c r="T143" s="166">
        <v>0</v>
      </c>
      <c r="U143" s="11" t="s">
        <v>1055</v>
      </c>
      <c r="W143" s="11">
        <v>1</v>
      </c>
      <c r="X143" s="165">
        <v>42522</v>
      </c>
      <c r="Y143" s="21">
        <v>44252</v>
      </c>
      <c r="Z143" s="21">
        <v>42370</v>
      </c>
      <c r="AA143" s="13">
        <f t="shared" si="30"/>
        <v>1882</v>
      </c>
      <c r="AB143" s="166">
        <v>0</v>
      </c>
      <c r="AC143" s="166">
        <v>1</v>
      </c>
      <c r="AD143" s="174" t="s">
        <v>263</v>
      </c>
      <c r="AE143" s="166">
        <v>0</v>
      </c>
      <c r="AF143" s="166">
        <v>0.31</v>
      </c>
      <c r="AG143" s="181">
        <v>43891</v>
      </c>
      <c r="AH143" s="166">
        <v>0</v>
      </c>
      <c r="AI143" s="166">
        <v>1</v>
      </c>
      <c r="AJ143" s="166">
        <v>0</v>
      </c>
      <c r="AK143" s="166">
        <v>0</v>
      </c>
      <c r="AL143" s="166">
        <v>0</v>
      </c>
      <c r="AM143" s="174" t="s">
        <v>277</v>
      </c>
      <c r="AN143" s="174" t="s">
        <v>268</v>
      </c>
      <c r="AO143" s="166">
        <v>1</v>
      </c>
      <c r="AP143" s="181">
        <v>44293</v>
      </c>
      <c r="AQ143" s="181">
        <v>44349</v>
      </c>
      <c r="AR143" s="190">
        <f t="shared" si="26"/>
        <v>56</v>
      </c>
      <c r="AS143" s="190">
        <f t="shared" si="31"/>
        <v>82</v>
      </c>
      <c r="AT143" s="181">
        <v>44293</v>
      </c>
      <c r="AU143" s="166">
        <v>651.78</v>
      </c>
      <c r="AV143" s="166">
        <v>11.37</v>
      </c>
      <c r="AW143" s="166">
        <v>199.42</v>
      </c>
      <c r="AX143" s="166">
        <v>3.55</v>
      </c>
      <c r="AY143" s="166">
        <v>8.49</v>
      </c>
      <c r="AZ143" s="166">
        <v>46</v>
      </c>
      <c r="BA143" s="166">
        <v>114</v>
      </c>
      <c r="BB143" s="166">
        <v>6.23</v>
      </c>
      <c r="BC143" s="166">
        <v>218</v>
      </c>
      <c r="BD143" s="166">
        <v>4.76</v>
      </c>
      <c r="BE143" s="166">
        <v>0.6</v>
      </c>
      <c r="BF143" s="166">
        <v>0.59</v>
      </c>
      <c r="BG143" s="200">
        <f t="shared" si="32"/>
        <v>8.0677966101694913</v>
      </c>
      <c r="BH143" s="200">
        <f t="shared" si="33"/>
        <v>0.98333333333333328</v>
      </c>
      <c r="BI143" s="200">
        <f t="shared" si="34"/>
        <v>369.49152542372883</v>
      </c>
      <c r="BJ143" s="200">
        <f t="shared" si="27"/>
        <v>1758.7796610169491</v>
      </c>
      <c r="BK143" s="166">
        <v>1</v>
      </c>
      <c r="BL143" s="166">
        <v>0</v>
      </c>
      <c r="BN143" s="166"/>
      <c r="BQ143" s="166"/>
      <c r="BR143" s="166">
        <v>0</v>
      </c>
      <c r="BS143" s="166">
        <v>0</v>
      </c>
      <c r="BU143" s="166"/>
      <c r="BV143" s="166"/>
      <c r="BX143" s="166"/>
      <c r="CR143" s="166"/>
      <c r="CU143" s="166"/>
      <c r="CW143" s="166">
        <v>0</v>
      </c>
      <c r="CX143" s="166">
        <v>0</v>
      </c>
      <c r="CY143" s="166">
        <v>0</v>
      </c>
      <c r="CZ143" s="166">
        <v>0</v>
      </c>
      <c r="DA143" s="166">
        <v>0</v>
      </c>
      <c r="DB143" s="166">
        <v>0</v>
      </c>
      <c r="DC143" s="166">
        <v>0</v>
      </c>
      <c r="DD143" s="166">
        <v>0</v>
      </c>
      <c r="DE143" s="166">
        <v>1</v>
      </c>
      <c r="DF143" s="181">
        <v>44360</v>
      </c>
    </row>
    <row r="144" spans="1:111" ht="20.100000000000001" customHeight="1" x14ac:dyDescent="0.25">
      <c r="A144" s="50">
        <v>143</v>
      </c>
      <c r="B144" s="51">
        <v>44300</v>
      </c>
      <c r="C144" s="83" t="s">
        <v>586</v>
      </c>
      <c r="D144" s="53">
        <v>361122064</v>
      </c>
      <c r="E144" s="10">
        <v>13476</v>
      </c>
      <c r="F144" s="50">
        <v>201</v>
      </c>
      <c r="G144" s="50" t="s">
        <v>699</v>
      </c>
      <c r="H144" s="50" t="s">
        <v>3</v>
      </c>
      <c r="I144" s="6" t="s">
        <v>269</v>
      </c>
      <c r="J144" s="54" t="s">
        <v>269</v>
      </c>
      <c r="K144" s="11" t="s">
        <v>532</v>
      </c>
      <c r="L144" s="165">
        <v>38565</v>
      </c>
      <c r="M144" s="11">
        <f t="shared" si="35"/>
        <v>68</v>
      </c>
      <c r="N144" s="11" t="s">
        <v>269</v>
      </c>
      <c r="O144" s="11" t="s">
        <v>269</v>
      </c>
      <c r="P144" s="166">
        <v>0</v>
      </c>
      <c r="Q144" s="166">
        <v>0</v>
      </c>
      <c r="R144" s="166">
        <v>0</v>
      </c>
      <c r="S144" s="166">
        <v>0</v>
      </c>
      <c r="T144" s="166">
        <v>0</v>
      </c>
      <c r="U144" s="144" t="s">
        <v>269</v>
      </c>
      <c r="W144" s="11">
        <v>0</v>
      </c>
      <c r="X144" s="21">
        <v>44263</v>
      </c>
      <c r="Y144" s="21">
        <v>44048</v>
      </c>
      <c r="Z144" s="175">
        <v>38534</v>
      </c>
      <c r="AA144" s="13">
        <f t="shared" si="30"/>
        <v>5514</v>
      </c>
      <c r="AB144" s="166">
        <v>0</v>
      </c>
      <c r="AC144" s="166">
        <v>0</v>
      </c>
      <c r="AE144" s="166">
        <v>1</v>
      </c>
      <c r="AF144" s="174" t="s">
        <v>269</v>
      </c>
      <c r="AG144" s="174" t="s">
        <v>269</v>
      </c>
      <c r="AH144" s="166">
        <v>0</v>
      </c>
      <c r="AI144" s="166">
        <v>0</v>
      </c>
      <c r="AJ144" s="166">
        <v>1</v>
      </c>
      <c r="AK144" s="166">
        <v>0</v>
      </c>
      <c r="AL144" s="166">
        <v>0</v>
      </c>
      <c r="AM144" s="174" t="s">
        <v>277</v>
      </c>
      <c r="AN144" s="174" t="s">
        <v>268</v>
      </c>
      <c r="AO144" s="166">
        <v>1</v>
      </c>
      <c r="AP144" s="181">
        <v>44286</v>
      </c>
      <c r="AQ144" s="181">
        <v>44631</v>
      </c>
      <c r="AR144" s="190">
        <f t="shared" si="26"/>
        <v>345</v>
      </c>
      <c r="AS144" s="190">
        <f t="shared" si="31"/>
        <v>84</v>
      </c>
      <c r="AT144" s="181">
        <v>44286</v>
      </c>
      <c r="AU144" s="166">
        <v>52.26</v>
      </c>
      <c r="AV144" s="166">
        <v>12.5</v>
      </c>
      <c r="AW144" s="166">
        <v>595.22</v>
      </c>
      <c r="AX144" s="166">
        <v>3.28</v>
      </c>
      <c r="AY144" s="166">
        <v>1.55</v>
      </c>
      <c r="AZ144" s="166">
        <v>44.8</v>
      </c>
      <c r="BA144" s="166">
        <v>98</v>
      </c>
      <c r="BB144" s="166">
        <v>10.81</v>
      </c>
      <c r="BC144" s="166">
        <v>208</v>
      </c>
      <c r="BD144" s="166">
        <v>4.04</v>
      </c>
      <c r="BE144" s="166">
        <v>4.2699999999999996</v>
      </c>
      <c r="BF144" s="166">
        <v>2.36</v>
      </c>
      <c r="BG144" s="200">
        <f t="shared" si="32"/>
        <v>1.7118644067796611</v>
      </c>
      <c r="BH144" s="200">
        <f t="shared" si="33"/>
        <v>0.55269320843091341</v>
      </c>
      <c r="BI144" s="200">
        <f t="shared" si="34"/>
        <v>88.13559322033899</v>
      </c>
      <c r="BJ144" s="200">
        <f t="shared" si="27"/>
        <v>356.06779661016952</v>
      </c>
      <c r="BK144" s="166">
        <v>1</v>
      </c>
      <c r="BL144" s="166">
        <v>0</v>
      </c>
      <c r="BM144" s="166">
        <v>4.87</v>
      </c>
      <c r="BN144" s="181">
        <v>44370</v>
      </c>
      <c r="BO144" s="166">
        <v>1</v>
      </c>
      <c r="BQ144" s="166"/>
      <c r="BR144" s="166">
        <v>0</v>
      </c>
      <c r="BS144" s="166">
        <v>0</v>
      </c>
      <c r="BU144" s="166"/>
      <c r="BV144" s="166"/>
      <c r="BX144" s="166"/>
      <c r="CR144" s="166"/>
      <c r="CU144" s="166"/>
      <c r="CW144" s="166">
        <v>0</v>
      </c>
      <c r="CX144" s="166">
        <v>0</v>
      </c>
      <c r="CY144" s="166">
        <v>0</v>
      </c>
      <c r="CZ144" s="166">
        <v>0</v>
      </c>
      <c r="DA144" s="166">
        <v>0</v>
      </c>
      <c r="DB144" s="166">
        <v>0</v>
      </c>
      <c r="DC144" s="166">
        <v>0</v>
      </c>
      <c r="DD144" s="166">
        <v>0</v>
      </c>
      <c r="DE144" s="166" t="s">
        <v>269</v>
      </c>
      <c r="DF144" s="181">
        <v>44636</v>
      </c>
    </row>
    <row r="145" spans="1:111" ht="20.100000000000001" customHeight="1" x14ac:dyDescent="0.25">
      <c r="A145" s="50">
        <v>144</v>
      </c>
      <c r="B145" s="51">
        <v>44301</v>
      </c>
      <c r="C145" s="83" t="s">
        <v>588</v>
      </c>
      <c r="D145" s="53">
        <v>440915423</v>
      </c>
      <c r="E145" s="10">
        <v>16330</v>
      </c>
      <c r="F145" s="50">
        <v>211</v>
      </c>
      <c r="G145" s="50" t="s">
        <v>700</v>
      </c>
      <c r="H145" s="50" t="s">
        <v>0</v>
      </c>
      <c r="I145" s="6">
        <v>17.11</v>
      </c>
      <c r="J145" s="6">
        <v>5.68</v>
      </c>
      <c r="K145" s="11" t="s">
        <v>46</v>
      </c>
      <c r="L145" s="21">
        <v>44260</v>
      </c>
      <c r="M145" s="11">
        <f t="shared" si="35"/>
        <v>76</v>
      </c>
      <c r="N145" s="11">
        <v>671</v>
      </c>
      <c r="O145" s="11" t="s">
        <v>275</v>
      </c>
      <c r="P145" s="166">
        <v>0</v>
      </c>
      <c r="Q145" s="166">
        <v>0</v>
      </c>
      <c r="R145" s="166">
        <v>0</v>
      </c>
      <c r="S145" s="166">
        <v>0</v>
      </c>
      <c r="T145" s="166">
        <v>0</v>
      </c>
      <c r="U145" s="214" t="s">
        <v>1169</v>
      </c>
      <c r="W145" s="11">
        <v>1</v>
      </c>
      <c r="X145" s="21">
        <v>44263</v>
      </c>
      <c r="Y145" s="11"/>
      <c r="Z145" s="21">
        <v>44270</v>
      </c>
      <c r="AA145" s="13" t="e">
        <f t="shared" si="30"/>
        <v>#NUM!</v>
      </c>
      <c r="AB145" s="166">
        <v>1</v>
      </c>
      <c r="AC145" s="166">
        <v>1</v>
      </c>
      <c r="AD145" s="166" t="s">
        <v>1056</v>
      </c>
      <c r="AE145" s="166">
        <v>0</v>
      </c>
      <c r="AF145" s="166">
        <v>0.88</v>
      </c>
      <c r="AG145" s="181">
        <v>44441</v>
      </c>
      <c r="AH145" s="166">
        <v>0</v>
      </c>
      <c r="AI145" s="166">
        <v>1</v>
      </c>
      <c r="AJ145" s="166">
        <v>0</v>
      </c>
      <c r="AK145" s="166">
        <v>0</v>
      </c>
      <c r="AL145" s="166">
        <v>0</v>
      </c>
      <c r="AM145" s="166" t="s">
        <v>277</v>
      </c>
      <c r="AN145" s="166" t="s">
        <v>273</v>
      </c>
      <c r="AO145" s="166">
        <v>1</v>
      </c>
      <c r="AP145" s="181">
        <v>44329</v>
      </c>
      <c r="AQ145" s="166" t="s">
        <v>799</v>
      </c>
      <c r="AR145" s="190"/>
      <c r="AS145" s="190">
        <f t="shared" si="31"/>
        <v>76</v>
      </c>
      <c r="AT145" s="181">
        <v>44329</v>
      </c>
      <c r="AU145" s="166" t="s">
        <v>269</v>
      </c>
      <c r="AV145" s="166" t="s">
        <v>269</v>
      </c>
      <c r="AW145" s="166" t="s">
        <v>269</v>
      </c>
      <c r="AX145" s="166">
        <v>4.63</v>
      </c>
      <c r="AY145" s="166">
        <v>17.489999999999998</v>
      </c>
      <c r="AZ145" s="166">
        <v>12.5</v>
      </c>
      <c r="BA145" s="166">
        <v>121</v>
      </c>
      <c r="BB145" s="166">
        <v>4.54</v>
      </c>
      <c r="BC145" s="166">
        <v>233</v>
      </c>
      <c r="BD145" s="166">
        <v>2.98</v>
      </c>
      <c r="BE145" s="166">
        <v>0.33</v>
      </c>
      <c r="BF145" s="166">
        <v>1.1499999999999999</v>
      </c>
      <c r="BG145" s="200">
        <f t="shared" si="32"/>
        <v>2.5913043478260871</v>
      </c>
      <c r="BH145" s="200">
        <f t="shared" si="33"/>
        <v>3.4848484848484844</v>
      </c>
      <c r="BI145" s="200">
        <f t="shared" si="34"/>
        <v>202.60869565217394</v>
      </c>
      <c r="BJ145" s="200">
        <f t="shared" si="27"/>
        <v>603.77391304347827</v>
      </c>
      <c r="BK145" s="166">
        <v>1</v>
      </c>
      <c r="BL145" s="166">
        <v>1</v>
      </c>
      <c r="BM145" s="166">
        <v>0.88</v>
      </c>
      <c r="BN145" s="181">
        <v>44441</v>
      </c>
      <c r="BO145" s="166">
        <v>0</v>
      </c>
      <c r="BP145" s="166" t="s">
        <v>803</v>
      </c>
      <c r="BQ145" s="181">
        <v>44616</v>
      </c>
      <c r="BR145" s="166">
        <v>1</v>
      </c>
      <c r="BS145" s="166">
        <v>0</v>
      </c>
      <c r="BU145" s="166"/>
      <c r="BV145" s="166"/>
      <c r="BX145" s="166"/>
      <c r="CR145" s="166"/>
      <c r="CU145" s="166"/>
      <c r="CW145" s="166">
        <v>0</v>
      </c>
      <c r="CX145" s="166">
        <v>0</v>
      </c>
      <c r="CY145" s="166">
        <v>0</v>
      </c>
      <c r="CZ145" s="166">
        <v>0</v>
      </c>
      <c r="DA145" s="166">
        <v>0</v>
      </c>
      <c r="DB145" s="166">
        <v>0</v>
      </c>
      <c r="DC145" s="166">
        <v>0</v>
      </c>
      <c r="DD145" s="166">
        <v>0</v>
      </c>
      <c r="DE145" s="166">
        <v>0</v>
      </c>
      <c r="DF145" s="181">
        <v>44658</v>
      </c>
    </row>
    <row r="146" spans="1:111" ht="20.100000000000001" customHeight="1" x14ac:dyDescent="0.25">
      <c r="A146" s="50">
        <v>145</v>
      </c>
      <c r="B146" s="51">
        <v>44309</v>
      </c>
      <c r="C146" s="83" t="s">
        <v>584</v>
      </c>
      <c r="D146" s="53">
        <v>480916249</v>
      </c>
      <c r="E146" s="10">
        <v>17792</v>
      </c>
      <c r="F146" s="50">
        <v>111</v>
      </c>
      <c r="G146" s="50" t="s">
        <v>701</v>
      </c>
      <c r="H146" s="50" t="s">
        <v>6</v>
      </c>
      <c r="I146" s="6">
        <v>3.47</v>
      </c>
      <c r="J146" s="6">
        <v>4.46</v>
      </c>
      <c r="K146" s="11" t="s">
        <v>532</v>
      </c>
      <c r="L146" s="21">
        <v>43895</v>
      </c>
      <c r="M146" s="11">
        <f t="shared" si="35"/>
        <v>71</v>
      </c>
      <c r="N146" s="11">
        <v>21</v>
      </c>
      <c r="O146" s="11" t="s">
        <v>285</v>
      </c>
      <c r="P146" s="166">
        <v>0</v>
      </c>
      <c r="Q146" s="166">
        <v>0</v>
      </c>
      <c r="R146" s="166">
        <v>0</v>
      </c>
      <c r="S146" s="166">
        <v>0</v>
      </c>
      <c r="T146" s="166">
        <v>0</v>
      </c>
      <c r="U146" s="11" t="s">
        <v>1057</v>
      </c>
      <c r="W146" s="11">
        <v>0</v>
      </c>
      <c r="X146" s="21">
        <v>44256</v>
      </c>
      <c r="Y146" s="21">
        <v>44256</v>
      </c>
      <c r="Z146" s="21">
        <v>43909</v>
      </c>
      <c r="AA146" s="13">
        <f t="shared" si="30"/>
        <v>347</v>
      </c>
      <c r="AB146" s="166">
        <v>1</v>
      </c>
      <c r="AC146" s="166">
        <v>1</v>
      </c>
      <c r="AD146" s="166" t="s">
        <v>1024</v>
      </c>
      <c r="AE146" s="166">
        <v>0</v>
      </c>
      <c r="AF146" s="166">
        <v>2.42</v>
      </c>
      <c r="AG146" s="181">
        <v>44077</v>
      </c>
      <c r="AH146" s="166">
        <v>0</v>
      </c>
      <c r="AI146" s="166">
        <v>1</v>
      </c>
      <c r="AJ146" s="166">
        <v>0</v>
      </c>
      <c r="AK146" s="166">
        <v>0</v>
      </c>
      <c r="AL146" s="166">
        <v>0</v>
      </c>
      <c r="AM146" s="181" t="s">
        <v>277</v>
      </c>
      <c r="AN146" s="166" t="s">
        <v>268</v>
      </c>
      <c r="AO146" s="166">
        <v>1</v>
      </c>
      <c r="AP146" s="181">
        <v>44309</v>
      </c>
      <c r="AQ146" s="166" t="s">
        <v>799</v>
      </c>
      <c r="AR146" s="190"/>
      <c r="AS146" s="190">
        <f t="shared" si="31"/>
        <v>72</v>
      </c>
      <c r="AT146" s="181">
        <v>44309</v>
      </c>
      <c r="AU146" s="166">
        <v>3.47</v>
      </c>
      <c r="AV146" s="166">
        <v>17.920000000000002</v>
      </c>
      <c r="AW146" s="166">
        <v>76.569999999999993</v>
      </c>
      <c r="AX146" s="166">
        <v>4.46</v>
      </c>
      <c r="AY146" s="166">
        <v>1.1499999999999999</v>
      </c>
      <c r="AZ146" s="166">
        <v>4</v>
      </c>
      <c r="BA146" s="166">
        <v>141</v>
      </c>
      <c r="BB146" s="166">
        <v>5.63</v>
      </c>
      <c r="BC146" s="166">
        <v>224</v>
      </c>
      <c r="BD146" s="166">
        <v>2.38</v>
      </c>
      <c r="BE146" s="166">
        <v>0.53</v>
      </c>
      <c r="BF146" s="166">
        <v>2.5299999999999998</v>
      </c>
      <c r="BG146" s="200">
        <f t="shared" si="32"/>
        <v>0.94071146245059289</v>
      </c>
      <c r="BH146" s="200">
        <f t="shared" si="33"/>
        <v>4.7735849056603765</v>
      </c>
      <c r="BI146" s="200">
        <f t="shared" si="34"/>
        <v>88.537549407114625</v>
      </c>
      <c r="BJ146" s="200">
        <f t="shared" si="27"/>
        <v>210.71936758893281</v>
      </c>
      <c r="BK146" s="166">
        <v>0</v>
      </c>
      <c r="BL146" s="166">
        <v>0</v>
      </c>
      <c r="BM146" s="166">
        <v>0.01</v>
      </c>
      <c r="BN146" s="181">
        <v>44399</v>
      </c>
      <c r="BO146" s="166">
        <v>0</v>
      </c>
      <c r="BQ146" s="166"/>
      <c r="BR146" s="166">
        <v>0</v>
      </c>
      <c r="BS146" s="166">
        <v>0</v>
      </c>
      <c r="BU146" s="166"/>
      <c r="BV146" s="166"/>
      <c r="BX146" s="166"/>
      <c r="CR146" s="166"/>
      <c r="CU146" s="166"/>
      <c r="CW146" s="166">
        <v>0</v>
      </c>
      <c r="CX146" s="166">
        <v>0</v>
      </c>
      <c r="CY146" s="166">
        <v>0</v>
      </c>
      <c r="CZ146" s="166">
        <v>0</v>
      </c>
      <c r="DA146" s="166">
        <v>0</v>
      </c>
      <c r="DB146" s="166">
        <v>0</v>
      </c>
      <c r="DC146" s="166">
        <v>0</v>
      </c>
      <c r="DD146" s="166">
        <v>0</v>
      </c>
      <c r="DE146" s="166">
        <v>0</v>
      </c>
      <c r="DF146" s="181">
        <v>44608</v>
      </c>
    </row>
    <row r="147" spans="1:111" ht="20.100000000000001" customHeight="1" x14ac:dyDescent="0.25">
      <c r="A147" s="50">
        <v>146</v>
      </c>
      <c r="B147" s="51">
        <v>44313</v>
      </c>
      <c r="C147" s="83" t="s">
        <v>589</v>
      </c>
      <c r="D147" s="53">
        <v>410406430</v>
      </c>
      <c r="E147" s="10">
        <v>15072</v>
      </c>
      <c r="F147" s="50">
        <v>211</v>
      </c>
      <c r="G147" s="50" t="s">
        <v>702</v>
      </c>
      <c r="H147" s="50" t="s">
        <v>6</v>
      </c>
      <c r="I147" s="6">
        <v>31.27</v>
      </c>
      <c r="J147" s="6">
        <v>3.54</v>
      </c>
      <c r="K147" s="11" t="s">
        <v>532</v>
      </c>
      <c r="L147" s="21">
        <v>42440</v>
      </c>
      <c r="M147" s="11">
        <f t="shared" si="35"/>
        <v>74</v>
      </c>
      <c r="N147" s="14">
        <v>1.77</v>
      </c>
      <c r="O147" s="11" t="s">
        <v>270</v>
      </c>
      <c r="P147" s="166">
        <v>0</v>
      </c>
      <c r="Q147" s="166">
        <v>1</v>
      </c>
      <c r="R147" s="166">
        <v>0</v>
      </c>
      <c r="S147" s="166">
        <v>0</v>
      </c>
      <c r="T147" s="166">
        <v>0</v>
      </c>
      <c r="V147" s="11" t="s">
        <v>1060</v>
      </c>
      <c r="W147" s="11">
        <v>0</v>
      </c>
      <c r="X147" s="11" t="s">
        <v>1058</v>
      </c>
      <c r="Y147" s="21">
        <v>44256</v>
      </c>
      <c r="Z147" s="21">
        <v>43831</v>
      </c>
      <c r="AA147" s="13">
        <f t="shared" si="30"/>
        <v>425</v>
      </c>
      <c r="AB147" s="166">
        <v>0</v>
      </c>
      <c r="AC147" s="166">
        <v>1</v>
      </c>
      <c r="AD147" s="166" t="s">
        <v>1026</v>
      </c>
      <c r="AE147" s="166">
        <v>0</v>
      </c>
      <c r="AF147" s="166">
        <v>0.03</v>
      </c>
      <c r="AG147" s="181">
        <v>43943</v>
      </c>
      <c r="AH147" s="166">
        <v>1</v>
      </c>
      <c r="AI147" s="166">
        <v>1</v>
      </c>
      <c r="AJ147" s="166">
        <v>0</v>
      </c>
      <c r="AK147" s="166">
        <v>0</v>
      </c>
      <c r="AL147" s="166">
        <v>0</v>
      </c>
      <c r="AM147" s="166" t="s">
        <v>277</v>
      </c>
      <c r="AN147" s="166" t="s">
        <v>268</v>
      </c>
      <c r="AO147" s="166">
        <v>1</v>
      </c>
      <c r="AP147" s="181">
        <v>44314</v>
      </c>
      <c r="AQ147" s="166" t="s">
        <v>799</v>
      </c>
      <c r="AR147" s="190"/>
      <c r="AS147" s="190">
        <f t="shared" si="31"/>
        <v>80</v>
      </c>
      <c r="AT147" s="181">
        <v>44313</v>
      </c>
      <c r="AU147" s="166">
        <v>31.27</v>
      </c>
      <c r="AV147" s="166">
        <v>26.83</v>
      </c>
      <c r="AW147" s="166">
        <v>92.38</v>
      </c>
      <c r="AX147" s="166">
        <v>3.54</v>
      </c>
      <c r="AY147" s="166">
        <v>1.28</v>
      </c>
      <c r="AZ147" s="166">
        <v>4</v>
      </c>
      <c r="BA147" s="166">
        <v>140</v>
      </c>
      <c r="BB147" s="166">
        <v>6.05</v>
      </c>
      <c r="BC147" s="166">
        <v>216</v>
      </c>
      <c r="BD147" s="166">
        <v>2.6</v>
      </c>
      <c r="BE147" s="166">
        <v>0.64</v>
      </c>
      <c r="BF147" s="166">
        <v>2.59</v>
      </c>
      <c r="BG147" s="200">
        <f t="shared" si="32"/>
        <v>1.0038610038610039</v>
      </c>
      <c r="BH147" s="200">
        <f t="shared" si="33"/>
        <v>4.046875</v>
      </c>
      <c r="BI147" s="200">
        <f t="shared" si="34"/>
        <v>83.397683397683409</v>
      </c>
      <c r="BJ147" s="200">
        <f t="shared" ref="BJ147:BJ162" si="36">BI147*BD147</f>
        <v>216.83397683397686</v>
      </c>
      <c r="BK147" s="166">
        <v>1</v>
      </c>
      <c r="BL147" s="166">
        <v>0</v>
      </c>
      <c r="BM147" s="166">
        <v>0.19</v>
      </c>
      <c r="BN147" s="181">
        <v>44398</v>
      </c>
      <c r="BO147" s="166">
        <v>1</v>
      </c>
      <c r="BQ147" s="166"/>
      <c r="BR147" s="166">
        <v>0</v>
      </c>
      <c r="BS147" s="166">
        <v>0</v>
      </c>
      <c r="BU147" s="166"/>
      <c r="BV147" s="166"/>
      <c r="BX147" s="166"/>
      <c r="CR147" s="166"/>
      <c r="CU147" s="166"/>
      <c r="CW147" s="166">
        <v>0</v>
      </c>
      <c r="CX147" s="166">
        <v>0</v>
      </c>
      <c r="CY147" s="166">
        <v>0</v>
      </c>
      <c r="CZ147" s="166">
        <v>0</v>
      </c>
      <c r="DA147" s="166">
        <v>0</v>
      </c>
      <c r="DB147" s="166">
        <v>0</v>
      </c>
      <c r="DC147" s="166">
        <v>0</v>
      </c>
      <c r="DD147" s="166">
        <v>0</v>
      </c>
      <c r="DE147" s="166">
        <v>0</v>
      </c>
      <c r="DF147" s="181">
        <v>44643</v>
      </c>
    </row>
    <row r="148" spans="1:111" ht="20.100000000000001" customHeight="1" x14ac:dyDescent="0.25">
      <c r="A148" s="50">
        <v>147</v>
      </c>
      <c r="B148" s="51">
        <v>44321</v>
      </c>
      <c r="C148" s="83" t="s">
        <v>622</v>
      </c>
      <c r="D148" s="53">
        <v>460318471</v>
      </c>
      <c r="E148" s="10">
        <v>16879</v>
      </c>
      <c r="F148" s="50">
        <v>111</v>
      </c>
      <c r="G148" s="50" t="s">
        <v>703</v>
      </c>
      <c r="H148" s="50" t="s">
        <v>6</v>
      </c>
      <c r="I148" s="6">
        <v>17.95</v>
      </c>
      <c r="J148" s="6">
        <v>2.17</v>
      </c>
      <c r="K148" s="11" t="s">
        <v>532</v>
      </c>
      <c r="L148" s="21">
        <v>39490</v>
      </c>
      <c r="M148" s="11">
        <f t="shared" si="35"/>
        <v>61</v>
      </c>
      <c r="N148" s="11">
        <v>30</v>
      </c>
      <c r="O148" s="11" t="s">
        <v>289</v>
      </c>
      <c r="P148" s="166">
        <v>0</v>
      </c>
      <c r="Q148" s="166">
        <v>0</v>
      </c>
      <c r="R148" s="166">
        <v>1</v>
      </c>
      <c r="S148" s="166">
        <v>0</v>
      </c>
      <c r="T148" s="166">
        <v>0</v>
      </c>
      <c r="U148" s="11" t="s">
        <v>397</v>
      </c>
      <c r="W148" s="11">
        <v>0</v>
      </c>
      <c r="X148" s="21">
        <v>44210</v>
      </c>
      <c r="Y148" s="21">
        <v>44256</v>
      </c>
      <c r="Z148" s="21">
        <v>43132</v>
      </c>
      <c r="AA148" s="13">
        <f t="shared" si="30"/>
        <v>1124</v>
      </c>
      <c r="AB148" s="166">
        <v>0</v>
      </c>
      <c r="AC148" s="166">
        <v>1</v>
      </c>
      <c r="AD148" s="166" t="s">
        <v>276</v>
      </c>
      <c r="AE148" s="166">
        <v>0</v>
      </c>
      <c r="AF148" s="166" t="s">
        <v>269</v>
      </c>
      <c r="AG148" s="166" t="s">
        <v>269</v>
      </c>
      <c r="AH148" s="166">
        <v>1</v>
      </c>
      <c r="AI148" s="166">
        <v>0</v>
      </c>
      <c r="AJ148" s="166">
        <v>0</v>
      </c>
      <c r="AK148" s="166">
        <v>1</v>
      </c>
      <c r="AL148" s="166">
        <v>0</v>
      </c>
      <c r="AM148" s="166" t="s">
        <v>277</v>
      </c>
      <c r="AN148" s="166" t="s">
        <v>268</v>
      </c>
      <c r="AO148" s="166">
        <v>1</v>
      </c>
      <c r="AP148" s="181">
        <v>44321</v>
      </c>
      <c r="AQ148" s="181">
        <v>44565</v>
      </c>
      <c r="AR148" s="190">
        <f t="shared" si="26"/>
        <v>244</v>
      </c>
      <c r="AS148" s="190">
        <f t="shared" si="31"/>
        <v>75</v>
      </c>
      <c r="AT148" s="166" t="s">
        <v>1059</v>
      </c>
      <c r="AU148" s="166">
        <v>17.95</v>
      </c>
      <c r="AV148" s="166">
        <v>9.42</v>
      </c>
      <c r="AW148" s="166">
        <v>123.55</v>
      </c>
      <c r="AX148" s="166">
        <v>2.17</v>
      </c>
      <c r="AY148" s="166">
        <v>1.66</v>
      </c>
      <c r="AZ148" s="166">
        <v>5.3</v>
      </c>
      <c r="BA148" s="166">
        <v>141</v>
      </c>
      <c r="BB148" s="166">
        <v>6.47</v>
      </c>
      <c r="BC148" s="166">
        <v>147</v>
      </c>
      <c r="BD148" s="166">
        <v>4.79</v>
      </c>
      <c r="BE148" s="166">
        <v>0.5</v>
      </c>
      <c r="BF148" s="166">
        <v>1.08</v>
      </c>
      <c r="BG148" s="200">
        <f t="shared" si="32"/>
        <v>4.4351851851851851</v>
      </c>
      <c r="BH148" s="200">
        <f t="shared" si="33"/>
        <v>2.16</v>
      </c>
      <c r="BI148" s="200">
        <f t="shared" si="34"/>
        <v>136.11111111111111</v>
      </c>
      <c r="BJ148" s="200">
        <f t="shared" si="36"/>
        <v>651.97222222222229</v>
      </c>
      <c r="BK148" s="166">
        <v>1</v>
      </c>
      <c r="BL148" s="166">
        <v>0</v>
      </c>
      <c r="BM148" s="166">
        <v>0.39</v>
      </c>
      <c r="BN148" s="181">
        <v>44531</v>
      </c>
      <c r="BO148" s="166">
        <v>0</v>
      </c>
      <c r="BQ148" s="166"/>
      <c r="BR148" s="166">
        <v>0</v>
      </c>
      <c r="BS148" s="166">
        <v>0</v>
      </c>
      <c r="BU148" s="166"/>
      <c r="BV148" s="166"/>
      <c r="BX148" s="166"/>
      <c r="CR148" s="166"/>
      <c r="CU148" s="166"/>
      <c r="CW148" s="166">
        <v>0</v>
      </c>
      <c r="CX148" s="166">
        <v>0</v>
      </c>
      <c r="CY148" s="166">
        <v>0</v>
      </c>
      <c r="CZ148" s="166">
        <v>0</v>
      </c>
      <c r="DA148" s="166">
        <v>0</v>
      </c>
      <c r="DB148" s="166">
        <v>0</v>
      </c>
      <c r="DC148" s="166">
        <v>0</v>
      </c>
      <c r="DD148" s="166">
        <v>0</v>
      </c>
      <c r="DE148" s="166">
        <v>1</v>
      </c>
      <c r="DF148" s="181">
        <v>44626</v>
      </c>
    </row>
    <row r="149" spans="1:111" ht="20.100000000000001" customHeight="1" x14ac:dyDescent="0.25">
      <c r="A149" s="50">
        <v>148</v>
      </c>
      <c r="B149" s="51">
        <v>44337</v>
      </c>
      <c r="C149" s="83" t="s">
        <v>704</v>
      </c>
      <c r="D149" s="53">
        <v>380915002</v>
      </c>
      <c r="E149" s="10">
        <f>'ARv7'!G110</f>
        <v>14138</v>
      </c>
      <c r="F149" s="50">
        <v>213</v>
      </c>
      <c r="G149" s="50" t="s">
        <v>705</v>
      </c>
      <c r="H149" s="50" t="s">
        <v>0</v>
      </c>
      <c r="I149" s="6">
        <v>6.11</v>
      </c>
      <c r="J149" s="6">
        <v>4.05</v>
      </c>
      <c r="K149" s="11" t="s">
        <v>532</v>
      </c>
      <c r="L149" s="21">
        <v>39497</v>
      </c>
      <c r="M149" s="11">
        <f t="shared" si="35"/>
        <v>69</v>
      </c>
      <c r="O149" s="11" t="s">
        <v>285</v>
      </c>
      <c r="Q149" s="166">
        <v>1</v>
      </c>
      <c r="R149" s="166">
        <v>0</v>
      </c>
      <c r="S149" s="166">
        <v>1</v>
      </c>
      <c r="T149" s="166">
        <v>0</v>
      </c>
      <c r="U149" s="11" t="s">
        <v>269</v>
      </c>
      <c r="V149" s="11" t="s">
        <v>1015</v>
      </c>
      <c r="W149" s="11">
        <v>0</v>
      </c>
      <c r="X149" s="11"/>
      <c r="Y149" s="11"/>
      <c r="Z149" s="11">
        <v>2009</v>
      </c>
      <c r="AA149" s="13" t="e">
        <f t="shared" si="30"/>
        <v>#NUM!</v>
      </c>
      <c r="AB149" s="166" t="s">
        <v>269</v>
      </c>
      <c r="AC149" s="166">
        <v>1</v>
      </c>
      <c r="AD149" s="166" t="s">
        <v>1016</v>
      </c>
      <c r="AE149" s="166">
        <v>1</v>
      </c>
      <c r="AF149" s="166">
        <v>13.38</v>
      </c>
      <c r="AG149" s="181">
        <v>43983</v>
      </c>
      <c r="AH149" s="166">
        <v>0</v>
      </c>
      <c r="AI149" s="166">
        <v>0</v>
      </c>
      <c r="AJ149" s="166">
        <v>0</v>
      </c>
      <c r="AK149" s="166">
        <v>0</v>
      </c>
      <c r="AL149" s="166">
        <v>0</v>
      </c>
      <c r="AM149" s="166">
        <v>0</v>
      </c>
      <c r="AN149" s="166" t="s">
        <v>269</v>
      </c>
      <c r="AO149" s="166" t="s">
        <v>269</v>
      </c>
      <c r="AP149" s="166" t="s">
        <v>269</v>
      </c>
      <c r="AQ149" s="166" t="s">
        <v>269</v>
      </c>
      <c r="AR149" s="190" t="e">
        <f t="shared" si="26"/>
        <v>#VALUE!</v>
      </c>
      <c r="AS149" s="190" t="e">
        <f t="shared" si="31"/>
        <v>#VALUE!</v>
      </c>
      <c r="AT149" s="166" t="s">
        <v>269</v>
      </c>
      <c r="AU149" s="166" t="s">
        <v>269</v>
      </c>
      <c r="AV149" s="166" t="s">
        <v>269</v>
      </c>
      <c r="AW149" s="166" t="s">
        <v>269</v>
      </c>
      <c r="AX149" s="166" t="s">
        <v>269</v>
      </c>
      <c r="AY149" s="166" t="s">
        <v>269</v>
      </c>
      <c r="AZ149" s="166" t="s">
        <v>269</v>
      </c>
      <c r="BA149" s="166" t="s">
        <v>269</v>
      </c>
      <c r="BB149" s="166" t="s">
        <v>269</v>
      </c>
      <c r="BC149" s="166" t="s">
        <v>269</v>
      </c>
      <c r="BD149" s="166" t="s">
        <v>269</v>
      </c>
      <c r="BE149" s="166" t="s">
        <v>269</v>
      </c>
      <c r="BF149" s="166" t="s">
        <v>269</v>
      </c>
      <c r="BG149" s="200" t="e">
        <f t="shared" si="32"/>
        <v>#VALUE!</v>
      </c>
      <c r="BH149" s="200" t="e">
        <f t="shared" si="33"/>
        <v>#VALUE!</v>
      </c>
      <c r="BI149" s="200" t="e">
        <f t="shared" si="34"/>
        <v>#VALUE!</v>
      </c>
      <c r="BJ149" s="200" t="e">
        <f t="shared" si="36"/>
        <v>#VALUE!</v>
      </c>
      <c r="BK149" s="166">
        <v>1</v>
      </c>
      <c r="BL149" s="166">
        <v>0</v>
      </c>
      <c r="BM149" s="166" t="s">
        <v>269</v>
      </c>
      <c r="BN149" s="166" t="s">
        <v>269</v>
      </c>
      <c r="BO149" s="166" t="s">
        <v>269</v>
      </c>
      <c r="BP149" s="166" t="s">
        <v>269</v>
      </c>
      <c r="BQ149" s="166" t="s">
        <v>269</v>
      </c>
      <c r="BR149" s="166" t="s">
        <v>269</v>
      </c>
      <c r="BS149" s="166">
        <v>0</v>
      </c>
      <c r="BT149" s="166" t="s">
        <v>269</v>
      </c>
      <c r="BU149" s="166" t="s">
        <v>269</v>
      </c>
      <c r="BV149" s="166" t="s">
        <v>269</v>
      </c>
      <c r="BW149" s="166" t="s">
        <v>269</v>
      </c>
      <c r="BX149" s="166"/>
      <c r="CR149" s="166"/>
      <c r="CU149" s="166"/>
      <c r="CW149" s="166">
        <v>0</v>
      </c>
      <c r="CX149" s="166">
        <v>0</v>
      </c>
      <c r="CY149" s="166">
        <v>1</v>
      </c>
      <c r="CZ149" s="166">
        <v>0</v>
      </c>
      <c r="DA149" s="166">
        <v>0</v>
      </c>
      <c r="DB149" s="166" t="s">
        <v>269</v>
      </c>
      <c r="DC149" s="166">
        <v>0</v>
      </c>
      <c r="DD149" s="166">
        <v>0</v>
      </c>
      <c r="DE149" s="166">
        <v>0</v>
      </c>
      <c r="DF149" s="181">
        <v>44603</v>
      </c>
    </row>
    <row r="150" spans="1:111" ht="20.25" customHeight="1" x14ac:dyDescent="0.25">
      <c r="A150" s="92">
        <v>149</v>
      </c>
      <c r="B150" s="93">
        <v>44344</v>
      </c>
      <c r="C150" s="142" t="s">
        <v>38</v>
      </c>
      <c r="D150" s="94">
        <v>410304428</v>
      </c>
      <c r="E150" s="10" t="s">
        <v>994</v>
      </c>
      <c r="F150" s="92">
        <v>211</v>
      </c>
      <c r="G150" s="92" t="s">
        <v>706</v>
      </c>
      <c r="H150" s="92" t="s">
        <v>3</v>
      </c>
      <c r="K150" s="169" t="s">
        <v>532</v>
      </c>
      <c r="L150" s="21"/>
      <c r="M150" s="11" t="e">
        <f t="shared" si="35"/>
        <v>#VALUE!</v>
      </c>
      <c r="X150" s="11"/>
      <c r="Y150" s="11"/>
      <c r="Z150" s="11"/>
      <c r="AA150" s="13">
        <f t="shared" si="30"/>
        <v>0</v>
      </c>
      <c r="AB150" s="166"/>
      <c r="AG150" s="166"/>
      <c r="AQ150" s="166"/>
      <c r="AR150" s="190">
        <f t="shared" si="26"/>
        <v>0</v>
      </c>
      <c r="AS150" s="190" t="e">
        <f t="shared" si="31"/>
        <v>#VALUE!</v>
      </c>
      <c r="AT150" s="166"/>
      <c r="BG150" s="200" t="e">
        <f t="shared" si="32"/>
        <v>#DIV/0!</v>
      </c>
      <c r="BH150" s="200" t="e">
        <f t="shared" si="33"/>
        <v>#DIV/0!</v>
      </c>
      <c r="BI150" s="200" t="e">
        <f t="shared" si="34"/>
        <v>#DIV/0!</v>
      </c>
      <c r="BJ150" s="200" t="e">
        <f t="shared" si="36"/>
        <v>#DIV/0!</v>
      </c>
      <c r="BN150" s="166"/>
      <c r="BQ150" s="166"/>
      <c r="BU150" s="166"/>
      <c r="BV150" s="166"/>
      <c r="BX150" s="166"/>
      <c r="CR150" s="166"/>
      <c r="CU150" s="166"/>
      <c r="DF150" s="166"/>
    </row>
    <row r="151" spans="1:111" ht="27" customHeight="1" x14ac:dyDescent="0.25">
      <c r="A151" s="50">
        <v>150</v>
      </c>
      <c r="B151" s="51">
        <v>44356</v>
      </c>
      <c r="C151" s="83" t="s">
        <v>751</v>
      </c>
      <c r="D151" s="53">
        <v>6103230067</v>
      </c>
      <c r="E151" s="208">
        <v>22363</v>
      </c>
      <c r="F151" s="50">
        <v>211</v>
      </c>
      <c r="G151" s="50" t="s">
        <v>860</v>
      </c>
      <c r="H151" s="50" t="s">
        <v>0</v>
      </c>
      <c r="I151" s="6">
        <v>33.6</v>
      </c>
      <c r="J151" s="6">
        <v>3.03</v>
      </c>
      <c r="K151" s="11" t="s">
        <v>532</v>
      </c>
      <c r="L151" s="21">
        <v>42767</v>
      </c>
      <c r="M151" s="11">
        <f t="shared" si="35"/>
        <v>55</v>
      </c>
      <c r="N151" s="11">
        <v>92</v>
      </c>
      <c r="O151" s="11" t="s">
        <v>275</v>
      </c>
      <c r="P151" s="166">
        <v>0</v>
      </c>
      <c r="Q151" s="166">
        <v>0</v>
      </c>
      <c r="R151" s="166">
        <v>1</v>
      </c>
      <c r="S151" s="166">
        <v>0</v>
      </c>
      <c r="T151" s="166">
        <v>1</v>
      </c>
      <c r="U151" s="11" t="s">
        <v>428</v>
      </c>
      <c r="W151" s="11">
        <v>0</v>
      </c>
      <c r="X151" s="21">
        <v>43971</v>
      </c>
      <c r="Y151" s="21">
        <v>43971</v>
      </c>
      <c r="Z151" s="21">
        <v>43009</v>
      </c>
      <c r="AA151" s="13">
        <f t="shared" si="30"/>
        <v>962</v>
      </c>
      <c r="AB151" s="166">
        <v>0</v>
      </c>
      <c r="AC151" s="166">
        <v>1</v>
      </c>
      <c r="AD151" s="166" t="s">
        <v>266</v>
      </c>
      <c r="AE151" s="166">
        <v>0</v>
      </c>
      <c r="AF151" s="166" t="s">
        <v>269</v>
      </c>
      <c r="AG151" s="166" t="s">
        <v>269</v>
      </c>
      <c r="AH151" s="166">
        <v>1</v>
      </c>
      <c r="AI151" s="166">
        <v>1</v>
      </c>
      <c r="AJ151" s="166">
        <v>0</v>
      </c>
      <c r="AK151" s="166">
        <v>0</v>
      </c>
      <c r="AL151" s="166">
        <v>0</v>
      </c>
      <c r="AM151" s="166" t="s">
        <v>277</v>
      </c>
      <c r="AN151" s="166" t="s">
        <v>267</v>
      </c>
      <c r="AO151" s="166">
        <v>0</v>
      </c>
      <c r="AP151" s="181">
        <v>44356</v>
      </c>
      <c r="AQ151" s="166" t="s">
        <v>799</v>
      </c>
      <c r="AR151" s="190" t="e">
        <f t="shared" si="26"/>
        <v>#VALUE!</v>
      </c>
      <c r="AS151" s="190">
        <f t="shared" si="31"/>
        <v>60</v>
      </c>
      <c r="AT151" s="181">
        <v>44356</v>
      </c>
      <c r="AU151" s="166">
        <v>33.6</v>
      </c>
      <c r="AV151" s="166">
        <v>12.53</v>
      </c>
      <c r="AW151" s="166" t="s">
        <v>269</v>
      </c>
      <c r="AX151" s="166">
        <v>3.03</v>
      </c>
      <c r="AY151" s="166">
        <v>1.46</v>
      </c>
      <c r="AZ151" s="166">
        <v>5.6</v>
      </c>
      <c r="BA151" s="166">
        <v>143</v>
      </c>
      <c r="BB151" s="166">
        <v>10.38</v>
      </c>
      <c r="BC151" s="166">
        <v>170</v>
      </c>
      <c r="BD151" s="166">
        <v>6.21</v>
      </c>
      <c r="BE151" s="166">
        <v>0.61</v>
      </c>
      <c r="BF151" s="166">
        <v>3.23</v>
      </c>
      <c r="BG151" s="200">
        <f t="shared" si="32"/>
        <v>1.9226006191950464</v>
      </c>
      <c r="BH151" s="200">
        <f t="shared" si="33"/>
        <v>5.2950819672131146</v>
      </c>
      <c r="BI151" s="200">
        <f t="shared" si="34"/>
        <v>52.631578947368425</v>
      </c>
      <c r="BJ151" s="200">
        <f t="shared" si="36"/>
        <v>326.84210526315792</v>
      </c>
      <c r="BK151" s="166">
        <v>2</v>
      </c>
      <c r="BL151" s="166">
        <v>0</v>
      </c>
      <c r="BM151" s="166" t="s">
        <v>269</v>
      </c>
      <c r="BN151" s="166" t="s">
        <v>269</v>
      </c>
      <c r="BQ151" s="166"/>
      <c r="BR151" s="166">
        <v>0</v>
      </c>
      <c r="BS151" s="166">
        <v>1</v>
      </c>
      <c r="BT151" s="166" t="s">
        <v>272</v>
      </c>
      <c r="BU151" s="181">
        <v>44162</v>
      </c>
      <c r="BV151" s="181">
        <v>44224</v>
      </c>
      <c r="BW151" s="166">
        <v>3</v>
      </c>
      <c r="BX151" s="166"/>
      <c r="CR151" s="166"/>
      <c r="CU151" s="166"/>
      <c r="CW151" s="166">
        <v>0</v>
      </c>
      <c r="CX151" s="166">
        <v>0</v>
      </c>
      <c r="CY151" s="166">
        <v>0</v>
      </c>
      <c r="CZ151" s="166">
        <v>0</v>
      </c>
      <c r="DA151" s="166">
        <v>0</v>
      </c>
      <c r="DB151" s="166">
        <v>0</v>
      </c>
      <c r="DC151" s="166">
        <v>0</v>
      </c>
      <c r="DD151" s="166">
        <v>0</v>
      </c>
      <c r="DE151" s="166">
        <v>0</v>
      </c>
      <c r="DF151" s="181">
        <v>44638</v>
      </c>
    </row>
    <row r="152" spans="1:111" ht="20.100000000000001" customHeight="1" x14ac:dyDescent="0.25">
      <c r="A152" s="50">
        <v>151</v>
      </c>
      <c r="B152" s="51">
        <v>44379</v>
      </c>
      <c r="C152" s="83" t="s">
        <v>761</v>
      </c>
      <c r="D152" s="53">
        <v>6102022091</v>
      </c>
      <c r="E152" s="208">
        <v>22314</v>
      </c>
      <c r="F152" s="50">
        <v>111</v>
      </c>
      <c r="G152" s="50" t="s">
        <v>861</v>
      </c>
      <c r="H152" s="50" t="s">
        <v>6</v>
      </c>
      <c r="I152" s="6">
        <v>27.9</v>
      </c>
      <c r="J152" s="6">
        <v>2.94</v>
      </c>
      <c r="K152" s="11" t="s">
        <v>532</v>
      </c>
      <c r="L152" s="21">
        <v>43678</v>
      </c>
      <c r="M152" s="11">
        <f>DATEDIF(E152,L152,"y")</f>
        <v>58</v>
      </c>
      <c r="N152" s="11">
        <v>39.83</v>
      </c>
      <c r="O152" s="11" t="s">
        <v>261</v>
      </c>
      <c r="P152" s="166">
        <v>0</v>
      </c>
      <c r="Q152" s="166">
        <v>0</v>
      </c>
      <c r="R152" s="166">
        <v>0</v>
      </c>
      <c r="S152" s="166">
        <v>0</v>
      </c>
      <c r="T152" s="166">
        <v>0</v>
      </c>
      <c r="U152" s="11" t="s">
        <v>1125</v>
      </c>
      <c r="W152" s="11">
        <v>1</v>
      </c>
      <c r="X152" s="11" t="s">
        <v>1166</v>
      </c>
      <c r="Y152" s="21">
        <v>44148</v>
      </c>
      <c r="Z152" s="21">
        <v>43678</v>
      </c>
      <c r="AA152" s="13">
        <f t="shared" si="30"/>
        <v>470</v>
      </c>
      <c r="AB152" s="166">
        <v>0</v>
      </c>
      <c r="AC152" s="166">
        <v>1</v>
      </c>
      <c r="AD152" s="166" t="s">
        <v>263</v>
      </c>
      <c r="AE152" s="166">
        <v>0</v>
      </c>
      <c r="AF152" s="166" t="s">
        <v>269</v>
      </c>
      <c r="AG152" s="166" t="s">
        <v>269</v>
      </c>
      <c r="AH152" s="166">
        <v>1</v>
      </c>
      <c r="AI152" s="166">
        <v>1</v>
      </c>
      <c r="AJ152" s="166">
        <v>1</v>
      </c>
      <c r="AK152" s="166">
        <v>0</v>
      </c>
      <c r="AL152" s="166">
        <v>0</v>
      </c>
      <c r="AM152" s="166" t="s">
        <v>277</v>
      </c>
      <c r="AN152" s="166" t="s">
        <v>267</v>
      </c>
      <c r="AO152" s="166">
        <v>1</v>
      </c>
      <c r="AP152" s="181">
        <v>44379</v>
      </c>
      <c r="AQ152" s="181">
        <v>44631</v>
      </c>
      <c r="AR152" s="190">
        <f t="shared" si="26"/>
        <v>252</v>
      </c>
      <c r="AS152" s="190">
        <f t="shared" si="31"/>
        <v>60</v>
      </c>
      <c r="AT152" s="181">
        <v>44379</v>
      </c>
      <c r="AU152" s="166">
        <v>27.9</v>
      </c>
      <c r="AV152" s="166">
        <v>6.41</v>
      </c>
      <c r="AW152" s="166">
        <v>560.11</v>
      </c>
      <c r="AX152" s="166">
        <v>2.94</v>
      </c>
      <c r="AY152" s="166">
        <v>2.36</v>
      </c>
      <c r="AZ152" s="166">
        <v>75.3</v>
      </c>
      <c r="BA152" s="166">
        <v>98</v>
      </c>
      <c r="BB152" s="166">
        <v>12.57</v>
      </c>
      <c r="BC152" s="166">
        <v>547</v>
      </c>
      <c r="BD152" s="166">
        <v>8.1999999999999993</v>
      </c>
      <c r="BE152" s="166">
        <v>1.23</v>
      </c>
      <c r="BF152" s="166">
        <v>2.46</v>
      </c>
      <c r="BG152" s="200">
        <f t="shared" si="32"/>
        <v>3.333333333333333</v>
      </c>
      <c r="BH152" s="200">
        <f t="shared" si="33"/>
        <v>2</v>
      </c>
      <c r="BI152" s="200">
        <f t="shared" si="34"/>
        <v>222.35772357723579</v>
      </c>
      <c r="BJ152" s="200">
        <f t="shared" si="36"/>
        <v>1823.3333333333333</v>
      </c>
      <c r="BK152" s="166">
        <v>1</v>
      </c>
      <c r="BL152" s="166">
        <v>3</v>
      </c>
      <c r="BM152" s="166">
        <v>14.27</v>
      </c>
      <c r="BN152" s="181">
        <v>44442</v>
      </c>
      <c r="BO152" s="166">
        <v>0</v>
      </c>
      <c r="BP152" s="166" t="s">
        <v>269</v>
      </c>
      <c r="BQ152" s="166" t="s">
        <v>269</v>
      </c>
      <c r="BR152" s="166">
        <v>0</v>
      </c>
      <c r="BS152" s="166">
        <v>1</v>
      </c>
      <c r="BT152" s="166" t="s">
        <v>273</v>
      </c>
      <c r="BU152" s="181">
        <v>43973</v>
      </c>
      <c r="BV152" s="181">
        <v>44148</v>
      </c>
      <c r="BW152" s="166">
        <v>9</v>
      </c>
      <c r="BX152" s="166"/>
      <c r="CR152" s="166"/>
      <c r="CU152" s="166"/>
      <c r="CW152" s="166">
        <v>0</v>
      </c>
      <c r="CX152" s="166">
        <v>0</v>
      </c>
      <c r="CY152" s="166">
        <v>0</v>
      </c>
      <c r="CZ152" s="166">
        <v>0</v>
      </c>
      <c r="DA152" s="166">
        <v>1</v>
      </c>
      <c r="DB152" s="166">
        <v>1</v>
      </c>
      <c r="DC152" s="166">
        <v>0</v>
      </c>
      <c r="DD152" s="166">
        <v>0</v>
      </c>
      <c r="DE152" s="166">
        <v>1</v>
      </c>
      <c r="DF152" s="181">
        <v>44635</v>
      </c>
    </row>
    <row r="153" spans="1:111" ht="20.100000000000001" customHeight="1" x14ac:dyDescent="0.25">
      <c r="A153" s="50">
        <v>152</v>
      </c>
      <c r="B153" s="51">
        <v>44411</v>
      </c>
      <c r="C153" s="83" t="s">
        <v>774</v>
      </c>
      <c r="D153" s="53">
        <v>351201448</v>
      </c>
      <c r="E153" s="208">
        <v>13119</v>
      </c>
      <c r="F153" s="50">
        <v>111</v>
      </c>
      <c r="G153" s="50" t="s">
        <v>862</v>
      </c>
      <c r="H153" s="50" t="s">
        <v>0</v>
      </c>
      <c r="I153" s="6">
        <v>215.66</v>
      </c>
      <c r="J153" s="50">
        <v>2.4500000000000002</v>
      </c>
      <c r="K153" s="11" t="s">
        <v>532</v>
      </c>
      <c r="L153" s="209">
        <v>43396</v>
      </c>
      <c r="M153" s="11">
        <f t="shared" si="35"/>
        <v>82</v>
      </c>
      <c r="N153" s="11">
        <v>100</v>
      </c>
      <c r="O153" s="11" t="s">
        <v>1126</v>
      </c>
      <c r="P153" s="166">
        <v>0</v>
      </c>
      <c r="Q153" s="166">
        <v>0</v>
      </c>
      <c r="R153" s="166">
        <v>0</v>
      </c>
      <c r="S153" s="166">
        <v>0</v>
      </c>
      <c r="T153" s="166">
        <v>0</v>
      </c>
      <c r="U153" s="11" t="s">
        <v>1176</v>
      </c>
      <c r="W153" s="11" t="s">
        <v>1176</v>
      </c>
      <c r="X153" s="21">
        <v>44340</v>
      </c>
      <c r="Y153" s="21">
        <v>44348</v>
      </c>
      <c r="Z153" s="21">
        <v>43398</v>
      </c>
      <c r="AA153" s="13">
        <f t="shared" si="30"/>
        <v>950</v>
      </c>
      <c r="AB153" s="166">
        <v>0</v>
      </c>
      <c r="AC153" s="166">
        <v>0</v>
      </c>
      <c r="AD153" s="166">
        <v>0</v>
      </c>
      <c r="AE153" s="166">
        <v>1</v>
      </c>
      <c r="AF153" s="166" t="s">
        <v>269</v>
      </c>
      <c r="AG153" s="166" t="s">
        <v>269</v>
      </c>
      <c r="AH153" s="166">
        <v>1</v>
      </c>
      <c r="AI153" s="166">
        <v>1</v>
      </c>
      <c r="AJ153" s="166">
        <v>0</v>
      </c>
      <c r="AK153" s="166">
        <v>0</v>
      </c>
      <c r="AL153" s="166">
        <v>0</v>
      </c>
      <c r="AM153" s="166" t="s">
        <v>277</v>
      </c>
      <c r="AN153" s="166" t="s">
        <v>268</v>
      </c>
      <c r="AO153" s="166">
        <v>1</v>
      </c>
      <c r="AP153" s="181">
        <v>44417</v>
      </c>
      <c r="AQ153" s="181">
        <v>44531</v>
      </c>
      <c r="AR153" s="190">
        <f t="shared" si="26"/>
        <v>114</v>
      </c>
      <c r="AS153" s="190">
        <f t="shared" si="31"/>
        <v>85</v>
      </c>
      <c r="AT153" s="181">
        <v>44411</v>
      </c>
      <c r="AU153" s="166">
        <v>215.66</v>
      </c>
      <c r="AV153" s="166">
        <v>11.09</v>
      </c>
      <c r="AW153" s="166">
        <v>535.96</v>
      </c>
      <c r="AX153" s="166">
        <v>2.4500000000000002</v>
      </c>
      <c r="AY153" s="166">
        <v>1.17</v>
      </c>
      <c r="AZ153" s="166">
        <v>15.7</v>
      </c>
      <c r="BA153" s="166">
        <v>131</v>
      </c>
      <c r="BB153" s="166">
        <v>8.65</v>
      </c>
      <c r="BC153" s="166">
        <v>206</v>
      </c>
      <c r="BD153" s="166">
        <v>5.5</v>
      </c>
      <c r="BE153" s="166">
        <v>0.87</v>
      </c>
      <c r="BF153" s="166">
        <v>1.81</v>
      </c>
      <c r="BG153" s="200">
        <f t="shared" si="32"/>
        <v>3.0386740331491713</v>
      </c>
      <c r="BH153" s="200">
        <f t="shared" si="33"/>
        <v>2.0804597701149428</v>
      </c>
      <c r="BI153" s="200">
        <f t="shared" si="34"/>
        <v>113.81215469613259</v>
      </c>
      <c r="BJ153" s="200">
        <f t="shared" si="36"/>
        <v>625.96685082872932</v>
      </c>
      <c r="BK153" s="166">
        <v>1</v>
      </c>
      <c r="BL153" s="166">
        <v>0</v>
      </c>
      <c r="BN153" s="166"/>
      <c r="BQ153" s="166"/>
      <c r="BR153" s="166">
        <v>0</v>
      </c>
      <c r="BS153" s="166">
        <v>1</v>
      </c>
      <c r="BT153" s="166" t="s">
        <v>272</v>
      </c>
      <c r="BU153" s="166" t="s">
        <v>269</v>
      </c>
      <c r="BV153" s="166" t="s">
        <v>269</v>
      </c>
      <c r="BW153" s="166" t="s">
        <v>269</v>
      </c>
      <c r="BX153" s="166"/>
      <c r="CR153" s="166"/>
      <c r="CU153" s="166"/>
      <c r="CW153" s="166" t="s">
        <v>269</v>
      </c>
      <c r="CX153" s="166" t="s">
        <v>269</v>
      </c>
      <c r="CY153" s="166" t="s">
        <v>269</v>
      </c>
      <c r="CZ153" s="166" t="s">
        <v>269</v>
      </c>
      <c r="DA153" s="166" t="s">
        <v>269</v>
      </c>
      <c r="DB153" s="166" t="s">
        <v>269</v>
      </c>
      <c r="DC153" s="166" t="s">
        <v>269</v>
      </c>
      <c r="DD153" s="166" t="s">
        <v>269</v>
      </c>
      <c r="DE153" s="166">
        <v>1</v>
      </c>
      <c r="DF153" s="181">
        <v>44643</v>
      </c>
    </row>
    <row r="154" spans="1:111" ht="20.100000000000001" customHeight="1" x14ac:dyDescent="0.25">
      <c r="A154" s="50">
        <v>153</v>
      </c>
      <c r="B154" s="51">
        <v>44412</v>
      </c>
      <c r="C154" s="83" t="s">
        <v>775</v>
      </c>
      <c r="D154" s="53">
        <v>400417144</v>
      </c>
      <c r="E154" s="208">
        <v>14718</v>
      </c>
      <c r="F154" s="50">
        <v>111</v>
      </c>
      <c r="G154" s="50" t="s">
        <v>863</v>
      </c>
      <c r="H154" s="50" t="s">
        <v>6</v>
      </c>
      <c r="I154" s="6">
        <v>65.459999999999994</v>
      </c>
      <c r="J154" s="50">
        <v>2.97</v>
      </c>
      <c r="K154" s="11" t="s">
        <v>532</v>
      </c>
      <c r="L154" s="209">
        <v>43257</v>
      </c>
      <c r="M154" s="11">
        <f t="shared" si="35"/>
        <v>78</v>
      </c>
      <c r="N154" s="11">
        <v>27</v>
      </c>
      <c r="O154" s="11" t="s">
        <v>287</v>
      </c>
      <c r="P154" s="166">
        <v>0</v>
      </c>
      <c r="Q154" s="166">
        <v>0</v>
      </c>
      <c r="R154" s="166">
        <v>1</v>
      </c>
      <c r="S154" s="166">
        <v>0</v>
      </c>
      <c r="T154" s="166">
        <v>0</v>
      </c>
      <c r="U154" s="11" t="s">
        <v>400</v>
      </c>
      <c r="W154" s="11">
        <v>0</v>
      </c>
      <c r="X154" s="21">
        <v>44256</v>
      </c>
      <c r="Y154" s="21">
        <v>44317</v>
      </c>
      <c r="Z154" s="21">
        <v>43305</v>
      </c>
      <c r="AA154" s="13">
        <f t="shared" si="30"/>
        <v>1012</v>
      </c>
      <c r="AB154" s="166">
        <v>0</v>
      </c>
      <c r="AC154" s="166">
        <v>0</v>
      </c>
      <c r="AE154" s="166">
        <v>1</v>
      </c>
      <c r="AF154" s="166" t="s">
        <v>269</v>
      </c>
      <c r="AG154" s="166" t="s">
        <v>269</v>
      </c>
      <c r="AH154" s="166">
        <v>0</v>
      </c>
      <c r="AI154" s="166">
        <v>1</v>
      </c>
      <c r="AJ154" s="166">
        <v>1</v>
      </c>
      <c r="AK154" s="166">
        <v>0</v>
      </c>
      <c r="AL154" s="166">
        <v>0</v>
      </c>
      <c r="AM154" s="166" t="s">
        <v>277</v>
      </c>
      <c r="AN154" s="166" t="s">
        <v>268</v>
      </c>
      <c r="AO154" s="166">
        <v>1</v>
      </c>
      <c r="AP154" s="181">
        <v>44413</v>
      </c>
      <c r="AQ154" s="181">
        <v>44659</v>
      </c>
      <c r="AR154" s="190">
        <f t="shared" si="26"/>
        <v>246</v>
      </c>
      <c r="AS154" s="190">
        <f t="shared" si="31"/>
        <v>81</v>
      </c>
      <c r="AT154" s="181">
        <v>44412</v>
      </c>
      <c r="AU154" s="166">
        <v>65.459999999999994</v>
      </c>
      <c r="AV154" s="166">
        <v>27.67</v>
      </c>
      <c r="AW154" s="166">
        <v>214.09</v>
      </c>
      <c r="AX154" s="166">
        <v>2.97</v>
      </c>
      <c r="AY154" s="166">
        <v>1.83</v>
      </c>
      <c r="AZ154" s="166">
        <v>4</v>
      </c>
      <c r="BA154" s="166">
        <v>128</v>
      </c>
      <c r="BB154" s="166">
        <v>6.18</v>
      </c>
      <c r="BC154" s="166">
        <v>174</v>
      </c>
      <c r="BD154" s="166">
        <v>4.6500000000000004</v>
      </c>
      <c r="BE154" s="166">
        <v>0.48</v>
      </c>
      <c r="BF154" s="166">
        <v>0.92</v>
      </c>
      <c r="BG154" s="200">
        <f t="shared" si="32"/>
        <v>5.054347826086957</v>
      </c>
      <c r="BH154" s="200">
        <f t="shared" si="33"/>
        <v>1.9166666666666667</v>
      </c>
      <c r="BI154" s="200">
        <f t="shared" si="34"/>
        <v>189.13043478260869</v>
      </c>
      <c r="BJ154" s="200">
        <f t="shared" si="36"/>
        <v>879.45652173913049</v>
      </c>
      <c r="BK154" s="166">
        <v>1</v>
      </c>
      <c r="BL154" s="166">
        <v>0</v>
      </c>
      <c r="BM154" s="166">
        <v>28.98</v>
      </c>
      <c r="BN154" s="181">
        <v>44477</v>
      </c>
      <c r="BO154" s="166">
        <v>0</v>
      </c>
      <c r="BQ154" s="166"/>
      <c r="BR154" s="166">
        <v>0</v>
      </c>
      <c r="BS154" s="166">
        <v>1</v>
      </c>
      <c r="BU154" s="166"/>
      <c r="BV154" s="166"/>
      <c r="BX154" s="166"/>
      <c r="CR154" s="166"/>
      <c r="CU154" s="166"/>
      <c r="DE154" s="166">
        <v>0</v>
      </c>
      <c r="DF154" s="181">
        <v>44659</v>
      </c>
      <c r="DG154" s="166" t="s">
        <v>1037</v>
      </c>
    </row>
    <row r="155" spans="1:111" ht="19.5" customHeight="1" x14ac:dyDescent="0.25">
      <c r="A155" s="50">
        <v>154</v>
      </c>
      <c r="B155" s="51">
        <v>44433</v>
      </c>
      <c r="C155" s="83" t="s">
        <v>777</v>
      </c>
      <c r="D155" s="53">
        <v>5710020536</v>
      </c>
      <c r="E155" s="208">
        <v>21095</v>
      </c>
      <c r="F155" s="50">
        <v>205</v>
      </c>
      <c r="G155" s="50" t="s">
        <v>864</v>
      </c>
      <c r="H155" s="50" t="s">
        <v>0</v>
      </c>
      <c r="I155" s="6">
        <v>534.03</v>
      </c>
      <c r="J155" s="50">
        <v>3.17</v>
      </c>
      <c r="K155" s="11" t="s">
        <v>46</v>
      </c>
      <c r="L155" s="209">
        <v>44392</v>
      </c>
      <c r="M155" s="11">
        <f t="shared" si="35"/>
        <v>63</v>
      </c>
      <c r="N155" s="11">
        <v>1735.76</v>
      </c>
      <c r="O155" s="11" t="s">
        <v>265</v>
      </c>
      <c r="P155" s="166">
        <v>0</v>
      </c>
      <c r="Q155" s="166">
        <v>0</v>
      </c>
      <c r="R155" s="166">
        <v>0</v>
      </c>
      <c r="S155" s="166">
        <v>0</v>
      </c>
      <c r="T155" s="166">
        <v>0</v>
      </c>
      <c r="U155" s="11" t="s">
        <v>411</v>
      </c>
      <c r="W155" s="11">
        <v>1</v>
      </c>
      <c r="X155" s="21">
        <v>44399</v>
      </c>
      <c r="Y155" s="11"/>
      <c r="Z155" s="21">
        <v>44397</v>
      </c>
      <c r="AB155" s="166">
        <v>1</v>
      </c>
      <c r="AC155" s="166">
        <v>1</v>
      </c>
      <c r="AD155" s="166" t="s">
        <v>263</v>
      </c>
      <c r="AE155" s="166">
        <v>0</v>
      </c>
      <c r="AG155" s="166"/>
      <c r="AH155" s="166">
        <v>1</v>
      </c>
      <c r="AI155" s="166">
        <v>1</v>
      </c>
      <c r="AJ155" s="166">
        <v>0</v>
      </c>
      <c r="AK155" s="166">
        <v>0</v>
      </c>
      <c r="AL155" s="166">
        <v>0</v>
      </c>
      <c r="AM155" s="166" t="s">
        <v>277</v>
      </c>
      <c r="AN155" s="166" t="s">
        <v>268</v>
      </c>
      <c r="AO155" s="166">
        <v>1</v>
      </c>
      <c r="AP155" s="181">
        <v>44617</v>
      </c>
      <c r="AQ155" s="166" t="s">
        <v>799</v>
      </c>
      <c r="AR155" s="190"/>
      <c r="AS155" s="190">
        <f t="shared" si="31"/>
        <v>64</v>
      </c>
      <c r="AT155" s="181">
        <v>44616</v>
      </c>
      <c r="AU155" s="166" t="s">
        <v>269</v>
      </c>
      <c r="AV155" s="166" t="s">
        <v>269</v>
      </c>
      <c r="AW155" s="166" t="s">
        <v>269</v>
      </c>
      <c r="AX155" s="166">
        <v>4</v>
      </c>
      <c r="AY155" s="166">
        <v>5.32</v>
      </c>
      <c r="AZ155" s="166">
        <v>93.4</v>
      </c>
      <c r="BA155" s="166" t="s">
        <v>269</v>
      </c>
      <c r="BB155" s="166" t="s">
        <v>269</v>
      </c>
      <c r="BC155" s="166" t="s">
        <v>269</v>
      </c>
      <c r="BD155" s="166" t="s">
        <v>269</v>
      </c>
      <c r="BE155" s="166" t="s">
        <v>269</v>
      </c>
      <c r="BF155" s="166" t="s">
        <v>269</v>
      </c>
      <c r="BG155" s="200" t="s">
        <v>269</v>
      </c>
      <c r="BH155" s="200" t="s">
        <v>269</v>
      </c>
      <c r="BI155" s="200" t="s">
        <v>269</v>
      </c>
      <c r="BJ155" s="200" t="s">
        <v>269</v>
      </c>
      <c r="BK155" s="166">
        <v>1</v>
      </c>
      <c r="BL155" s="166">
        <v>3</v>
      </c>
      <c r="BM155" s="166" t="s">
        <v>269</v>
      </c>
      <c r="BN155" s="166" t="s">
        <v>269</v>
      </c>
      <c r="BO155" s="166" t="s">
        <v>269</v>
      </c>
      <c r="BQ155" s="166"/>
      <c r="BR155" s="166">
        <v>0</v>
      </c>
      <c r="BS155" s="166">
        <v>0</v>
      </c>
      <c r="BU155" s="166"/>
      <c r="BV155" s="166"/>
      <c r="BX155" s="166"/>
      <c r="CR155" s="166"/>
      <c r="CU155" s="166"/>
      <c r="CW155" s="166">
        <v>0</v>
      </c>
      <c r="CX155" s="166">
        <v>0</v>
      </c>
      <c r="CY155" s="166">
        <v>0</v>
      </c>
      <c r="CZ155" s="166">
        <v>0</v>
      </c>
      <c r="DA155" s="166">
        <v>1</v>
      </c>
      <c r="DB155" s="166">
        <v>1</v>
      </c>
      <c r="DC155" s="166">
        <v>0</v>
      </c>
      <c r="DD155" s="166">
        <v>0</v>
      </c>
      <c r="DE155" s="166">
        <v>0</v>
      </c>
      <c r="DF155" s="181">
        <v>44644</v>
      </c>
    </row>
    <row r="156" spans="1:111" ht="20.100000000000001" customHeight="1" x14ac:dyDescent="0.25">
      <c r="A156" s="50">
        <v>155</v>
      </c>
      <c r="B156" s="51">
        <v>44480</v>
      </c>
      <c r="C156" s="83" t="s">
        <v>865</v>
      </c>
      <c r="D156" s="53">
        <v>6602221186</v>
      </c>
      <c r="E156" s="208">
        <v>24160</v>
      </c>
      <c r="F156" s="50">
        <v>205</v>
      </c>
      <c r="G156" s="50" t="s">
        <v>866</v>
      </c>
      <c r="H156" s="50" t="s">
        <v>3</v>
      </c>
      <c r="I156" s="6">
        <v>11.7</v>
      </c>
      <c r="J156" s="50">
        <v>3.28</v>
      </c>
      <c r="K156" s="11" t="s">
        <v>46</v>
      </c>
      <c r="L156" s="209">
        <v>44385</v>
      </c>
      <c r="M156" s="11">
        <f t="shared" si="35"/>
        <v>55</v>
      </c>
      <c r="N156" s="11">
        <v>250</v>
      </c>
      <c r="O156" s="11" t="s">
        <v>270</v>
      </c>
      <c r="P156" s="166">
        <v>0</v>
      </c>
      <c r="Q156" s="166">
        <v>0</v>
      </c>
      <c r="R156" s="166">
        <v>0</v>
      </c>
      <c r="S156" s="166">
        <v>0</v>
      </c>
      <c r="T156" s="166">
        <v>0</v>
      </c>
      <c r="U156" s="11" t="s">
        <v>1127</v>
      </c>
      <c r="W156" s="11">
        <v>1</v>
      </c>
      <c r="X156" s="21">
        <v>44407</v>
      </c>
      <c r="Y156" s="11"/>
      <c r="Z156" s="21">
        <v>44393</v>
      </c>
      <c r="AB156" s="166">
        <v>1</v>
      </c>
      <c r="AC156" s="166">
        <v>1</v>
      </c>
      <c r="AD156" s="166" t="s">
        <v>263</v>
      </c>
      <c r="AE156" s="166">
        <v>0</v>
      </c>
      <c r="AG156" s="166"/>
      <c r="AH156" s="166">
        <v>1</v>
      </c>
      <c r="AI156" s="166">
        <v>1</v>
      </c>
      <c r="AJ156" s="166">
        <v>0</v>
      </c>
      <c r="AK156" s="166">
        <v>0</v>
      </c>
      <c r="AL156" s="166">
        <v>0</v>
      </c>
      <c r="AM156" s="166" t="s">
        <v>277</v>
      </c>
      <c r="AN156" s="166" t="s">
        <v>268</v>
      </c>
      <c r="AO156" s="166">
        <v>1</v>
      </c>
      <c r="AP156" s="181">
        <v>44481</v>
      </c>
      <c r="AQ156" s="166" t="s">
        <v>799</v>
      </c>
      <c r="AR156" s="190"/>
      <c r="AS156" s="190">
        <f t="shared" si="31"/>
        <v>55</v>
      </c>
      <c r="AT156" s="181">
        <v>44480</v>
      </c>
      <c r="AU156" s="166">
        <v>11.7</v>
      </c>
      <c r="AV156" s="166">
        <v>16.100000000000001</v>
      </c>
      <c r="AW156" s="166">
        <v>150.27000000000001</v>
      </c>
      <c r="AX156" s="166">
        <v>3.28</v>
      </c>
      <c r="AY156" s="166">
        <v>3.98</v>
      </c>
      <c r="AZ156" s="166">
        <v>4</v>
      </c>
      <c r="BA156" s="166">
        <v>126</v>
      </c>
      <c r="BB156" s="166">
        <v>5.57</v>
      </c>
      <c r="BC156" s="166">
        <v>203</v>
      </c>
      <c r="BD156" s="166">
        <v>3.51</v>
      </c>
      <c r="BE156" s="166">
        <v>0.28999999999999998</v>
      </c>
      <c r="BF156" s="166">
        <v>1.68</v>
      </c>
      <c r="BG156" s="200">
        <f t="shared" si="32"/>
        <v>2.0892857142857144</v>
      </c>
      <c r="BH156" s="200">
        <f t="shared" si="33"/>
        <v>5.7931034482758621</v>
      </c>
      <c r="BI156" s="200">
        <f t="shared" si="34"/>
        <v>120.83333333333334</v>
      </c>
      <c r="BJ156" s="200">
        <f t="shared" si="36"/>
        <v>424.125</v>
      </c>
      <c r="BK156" s="166">
        <v>0</v>
      </c>
      <c r="BL156" s="166">
        <v>0</v>
      </c>
      <c r="BM156" s="166" t="s">
        <v>269</v>
      </c>
      <c r="BN156" s="166" t="s">
        <v>269</v>
      </c>
      <c r="BO156" s="166" t="s">
        <v>269</v>
      </c>
      <c r="BQ156" s="166"/>
      <c r="BR156" s="166">
        <v>0</v>
      </c>
      <c r="BS156" s="166">
        <v>0</v>
      </c>
      <c r="BU156" s="166"/>
      <c r="BV156" s="166"/>
      <c r="BX156" s="166"/>
      <c r="CR156" s="166"/>
      <c r="CU156" s="166"/>
      <c r="CW156" s="166">
        <v>0</v>
      </c>
      <c r="CX156" s="166">
        <v>0</v>
      </c>
      <c r="CY156" s="166">
        <v>0</v>
      </c>
      <c r="CZ156" s="166">
        <v>0</v>
      </c>
      <c r="DA156" s="166">
        <v>0</v>
      </c>
      <c r="DB156" s="166">
        <v>0</v>
      </c>
      <c r="DC156" s="166">
        <v>0</v>
      </c>
      <c r="DD156" s="166">
        <v>0</v>
      </c>
      <c r="DE156" s="166">
        <v>0</v>
      </c>
      <c r="DF156" s="181">
        <v>44648</v>
      </c>
    </row>
    <row r="157" spans="1:111" ht="20.100000000000001" customHeight="1" x14ac:dyDescent="0.25">
      <c r="A157" s="50">
        <v>156</v>
      </c>
      <c r="B157" s="51">
        <v>44483</v>
      </c>
      <c r="C157" s="83" t="s">
        <v>867</v>
      </c>
      <c r="D157" s="53">
        <v>520501211</v>
      </c>
      <c r="E157" s="208">
        <v>19115</v>
      </c>
      <c r="F157" s="50">
        <v>201</v>
      </c>
      <c r="G157" s="50" t="s">
        <v>868</v>
      </c>
      <c r="H157" s="50" t="s">
        <v>6</v>
      </c>
      <c r="I157" s="6">
        <v>5753.47</v>
      </c>
      <c r="J157" s="50">
        <v>4.8</v>
      </c>
      <c r="K157" s="11" t="s">
        <v>45</v>
      </c>
      <c r="L157" s="209">
        <v>42762</v>
      </c>
      <c r="M157" s="11">
        <f t="shared" si="35"/>
        <v>64</v>
      </c>
      <c r="N157" s="11">
        <v>36.369999999999997</v>
      </c>
      <c r="O157" s="11" t="s">
        <v>1128</v>
      </c>
      <c r="P157" s="166">
        <v>0</v>
      </c>
      <c r="Q157" s="166">
        <v>0</v>
      </c>
      <c r="R157" s="166">
        <v>0</v>
      </c>
      <c r="S157" s="166">
        <v>0</v>
      </c>
      <c r="T157" s="166">
        <v>0</v>
      </c>
      <c r="W157" s="11">
        <v>0</v>
      </c>
      <c r="X157" s="21">
        <v>44468</v>
      </c>
      <c r="Y157" s="11"/>
      <c r="Z157" s="21">
        <v>44483</v>
      </c>
      <c r="AB157" s="166">
        <v>1</v>
      </c>
      <c r="AC157" s="166">
        <v>1</v>
      </c>
      <c r="AD157" s="166" t="s">
        <v>263</v>
      </c>
      <c r="AE157" s="166">
        <v>0</v>
      </c>
      <c r="AF157" s="166" t="s">
        <v>269</v>
      </c>
      <c r="AG157" s="166" t="s">
        <v>269</v>
      </c>
      <c r="AH157" s="166">
        <v>1</v>
      </c>
      <c r="AI157" s="166">
        <v>1</v>
      </c>
      <c r="AJ157" s="166">
        <v>1</v>
      </c>
      <c r="AK157" s="166">
        <v>0</v>
      </c>
      <c r="AL157" s="166">
        <v>0</v>
      </c>
      <c r="AM157" s="166" t="s">
        <v>277</v>
      </c>
      <c r="AN157" s="166" t="s">
        <v>268</v>
      </c>
      <c r="AO157" s="166">
        <v>1</v>
      </c>
      <c r="AP157" s="181">
        <v>44539</v>
      </c>
      <c r="AQ157" s="166" t="s">
        <v>799</v>
      </c>
      <c r="AR157" s="190"/>
      <c r="AS157" s="190">
        <f t="shared" si="31"/>
        <v>69</v>
      </c>
      <c r="AT157" s="181">
        <v>44539</v>
      </c>
      <c r="AU157" s="166">
        <v>153.41</v>
      </c>
      <c r="AV157" s="166" t="s">
        <v>269</v>
      </c>
      <c r="AW157" s="166" t="s">
        <v>269</v>
      </c>
      <c r="AX157" s="166">
        <v>4.24</v>
      </c>
      <c r="AY157" s="166">
        <v>11.23</v>
      </c>
      <c r="AZ157" s="166">
        <v>4</v>
      </c>
      <c r="BA157" s="166">
        <v>130</v>
      </c>
      <c r="BB157" s="166">
        <v>5.62</v>
      </c>
      <c r="BC157" s="166">
        <v>279</v>
      </c>
      <c r="BD157" s="166">
        <v>2.99</v>
      </c>
      <c r="BE157" s="166">
        <v>0.54</v>
      </c>
      <c r="BF157" s="166">
        <v>1.88</v>
      </c>
      <c r="BG157" s="200">
        <f t="shared" si="32"/>
        <v>1.5904255319148939</v>
      </c>
      <c r="BH157" s="200">
        <f t="shared" si="33"/>
        <v>3.481481481481481</v>
      </c>
      <c r="BI157" s="200">
        <f t="shared" si="34"/>
        <v>148.40425531914894</v>
      </c>
      <c r="BJ157" s="200">
        <f t="shared" si="36"/>
        <v>443.72872340425539</v>
      </c>
      <c r="BK157" s="166">
        <v>0</v>
      </c>
      <c r="BL157" s="166">
        <v>3</v>
      </c>
      <c r="BM157" s="166" t="s">
        <v>269</v>
      </c>
      <c r="BN157" s="166" t="s">
        <v>269</v>
      </c>
      <c r="BO157" s="166">
        <v>1</v>
      </c>
      <c r="BQ157" s="166"/>
      <c r="BR157" s="166">
        <v>0</v>
      </c>
      <c r="BS157" s="166">
        <v>0</v>
      </c>
      <c r="BU157" s="166"/>
      <c r="BV157" s="166"/>
      <c r="BX157" s="166"/>
      <c r="CR157" s="166"/>
      <c r="CU157" s="166"/>
      <c r="CW157" s="166">
        <v>0</v>
      </c>
      <c r="CX157" s="166">
        <v>0</v>
      </c>
      <c r="CY157" s="166">
        <v>0</v>
      </c>
      <c r="CZ157" s="166">
        <v>0</v>
      </c>
      <c r="DA157" s="166">
        <v>0</v>
      </c>
      <c r="DB157" s="166">
        <v>0</v>
      </c>
      <c r="DC157" s="166">
        <v>0</v>
      </c>
      <c r="DD157" s="166">
        <v>0</v>
      </c>
      <c r="DE157" s="166">
        <v>0</v>
      </c>
      <c r="DF157" s="181">
        <v>44658</v>
      </c>
    </row>
    <row r="158" spans="1:111" ht="20.100000000000001" customHeight="1" x14ac:dyDescent="0.25">
      <c r="A158" s="50">
        <v>157</v>
      </c>
      <c r="B158" s="51">
        <v>44504</v>
      </c>
      <c r="C158" s="83" t="s">
        <v>869</v>
      </c>
      <c r="D158" s="53">
        <v>490212036</v>
      </c>
      <c r="E158" s="208">
        <v>17941</v>
      </c>
      <c r="F158" s="50">
        <v>111</v>
      </c>
      <c r="G158" s="50" t="s">
        <v>870</v>
      </c>
      <c r="H158" s="50" t="s">
        <v>3</v>
      </c>
      <c r="I158" s="6">
        <v>2.1800000000000002</v>
      </c>
      <c r="J158" s="50">
        <v>2.63</v>
      </c>
      <c r="K158" s="11" t="s">
        <v>45</v>
      </c>
      <c r="L158" s="209">
        <v>44454</v>
      </c>
      <c r="M158" s="11">
        <f t="shared" si="35"/>
        <v>72</v>
      </c>
      <c r="N158" s="11">
        <v>39.979999999999997</v>
      </c>
      <c r="O158" s="11" t="s">
        <v>270</v>
      </c>
      <c r="P158" s="166">
        <v>0</v>
      </c>
      <c r="Q158" s="166">
        <v>0</v>
      </c>
      <c r="R158" s="166">
        <v>0</v>
      </c>
      <c r="S158" s="166">
        <v>0</v>
      </c>
      <c r="T158" s="166">
        <v>0</v>
      </c>
      <c r="U158" s="11" t="s">
        <v>1129</v>
      </c>
      <c r="W158" s="11">
        <v>1</v>
      </c>
      <c r="X158" s="11"/>
      <c r="Y158" s="11"/>
      <c r="Z158" s="21">
        <v>44454</v>
      </c>
      <c r="AA158" s="13" t="e">
        <f t="shared" si="30"/>
        <v>#NUM!</v>
      </c>
      <c r="AB158" s="166">
        <v>1</v>
      </c>
      <c r="AC158" s="166">
        <v>1</v>
      </c>
      <c r="AD158" s="166" t="s">
        <v>263</v>
      </c>
      <c r="AE158" s="166">
        <v>0</v>
      </c>
      <c r="AF158" s="166">
        <v>0.45</v>
      </c>
      <c r="AG158" s="181">
        <v>44581</v>
      </c>
      <c r="AH158" s="166">
        <v>1</v>
      </c>
      <c r="AI158" s="166">
        <v>1</v>
      </c>
      <c r="AJ158" s="166">
        <v>0</v>
      </c>
      <c r="AK158" s="166">
        <v>1</v>
      </c>
      <c r="AL158" s="166">
        <v>0</v>
      </c>
      <c r="AM158" s="166" t="s">
        <v>277</v>
      </c>
      <c r="AN158" s="166" t="s">
        <v>268</v>
      </c>
      <c r="AO158" s="166">
        <v>1</v>
      </c>
      <c r="AP158" s="181">
        <v>44525</v>
      </c>
      <c r="AQ158" s="166" t="s">
        <v>799</v>
      </c>
      <c r="AR158" s="190"/>
      <c r="AS158" s="190">
        <f t="shared" si="31"/>
        <v>72</v>
      </c>
      <c r="AT158" s="181">
        <v>44525</v>
      </c>
      <c r="AU158" s="166">
        <v>3.12</v>
      </c>
      <c r="AV158" s="166" t="s">
        <v>269</v>
      </c>
      <c r="AW158" s="166" t="s">
        <v>269</v>
      </c>
      <c r="AX158" s="166">
        <v>2.5499999999999998</v>
      </c>
      <c r="AY158" s="166">
        <v>0.93</v>
      </c>
      <c r="AZ158" s="166">
        <v>4</v>
      </c>
      <c r="BA158" s="166">
        <v>118</v>
      </c>
      <c r="BB158" s="166">
        <v>7.68</v>
      </c>
      <c r="BC158" s="166">
        <v>429</v>
      </c>
      <c r="BD158" s="166">
        <v>4.62</v>
      </c>
      <c r="BE158" s="166">
        <v>0.77</v>
      </c>
      <c r="BF158" s="166">
        <v>1.96</v>
      </c>
      <c r="BG158" s="200">
        <f t="shared" si="32"/>
        <v>2.3571428571428572</v>
      </c>
      <c r="BH158" s="200">
        <f t="shared" si="33"/>
        <v>2.5454545454545454</v>
      </c>
      <c r="BI158" s="200">
        <f t="shared" si="34"/>
        <v>218.87755102040816</v>
      </c>
      <c r="BJ158" s="200">
        <f t="shared" si="36"/>
        <v>1011.2142857142858</v>
      </c>
      <c r="BK158" s="166">
        <v>0</v>
      </c>
      <c r="BL158" s="166">
        <v>0</v>
      </c>
      <c r="BM158" s="166">
        <v>0.45</v>
      </c>
      <c r="BN158" s="181">
        <v>44581</v>
      </c>
      <c r="BO158" s="166">
        <v>1</v>
      </c>
      <c r="BQ158" s="166"/>
      <c r="BR158" s="166">
        <v>0</v>
      </c>
      <c r="BS158" s="166">
        <v>0</v>
      </c>
      <c r="BU158" s="166"/>
      <c r="BV158" s="166"/>
      <c r="BX158" s="166"/>
      <c r="CR158" s="166"/>
      <c r="CU158" s="166"/>
      <c r="CW158" s="166">
        <v>0</v>
      </c>
      <c r="CX158" s="166">
        <v>0</v>
      </c>
      <c r="CY158" s="166">
        <v>0</v>
      </c>
      <c r="CZ158" s="166">
        <v>0</v>
      </c>
      <c r="DA158" s="166">
        <v>0</v>
      </c>
      <c r="DB158" s="166">
        <v>0</v>
      </c>
      <c r="DC158" s="166">
        <v>0</v>
      </c>
      <c r="DD158" s="166">
        <v>0</v>
      </c>
      <c r="DE158" s="166">
        <v>0</v>
      </c>
      <c r="DF158" s="181">
        <v>44609</v>
      </c>
    </row>
    <row r="159" spans="1:111" ht="20.100000000000001" customHeight="1" x14ac:dyDescent="0.25">
      <c r="A159" s="50">
        <v>158</v>
      </c>
      <c r="B159" s="51">
        <v>44504</v>
      </c>
      <c r="C159" s="83" t="s">
        <v>871</v>
      </c>
      <c r="D159" s="53">
        <v>510606098</v>
      </c>
      <c r="E159" s="208">
        <v>18785</v>
      </c>
      <c r="F159" s="50">
        <v>205</v>
      </c>
      <c r="G159" s="50" t="s">
        <v>872</v>
      </c>
      <c r="H159" s="50" t="s">
        <v>6</v>
      </c>
      <c r="I159" s="6">
        <v>99.49</v>
      </c>
      <c r="J159" s="50">
        <v>19.940000000000001</v>
      </c>
      <c r="K159" s="11" t="s">
        <v>873</v>
      </c>
      <c r="L159" s="209">
        <v>44256</v>
      </c>
      <c r="M159" s="11">
        <f t="shared" si="35"/>
        <v>69</v>
      </c>
      <c r="N159" s="11">
        <v>5.0999999999999996</v>
      </c>
      <c r="O159" s="11" t="s">
        <v>287</v>
      </c>
      <c r="P159" s="166">
        <v>0</v>
      </c>
      <c r="Q159" s="166">
        <v>0</v>
      </c>
      <c r="R159" s="166">
        <v>0</v>
      </c>
      <c r="S159" s="166">
        <v>0</v>
      </c>
      <c r="T159" s="166">
        <v>0</v>
      </c>
      <c r="U159" s="11" t="s">
        <v>1130</v>
      </c>
      <c r="W159" s="11">
        <v>1</v>
      </c>
      <c r="X159" s="21">
        <v>44279</v>
      </c>
      <c r="Y159" s="21">
        <v>44504</v>
      </c>
      <c r="Z159" s="21">
        <v>44298</v>
      </c>
      <c r="AA159" s="13">
        <f t="shared" si="30"/>
        <v>206</v>
      </c>
      <c r="AB159" s="166">
        <v>1</v>
      </c>
      <c r="AC159" s="166">
        <v>1</v>
      </c>
      <c r="AD159" s="166" t="s">
        <v>266</v>
      </c>
      <c r="AE159" s="166">
        <v>0</v>
      </c>
      <c r="AF159" s="166" t="s">
        <v>269</v>
      </c>
      <c r="AG159" s="166" t="s">
        <v>269</v>
      </c>
      <c r="AH159" s="166">
        <v>1</v>
      </c>
      <c r="AI159" s="166">
        <v>0</v>
      </c>
      <c r="AJ159" s="166">
        <v>0</v>
      </c>
      <c r="AK159" s="166">
        <v>0</v>
      </c>
      <c r="AL159" s="166">
        <v>0</v>
      </c>
      <c r="AM159" s="166">
        <v>0</v>
      </c>
      <c r="AQ159" s="166"/>
      <c r="AR159" s="190">
        <f t="shared" si="26"/>
        <v>0</v>
      </c>
      <c r="AS159" s="190" t="e">
        <f t="shared" si="31"/>
        <v>#NUM!</v>
      </c>
      <c r="AT159" s="166"/>
      <c r="BG159" s="200" t="e">
        <f t="shared" si="32"/>
        <v>#DIV/0!</v>
      </c>
      <c r="BH159" s="200" t="e">
        <f t="shared" si="33"/>
        <v>#DIV/0!</v>
      </c>
      <c r="BI159" s="200" t="e">
        <f t="shared" si="34"/>
        <v>#DIV/0!</v>
      </c>
      <c r="BJ159" s="200" t="e">
        <f t="shared" si="36"/>
        <v>#DIV/0!</v>
      </c>
      <c r="BN159" s="166"/>
      <c r="BQ159" s="166"/>
      <c r="BS159" s="166">
        <v>0</v>
      </c>
      <c r="BU159" s="166"/>
      <c r="BV159" s="166"/>
      <c r="BX159" s="166"/>
      <c r="CR159" s="166"/>
      <c r="CU159" s="166"/>
      <c r="CW159" s="166">
        <v>0</v>
      </c>
      <c r="CX159" s="166">
        <v>0</v>
      </c>
      <c r="CY159" s="166">
        <v>0</v>
      </c>
      <c r="CZ159" s="166">
        <v>0</v>
      </c>
      <c r="DA159" s="166">
        <v>1</v>
      </c>
      <c r="DB159" s="166">
        <v>1</v>
      </c>
      <c r="DC159" s="166">
        <v>0</v>
      </c>
      <c r="DD159" s="166">
        <v>0</v>
      </c>
      <c r="DE159" s="166">
        <v>1</v>
      </c>
      <c r="DF159" s="181">
        <v>44632</v>
      </c>
      <c r="DG159" s="166" t="s">
        <v>1171</v>
      </c>
    </row>
    <row r="160" spans="1:111" ht="20.100000000000001" customHeight="1" x14ac:dyDescent="0.25">
      <c r="A160" s="50">
        <v>159</v>
      </c>
      <c r="B160" s="51">
        <v>44567</v>
      </c>
      <c r="C160" s="83" t="s">
        <v>874</v>
      </c>
      <c r="D160" s="53">
        <v>431114462</v>
      </c>
      <c r="E160" s="208">
        <v>16024</v>
      </c>
      <c r="F160" s="50">
        <v>111</v>
      </c>
      <c r="G160" s="50" t="s">
        <v>875</v>
      </c>
      <c r="H160" s="50" t="s">
        <v>3</v>
      </c>
      <c r="I160" s="6">
        <v>21.73</v>
      </c>
      <c r="J160" s="50">
        <v>2.89</v>
      </c>
      <c r="K160" s="11" t="s">
        <v>46</v>
      </c>
      <c r="L160" s="209">
        <v>38626</v>
      </c>
      <c r="M160" s="11">
        <f t="shared" si="35"/>
        <v>61</v>
      </c>
      <c r="N160" s="11">
        <v>5.9</v>
      </c>
      <c r="O160" s="11" t="s">
        <v>309</v>
      </c>
      <c r="P160" s="166">
        <v>0</v>
      </c>
      <c r="Q160" s="166">
        <v>0</v>
      </c>
      <c r="R160" s="166">
        <v>1</v>
      </c>
      <c r="S160" s="166">
        <v>0</v>
      </c>
      <c r="T160" s="166">
        <v>0</v>
      </c>
      <c r="U160" s="11" t="s">
        <v>290</v>
      </c>
      <c r="W160" s="11">
        <v>0</v>
      </c>
      <c r="X160" s="21">
        <v>44511</v>
      </c>
      <c r="Y160" s="11" t="s">
        <v>1168</v>
      </c>
      <c r="Z160" s="21">
        <v>42166</v>
      </c>
      <c r="AA160" s="13" t="e">
        <f t="shared" si="30"/>
        <v>#VALUE!</v>
      </c>
      <c r="AB160" s="166">
        <v>0</v>
      </c>
      <c r="AC160" s="166">
        <v>1</v>
      </c>
      <c r="AD160" s="166" t="s">
        <v>263</v>
      </c>
      <c r="AE160" s="166">
        <v>0</v>
      </c>
      <c r="AF160" s="166">
        <v>0.06</v>
      </c>
      <c r="AG160" s="181">
        <v>42480</v>
      </c>
      <c r="AH160" s="166">
        <v>0</v>
      </c>
      <c r="AI160" s="166">
        <v>1</v>
      </c>
      <c r="AJ160" s="166">
        <v>0</v>
      </c>
      <c r="AK160" s="166">
        <v>0</v>
      </c>
      <c r="AL160" s="166">
        <v>0</v>
      </c>
      <c r="AM160" s="166" t="s">
        <v>277</v>
      </c>
      <c r="AN160" s="166" t="s">
        <v>268</v>
      </c>
      <c r="AO160" s="166">
        <v>0</v>
      </c>
      <c r="AP160" s="181">
        <v>44609</v>
      </c>
      <c r="AQ160" s="166" t="s">
        <v>799</v>
      </c>
      <c r="AR160" s="190"/>
      <c r="AS160" s="190">
        <f t="shared" si="31"/>
        <v>78</v>
      </c>
      <c r="AT160" s="181">
        <v>44609</v>
      </c>
      <c r="AU160" s="166">
        <v>34.39</v>
      </c>
      <c r="AV160" s="166" t="s">
        <v>269</v>
      </c>
      <c r="AW160" s="166" t="s">
        <v>269</v>
      </c>
      <c r="AX160" s="166">
        <v>2.69</v>
      </c>
      <c r="AY160" s="166">
        <v>1.49</v>
      </c>
      <c r="AZ160" s="166">
        <v>4</v>
      </c>
      <c r="BA160" s="166">
        <v>123</v>
      </c>
      <c r="BB160" s="166">
        <v>10.16</v>
      </c>
      <c r="BC160" s="166">
        <v>351</v>
      </c>
      <c r="BD160" s="166">
        <v>7.67</v>
      </c>
      <c r="BE160" s="166">
        <v>0.71</v>
      </c>
      <c r="BF160" s="166">
        <v>1.68</v>
      </c>
      <c r="BG160" s="200">
        <f t="shared" si="32"/>
        <v>4.5654761904761907</v>
      </c>
      <c r="BH160" s="200">
        <f t="shared" si="33"/>
        <v>2.3661971830985915</v>
      </c>
      <c r="BI160" s="200">
        <f t="shared" si="34"/>
        <v>208.92857142857144</v>
      </c>
      <c r="BJ160" s="200">
        <f t="shared" si="36"/>
        <v>1602.4821428571429</v>
      </c>
      <c r="BK160" s="166">
        <v>2</v>
      </c>
      <c r="BL160" s="166">
        <v>2</v>
      </c>
      <c r="BM160" s="166" t="s">
        <v>269</v>
      </c>
      <c r="BN160" s="166" t="s">
        <v>269</v>
      </c>
      <c r="BQ160" s="166"/>
      <c r="BR160" s="166">
        <v>0</v>
      </c>
      <c r="BS160" s="166">
        <v>0</v>
      </c>
      <c r="BU160" s="166"/>
      <c r="BV160" s="166"/>
      <c r="BX160" s="166"/>
      <c r="CR160" s="166"/>
      <c r="CU160" s="166"/>
      <c r="CW160" s="166">
        <v>0</v>
      </c>
      <c r="CX160" s="166">
        <v>0</v>
      </c>
      <c r="CY160" s="166">
        <v>0</v>
      </c>
      <c r="CZ160" s="166">
        <v>0</v>
      </c>
      <c r="DA160" s="166">
        <v>0</v>
      </c>
      <c r="DB160" s="166">
        <v>0</v>
      </c>
      <c r="DC160" s="166">
        <v>0</v>
      </c>
      <c r="DD160" s="166">
        <v>0</v>
      </c>
      <c r="DE160" s="166">
        <v>0</v>
      </c>
      <c r="DF160" s="181">
        <v>44638</v>
      </c>
    </row>
    <row r="161" spans="1:110" ht="20.100000000000001" customHeight="1" x14ac:dyDescent="0.25">
      <c r="A161" s="50">
        <v>160</v>
      </c>
      <c r="B161" s="51">
        <v>44571</v>
      </c>
      <c r="C161" s="83" t="s">
        <v>876</v>
      </c>
      <c r="D161" s="53">
        <v>6301230936</v>
      </c>
      <c r="E161" s="208">
        <v>23034</v>
      </c>
      <c r="F161" s="50">
        <v>111</v>
      </c>
      <c r="G161" s="50" t="s">
        <v>877</v>
      </c>
      <c r="H161" s="50" t="s">
        <v>3</v>
      </c>
      <c r="I161" s="6">
        <v>10.84</v>
      </c>
      <c r="J161" s="50">
        <v>2.89</v>
      </c>
      <c r="K161" s="11" t="s">
        <v>46</v>
      </c>
      <c r="L161" s="209">
        <v>44538</v>
      </c>
      <c r="M161" s="11">
        <f t="shared" si="35"/>
        <v>58</v>
      </c>
      <c r="N161" s="11">
        <v>4000</v>
      </c>
      <c r="O161" s="11" t="s">
        <v>270</v>
      </c>
      <c r="P161" s="166">
        <v>0</v>
      </c>
      <c r="Q161" s="166">
        <v>0</v>
      </c>
      <c r="R161" s="166">
        <v>0</v>
      </c>
      <c r="S161" s="166">
        <v>0</v>
      </c>
      <c r="T161" s="166">
        <v>0</v>
      </c>
      <c r="U161" s="11" t="s">
        <v>1132</v>
      </c>
      <c r="W161" s="11">
        <v>1</v>
      </c>
      <c r="X161" s="21">
        <v>44516</v>
      </c>
      <c r="Y161" s="11"/>
      <c r="Z161" s="21">
        <v>44540</v>
      </c>
      <c r="AA161" s="13" t="e">
        <f t="shared" si="30"/>
        <v>#NUM!</v>
      </c>
      <c r="AB161" s="166">
        <v>1</v>
      </c>
      <c r="AC161" s="166">
        <v>1</v>
      </c>
      <c r="AD161" s="166" t="s">
        <v>276</v>
      </c>
      <c r="AE161" s="166">
        <v>0</v>
      </c>
      <c r="AG161" s="166"/>
      <c r="AH161" s="166">
        <v>1</v>
      </c>
      <c r="AI161" s="166">
        <v>1</v>
      </c>
      <c r="AJ161" s="166">
        <v>0</v>
      </c>
      <c r="AK161" s="166">
        <v>0</v>
      </c>
      <c r="AL161" s="166">
        <v>1</v>
      </c>
      <c r="AM161" s="166" t="s">
        <v>277</v>
      </c>
      <c r="AN161" s="166" t="s">
        <v>268</v>
      </c>
      <c r="AO161" s="166">
        <v>1</v>
      </c>
      <c r="AP161" s="181">
        <v>44575</v>
      </c>
      <c r="AQ161" s="166" t="s">
        <v>799</v>
      </c>
      <c r="AR161" s="190"/>
      <c r="AS161" s="190">
        <f t="shared" si="31"/>
        <v>58</v>
      </c>
      <c r="AT161" s="181">
        <v>44206</v>
      </c>
      <c r="AU161" s="166">
        <v>10.84</v>
      </c>
      <c r="AV161" s="166">
        <v>13.44</v>
      </c>
      <c r="AW161" s="166">
        <v>84.99</v>
      </c>
      <c r="AX161" s="166">
        <v>2.89</v>
      </c>
      <c r="AY161" s="166">
        <v>1.83</v>
      </c>
      <c r="AZ161" s="166">
        <v>4</v>
      </c>
      <c r="BA161" s="166">
        <v>139</v>
      </c>
      <c r="BB161" s="166">
        <v>7.37</v>
      </c>
      <c r="BC161" s="166">
        <v>252</v>
      </c>
      <c r="BD161" s="166">
        <v>4.16</v>
      </c>
      <c r="BE161" s="166">
        <v>0.72</v>
      </c>
      <c r="BF161" s="166">
        <v>2.2599999999999998</v>
      </c>
      <c r="BG161" s="200">
        <f t="shared" si="32"/>
        <v>1.8407079646017701</v>
      </c>
      <c r="BH161" s="200">
        <f t="shared" si="33"/>
        <v>3.1388888888888888</v>
      </c>
      <c r="BI161" s="200">
        <f t="shared" si="34"/>
        <v>111.50442477876108</v>
      </c>
      <c r="BJ161" s="200">
        <f t="shared" si="36"/>
        <v>463.8584070796461</v>
      </c>
      <c r="BK161" s="166">
        <v>0</v>
      </c>
      <c r="BL161" s="166">
        <v>0</v>
      </c>
      <c r="BM161" s="166">
        <v>0.26</v>
      </c>
      <c r="BN161" s="181">
        <v>44662</v>
      </c>
      <c r="BO161" s="166">
        <v>1</v>
      </c>
      <c r="BQ161" s="166"/>
      <c r="BR161" s="166">
        <v>1</v>
      </c>
      <c r="BS161" s="166">
        <v>0</v>
      </c>
      <c r="BU161" s="166"/>
      <c r="BV161" s="166"/>
      <c r="BX161" s="166"/>
      <c r="CR161" s="166"/>
      <c r="CU161" s="166"/>
      <c r="CW161" s="166">
        <v>0</v>
      </c>
      <c r="CX161" s="166">
        <v>0</v>
      </c>
      <c r="CY161" s="166">
        <v>0</v>
      </c>
      <c r="CZ161" s="166">
        <v>0</v>
      </c>
      <c r="DA161" s="166">
        <v>0</v>
      </c>
      <c r="DB161" s="166">
        <v>0</v>
      </c>
      <c r="DC161" s="166">
        <v>1</v>
      </c>
      <c r="DD161" s="166">
        <v>0</v>
      </c>
      <c r="DE161" s="166">
        <v>0</v>
      </c>
      <c r="DF161" s="181">
        <v>44662</v>
      </c>
    </row>
    <row r="162" spans="1:110" ht="20.100000000000001" customHeight="1" x14ac:dyDescent="0.25">
      <c r="A162" s="15"/>
      <c r="B162" s="15"/>
      <c r="C162" s="15"/>
      <c r="D162" s="15"/>
      <c r="E162" s="15"/>
      <c r="J162" s="50"/>
      <c r="K162" s="167"/>
      <c r="L162" s="170"/>
      <c r="M162" s="11">
        <f t="shared" si="35"/>
        <v>0</v>
      </c>
      <c r="X162" s="11"/>
      <c r="Y162" s="11"/>
      <c r="Z162" s="11"/>
      <c r="AA162" s="13">
        <f t="shared" si="30"/>
        <v>0</v>
      </c>
      <c r="AB162" s="166"/>
      <c r="AG162" s="166"/>
      <c r="AQ162" s="166"/>
      <c r="AR162" s="166"/>
      <c r="AS162" s="190">
        <f t="shared" si="31"/>
        <v>0</v>
      </c>
      <c r="AT162" s="166"/>
      <c r="BG162" s="200" t="e">
        <f t="shared" si="32"/>
        <v>#DIV/0!</v>
      </c>
      <c r="BH162" s="200" t="e">
        <f t="shared" si="33"/>
        <v>#DIV/0!</v>
      </c>
      <c r="BI162" s="200" t="e">
        <f t="shared" si="34"/>
        <v>#DIV/0!</v>
      </c>
      <c r="BJ162" s="200" t="e">
        <f t="shared" si="36"/>
        <v>#DIV/0!</v>
      </c>
      <c r="BN162" s="166"/>
      <c r="BQ162" s="166"/>
      <c r="BU162" s="166"/>
      <c r="BV162" s="166"/>
      <c r="BX162" s="166"/>
      <c r="CR162" s="166"/>
      <c r="CU162" s="166"/>
      <c r="DF162" s="166"/>
    </row>
    <row r="163" spans="1:110" ht="20.100000000000001" customHeight="1" x14ac:dyDescent="0.25">
      <c r="A163" s="15"/>
      <c r="B163" s="15"/>
      <c r="C163" s="15"/>
      <c r="D163" s="15"/>
      <c r="E163" s="15"/>
      <c r="J163" s="50"/>
      <c r="K163" s="167"/>
      <c r="L163" s="170"/>
      <c r="M163" s="11">
        <f t="shared" si="35"/>
        <v>0</v>
      </c>
      <c r="X163" s="11"/>
      <c r="Y163" s="11"/>
      <c r="Z163" s="11"/>
      <c r="AA163" s="13">
        <f t="shared" si="30"/>
        <v>0</v>
      </c>
      <c r="AB163" s="166"/>
      <c r="AG163" s="166"/>
      <c r="AQ163" s="166"/>
      <c r="AR163" s="166"/>
      <c r="AT163" s="166"/>
      <c r="BG163" s="200" t="e">
        <f t="shared" si="32"/>
        <v>#DIV/0!</v>
      </c>
      <c r="BH163" s="200" t="e">
        <f t="shared" si="33"/>
        <v>#DIV/0!</v>
      </c>
      <c r="BI163" s="200" t="e">
        <f t="shared" si="34"/>
        <v>#DIV/0!</v>
      </c>
      <c r="BN163" s="166"/>
      <c r="BQ163" s="166"/>
      <c r="BU163" s="166"/>
      <c r="BV163" s="166"/>
      <c r="BX163" s="166"/>
      <c r="CR163" s="166"/>
      <c r="CU163" s="166"/>
      <c r="DF163" s="166"/>
    </row>
    <row r="164" spans="1:110" ht="20.100000000000001" customHeight="1" x14ac:dyDescent="0.25">
      <c r="A164" s="15"/>
      <c r="B164" s="15"/>
      <c r="C164" s="15"/>
      <c r="D164" s="15"/>
      <c r="E164" s="15"/>
      <c r="K164" s="168"/>
      <c r="L164" s="11"/>
      <c r="M164" s="15"/>
      <c r="X164" s="11"/>
      <c r="Y164" s="11"/>
      <c r="Z164" s="11"/>
      <c r="AA164" s="13">
        <f t="shared" si="30"/>
        <v>0</v>
      </c>
      <c r="AB164" s="166"/>
      <c r="AG164" s="166"/>
      <c r="AQ164" s="166"/>
      <c r="AR164" s="166"/>
      <c r="AT164" s="166"/>
      <c r="BN164" s="166"/>
      <c r="BQ164" s="166"/>
      <c r="BU164" s="166"/>
      <c r="BV164" s="166"/>
      <c r="BX164" s="166"/>
      <c r="CR164" s="166"/>
      <c r="CU164" s="166"/>
      <c r="DF164" s="166"/>
    </row>
    <row r="165" spans="1:110" ht="20.100000000000001" customHeight="1" x14ac:dyDescent="0.25">
      <c r="A165" s="15"/>
      <c r="B165" s="15"/>
      <c r="C165" s="15"/>
      <c r="D165" s="15"/>
      <c r="E165" s="15"/>
      <c r="K165" s="168"/>
      <c r="L165" s="11"/>
      <c r="M165" s="15"/>
      <c r="X165" s="11"/>
      <c r="Y165" s="11"/>
      <c r="Z165" s="11"/>
      <c r="AA165" s="13">
        <f t="shared" si="30"/>
        <v>0</v>
      </c>
      <c r="AB165" s="166"/>
      <c r="AG165" s="166"/>
      <c r="AQ165" s="166"/>
      <c r="AR165" s="166"/>
      <c r="AT165" s="166"/>
      <c r="BN165" s="166"/>
      <c r="BQ165" s="166"/>
      <c r="BU165" s="166"/>
      <c r="BV165" s="166"/>
      <c r="BX165" s="166"/>
      <c r="CR165" s="166"/>
      <c r="CU165" s="166"/>
      <c r="DF165" s="166"/>
    </row>
    <row r="166" spans="1:110" ht="20.100000000000001" customHeight="1" x14ac:dyDescent="0.25">
      <c r="A166" s="15"/>
      <c r="B166" s="15"/>
      <c r="C166" s="15"/>
      <c r="D166" s="15"/>
      <c r="E166" s="15"/>
      <c r="K166" s="168"/>
      <c r="L166" s="11"/>
      <c r="M166" s="15"/>
      <c r="X166" s="11"/>
      <c r="Y166" s="11"/>
      <c r="Z166" s="11"/>
      <c r="AA166" s="13">
        <f t="shared" si="30"/>
        <v>0</v>
      </c>
      <c r="AB166" s="166"/>
      <c r="AG166" s="166"/>
      <c r="AQ166" s="166"/>
      <c r="AR166" s="166"/>
      <c r="AT166" s="166"/>
      <c r="BN166" s="166"/>
      <c r="BQ166" s="166"/>
      <c r="BU166" s="166"/>
      <c r="BV166" s="166"/>
      <c r="BX166" s="166"/>
      <c r="CR166" s="166"/>
      <c r="CU166" s="166"/>
      <c r="DF166" s="166"/>
    </row>
    <row r="167" spans="1:110" ht="20.100000000000001" customHeight="1" x14ac:dyDescent="0.25">
      <c r="A167" s="15"/>
      <c r="B167" s="15"/>
      <c r="C167" s="15"/>
      <c r="D167" s="15"/>
      <c r="E167" s="15"/>
      <c r="K167" s="168"/>
      <c r="L167" s="11"/>
      <c r="M167" s="15"/>
      <c r="X167" s="11"/>
      <c r="Y167" s="11"/>
      <c r="Z167" s="11"/>
      <c r="AA167" s="13">
        <f>DATEDIF(Z167,Y167,"d")</f>
        <v>0</v>
      </c>
      <c r="AB167" s="166"/>
      <c r="AG167" s="166"/>
      <c r="AQ167" s="166"/>
      <c r="AR167" s="166"/>
      <c r="AT167" s="166"/>
      <c r="BN167" s="166"/>
      <c r="BQ167" s="166"/>
      <c r="BU167" s="166"/>
      <c r="BV167" s="166"/>
      <c r="BX167" s="166"/>
      <c r="CR167" s="166"/>
      <c r="CU167" s="166"/>
      <c r="DF167" s="166"/>
    </row>
    <row r="168" spans="1:110" ht="20.100000000000001" customHeight="1" x14ac:dyDescent="0.25">
      <c r="A168" s="15"/>
      <c r="B168" s="15"/>
      <c r="C168" s="15"/>
      <c r="D168" s="15"/>
      <c r="E168" s="15"/>
      <c r="K168" s="168"/>
      <c r="L168" s="11"/>
      <c r="M168" s="15"/>
      <c r="X168" s="11"/>
      <c r="Y168" s="11"/>
      <c r="Z168" s="11"/>
      <c r="AA168" s="13">
        <f t="shared" si="30"/>
        <v>0</v>
      </c>
      <c r="AB168" s="166"/>
      <c r="AG168" s="166"/>
      <c r="AQ168" s="166"/>
      <c r="AR168" s="166"/>
      <c r="AT168" s="166"/>
      <c r="BN168" s="166"/>
      <c r="BQ168" s="166"/>
      <c r="BU168" s="166"/>
      <c r="BV168" s="166"/>
      <c r="BX168" s="166"/>
      <c r="CR168" s="166"/>
      <c r="CU168" s="166"/>
      <c r="DF168" s="166"/>
    </row>
    <row r="169" spans="1:110" ht="20.100000000000001" customHeight="1" x14ac:dyDescent="0.25">
      <c r="A169" s="15"/>
      <c r="B169" s="15"/>
      <c r="C169" s="15"/>
      <c r="D169" s="15"/>
      <c r="E169" s="15"/>
      <c r="K169" s="168"/>
      <c r="L169" s="11"/>
      <c r="M169" s="15"/>
      <c r="X169" s="11"/>
      <c r="Y169" s="11"/>
      <c r="Z169" s="11"/>
      <c r="AA169" s="13">
        <f t="shared" si="30"/>
        <v>0</v>
      </c>
      <c r="AB169" s="166"/>
      <c r="AG169" s="166"/>
      <c r="AQ169" s="166"/>
      <c r="AR169" s="166"/>
      <c r="AT169" s="166"/>
      <c r="BN169" s="166"/>
      <c r="BQ169" s="166"/>
      <c r="BU169" s="166"/>
      <c r="BV169" s="166"/>
      <c r="BX169" s="166"/>
      <c r="CR169" s="166"/>
      <c r="CU169" s="166"/>
      <c r="DF169" s="166"/>
    </row>
    <row r="170" spans="1:110" ht="20.100000000000001" customHeight="1" x14ac:dyDescent="0.25">
      <c r="A170" s="15"/>
      <c r="B170" s="15"/>
      <c r="C170" s="15"/>
      <c r="D170" s="15"/>
      <c r="E170" s="15"/>
      <c r="K170" s="168"/>
      <c r="L170" s="11"/>
      <c r="M170" s="15"/>
      <c r="X170" s="11"/>
      <c r="Y170" s="11"/>
      <c r="Z170" s="11"/>
      <c r="AA170" s="13">
        <f t="shared" si="30"/>
        <v>0</v>
      </c>
      <c r="AB170" s="166"/>
      <c r="AG170" s="166"/>
      <c r="AQ170" s="166"/>
      <c r="AR170" s="166"/>
      <c r="AT170" s="166"/>
      <c r="BN170" s="166"/>
      <c r="BQ170" s="166"/>
      <c r="BU170" s="166"/>
      <c r="BV170" s="166"/>
      <c r="BX170" s="166"/>
      <c r="CR170" s="166"/>
      <c r="CU170" s="166"/>
      <c r="DF170" s="166"/>
    </row>
    <row r="171" spans="1:110" ht="20.100000000000001" customHeight="1" x14ac:dyDescent="0.25">
      <c r="A171" s="15"/>
      <c r="B171" s="15"/>
      <c r="C171" s="15"/>
      <c r="D171" s="15"/>
      <c r="E171" s="15"/>
      <c r="K171" s="168"/>
      <c r="L171" s="11"/>
      <c r="M171" s="15"/>
      <c r="X171" s="11"/>
      <c r="Y171" s="11"/>
      <c r="Z171" s="11"/>
      <c r="AA171" s="13">
        <f t="shared" si="30"/>
        <v>0</v>
      </c>
      <c r="AB171" s="166"/>
      <c r="AG171" s="166"/>
      <c r="AQ171" s="166"/>
      <c r="AR171" s="166"/>
      <c r="AT171" s="166"/>
      <c r="BN171" s="166"/>
      <c r="BQ171" s="166"/>
      <c r="BU171" s="166"/>
      <c r="BV171" s="166"/>
      <c r="BX171" s="166"/>
      <c r="CR171" s="166"/>
      <c r="CU171" s="166"/>
      <c r="DF171" s="166"/>
    </row>
    <row r="172" spans="1:110" ht="20.100000000000001" customHeight="1" x14ac:dyDescent="0.25">
      <c r="A172" s="15"/>
      <c r="B172" s="15"/>
      <c r="C172" s="15"/>
      <c r="D172" s="15"/>
      <c r="E172" s="15"/>
      <c r="K172" s="168"/>
      <c r="L172" s="11"/>
      <c r="M172" s="15"/>
      <c r="X172" s="11"/>
      <c r="Y172" s="11"/>
      <c r="Z172" s="11"/>
      <c r="AA172" s="13">
        <f t="shared" si="30"/>
        <v>0</v>
      </c>
      <c r="AB172" s="166"/>
      <c r="AG172" s="166"/>
      <c r="AQ172" s="166"/>
      <c r="AR172" s="166"/>
      <c r="AT172" s="166"/>
      <c r="BN172" s="166"/>
      <c r="BQ172" s="166"/>
      <c r="BU172" s="166"/>
      <c r="BV172" s="166"/>
      <c r="BX172" s="166"/>
      <c r="CR172" s="166"/>
      <c r="CU172" s="166"/>
      <c r="DF172" s="166"/>
    </row>
    <row r="173" spans="1:110" ht="20.100000000000001" customHeight="1" x14ac:dyDescent="0.25">
      <c r="A173" s="15"/>
      <c r="B173" s="15"/>
      <c r="C173" s="15"/>
      <c r="D173" s="15"/>
      <c r="E173" s="15"/>
      <c r="K173" s="168"/>
      <c r="L173" s="11"/>
      <c r="M173" s="15"/>
      <c r="X173" s="11"/>
      <c r="Y173" s="11"/>
      <c r="Z173" s="11"/>
      <c r="AA173" s="11"/>
      <c r="AB173" s="166"/>
      <c r="AG173" s="166"/>
      <c r="AQ173" s="166"/>
      <c r="AR173" s="166"/>
      <c r="AT173" s="166"/>
      <c r="BN173" s="166"/>
      <c r="BQ173" s="166"/>
      <c r="BU173" s="166"/>
      <c r="BV173" s="166"/>
      <c r="BX173" s="166"/>
      <c r="CR173" s="166"/>
      <c r="CU173" s="166"/>
      <c r="DF173" s="166"/>
    </row>
    <row r="174" spans="1:110" ht="20.100000000000001" customHeight="1" x14ac:dyDescent="0.25">
      <c r="A174" s="15"/>
      <c r="B174" s="15"/>
      <c r="C174" s="15"/>
      <c r="D174" s="15"/>
      <c r="E174" s="15"/>
      <c r="K174" s="168"/>
      <c r="L174" s="11"/>
      <c r="M174" s="15"/>
      <c r="X174" s="11"/>
      <c r="Y174" s="11"/>
      <c r="Z174" s="11"/>
      <c r="AA174" s="11"/>
      <c r="AB174" s="166"/>
      <c r="AG174" s="166"/>
      <c r="AQ174" s="166"/>
      <c r="AR174" s="166"/>
      <c r="AT174" s="166"/>
      <c r="BN174" s="166"/>
      <c r="BQ174" s="166"/>
      <c r="BU174" s="166"/>
      <c r="BV174" s="166"/>
      <c r="BX174" s="166"/>
      <c r="CR174" s="166"/>
      <c r="CU174" s="166"/>
      <c r="DF174" s="166"/>
    </row>
    <row r="175" spans="1:110" ht="20.100000000000001" customHeight="1" x14ac:dyDescent="0.25">
      <c r="A175" s="15"/>
      <c r="B175" s="15"/>
      <c r="C175" s="15"/>
      <c r="D175" s="15"/>
      <c r="E175" s="15"/>
      <c r="K175" s="168"/>
      <c r="L175" s="11"/>
      <c r="M175" s="15"/>
      <c r="X175" s="11"/>
      <c r="Y175" s="11"/>
      <c r="Z175" s="11"/>
      <c r="AA175" s="11"/>
      <c r="AB175" s="166"/>
      <c r="AG175" s="166"/>
      <c r="AQ175" s="166"/>
      <c r="AR175" s="166"/>
      <c r="AT175" s="166"/>
      <c r="BN175" s="166"/>
      <c r="BQ175" s="166"/>
      <c r="BU175" s="166"/>
      <c r="BV175" s="166"/>
      <c r="BX175" s="166"/>
      <c r="CR175" s="166"/>
      <c r="CU175" s="166"/>
      <c r="DF175" s="166"/>
    </row>
    <row r="176" spans="1:110" ht="20.100000000000001" customHeight="1" x14ac:dyDescent="0.25">
      <c r="A176" s="15"/>
      <c r="B176" s="15"/>
      <c r="C176" s="15"/>
      <c r="D176" s="15"/>
      <c r="E176" s="15"/>
      <c r="K176" s="168"/>
      <c r="L176" s="11"/>
      <c r="M176" s="15"/>
      <c r="X176" s="11"/>
      <c r="Y176" s="11"/>
      <c r="Z176" s="11"/>
      <c r="AA176" s="11"/>
      <c r="AB176" s="166"/>
      <c r="AG176" s="166"/>
      <c r="AQ176" s="166"/>
      <c r="AR176" s="166"/>
      <c r="AT176" s="166"/>
      <c r="BN176" s="166"/>
      <c r="BQ176" s="166"/>
      <c r="BU176" s="166"/>
      <c r="BV176" s="166"/>
      <c r="BX176" s="166"/>
      <c r="CR176" s="166"/>
      <c r="CU176" s="166"/>
      <c r="DF176" s="166"/>
    </row>
    <row r="177" spans="6:111" s="15" customFormat="1" ht="20.100000000000001" customHeight="1" x14ac:dyDescent="0.25">
      <c r="F177" s="6"/>
      <c r="G177" s="6"/>
      <c r="H177" s="6"/>
      <c r="I177" s="6"/>
      <c r="J177" s="6"/>
      <c r="K177" s="168"/>
      <c r="L177" s="11"/>
      <c r="N177" s="11"/>
      <c r="O177" s="11"/>
      <c r="P177" s="166"/>
      <c r="Q177" s="166"/>
      <c r="R177" s="166"/>
      <c r="S177" s="166"/>
      <c r="T177" s="166"/>
      <c r="U177" s="11"/>
      <c r="V177" s="11"/>
      <c r="W177" s="11"/>
      <c r="X177" s="11"/>
      <c r="Y177" s="11"/>
      <c r="Z177" s="11"/>
      <c r="AA177" s="11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BT177" s="166"/>
      <c r="BU177" s="166"/>
      <c r="BV177" s="166"/>
      <c r="BW177" s="166"/>
      <c r="BX177" s="166"/>
      <c r="BY177" s="166"/>
      <c r="BZ177" s="166"/>
      <c r="CA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CZ177" s="166"/>
      <c r="DA177" s="166"/>
      <c r="DB177" s="166"/>
      <c r="DC177" s="166"/>
      <c r="DD177" s="166"/>
      <c r="DE177" s="166"/>
      <c r="DF177" s="166"/>
      <c r="DG177" s="166"/>
    </row>
    <row r="178" spans="6:111" s="15" customFormat="1" ht="20.100000000000001" customHeight="1" x14ac:dyDescent="0.25">
      <c r="F178" s="6"/>
      <c r="G178" s="6"/>
      <c r="H178" s="6"/>
      <c r="I178" s="6"/>
      <c r="J178" s="6"/>
      <c r="K178" s="168"/>
      <c r="L178" s="11"/>
      <c r="N178" s="11"/>
      <c r="O178" s="11"/>
      <c r="P178" s="166"/>
      <c r="Q178" s="166"/>
      <c r="R178" s="166"/>
      <c r="S178" s="166"/>
      <c r="T178" s="166"/>
      <c r="U178" s="11"/>
      <c r="V178" s="11"/>
      <c r="W178" s="11"/>
      <c r="X178" s="11"/>
      <c r="Y178" s="11"/>
      <c r="Z178" s="11"/>
      <c r="AA178" s="11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6"/>
      <c r="CH178" s="166"/>
      <c r="CI178" s="166"/>
      <c r="CJ178" s="166"/>
      <c r="CK178" s="166"/>
      <c r="CL178" s="166"/>
      <c r="CM178" s="166"/>
      <c r="CN178" s="166"/>
      <c r="CO178" s="166"/>
      <c r="CP178" s="166"/>
      <c r="CQ178" s="166"/>
      <c r="CR178" s="166"/>
      <c r="CS178" s="166"/>
      <c r="CT178" s="166"/>
      <c r="CU178" s="166"/>
      <c r="CV178" s="166"/>
      <c r="CW178" s="166"/>
      <c r="CX178" s="166"/>
      <c r="CY178" s="166"/>
      <c r="CZ178" s="166"/>
      <c r="DA178" s="166"/>
      <c r="DB178" s="166"/>
      <c r="DC178" s="166"/>
      <c r="DD178" s="166"/>
      <c r="DE178" s="166"/>
      <c r="DF178" s="166"/>
      <c r="DG178" s="166"/>
    </row>
    <row r="179" spans="6:111" s="15" customFormat="1" ht="20.100000000000001" customHeight="1" x14ac:dyDescent="0.25">
      <c r="F179" s="6"/>
      <c r="G179" s="6"/>
      <c r="H179" s="6"/>
      <c r="I179" s="6"/>
      <c r="J179" s="6"/>
      <c r="K179" s="168"/>
      <c r="L179" s="11"/>
      <c r="N179" s="11"/>
      <c r="O179" s="11"/>
      <c r="P179" s="166"/>
      <c r="Q179" s="166"/>
      <c r="R179" s="166"/>
      <c r="S179" s="166"/>
      <c r="T179" s="166"/>
      <c r="U179" s="11"/>
      <c r="V179" s="11"/>
      <c r="W179" s="11"/>
      <c r="X179" s="11"/>
      <c r="Y179" s="11"/>
      <c r="Z179" s="11"/>
      <c r="AA179" s="11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  <c r="BI179" s="166"/>
      <c r="BJ179" s="166"/>
      <c r="BK179" s="166"/>
      <c r="BL179" s="166"/>
      <c r="BM179" s="166"/>
      <c r="BN179" s="166"/>
      <c r="BO179" s="166"/>
      <c r="BP179" s="166"/>
      <c r="BQ179" s="166"/>
      <c r="BR179" s="166"/>
      <c r="BS179" s="166"/>
      <c r="BT179" s="166"/>
      <c r="BU179" s="166"/>
      <c r="BV179" s="166"/>
      <c r="BW179" s="166"/>
      <c r="BX179" s="166"/>
      <c r="BY179" s="166"/>
      <c r="BZ179" s="166"/>
      <c r="CA179" s="166"/>
      <c r="CB179" s="166"/>
      <c r="CC179" s="166"/>
      <c r="CD179" s="166"/>
      <c r="CE179" s="166"/>
      <c r="CF179" s="166"/>
      <c r="CG179" s="166"/>
      <c r="CH179" s="166"/>
      <c r="CI179" s="166"/>
      <c r="CJ179" s="166"/>
      <c r="CK179" s="166"/>
      <c r="CL179" s="166"/>
      <c r="CM179" s="166"/>
      <c r="CN179" s="166"/>
      <c r="CO179" s="166"/>
      <c r="CP179" s="166"/>
      <c r="CQ179" s="166"/>
      <c r="CR179" s="166"/>
      <c r="CS179" s="166"/>
      <c r="CT179" s="166"/>
      <c r="CU179" s="166"/>
      <c r="CV179" s="166"/>
      <c r="CW179" s="166"/>
      <c r="CX179" s="166"/>
      <c r="CY179" s="166"/>
      <c r="CZ179" s="166"/>
      <c r="DA179" s="166"/>
      <c r="DB179" s="166"/>
      <c r="DC179" s="166"/>
      <c r="DD179" s="166"/>
      <c r="DE179" s="166"/>
      <c r="DF179" s="166"/>
      <c r="DG179" s="166"/>
    </row>
    <row r="180" spans="6:111" s="15" customFormat="1" ht="20.100000000000001" customHeight="1" x14ac:dyDescent="0.25">
      <c r="F180" s="6"/>
      <c r="G180" s="6"/>
      <c r="H180" s="6"/>
      <c r="I180" s="6"/>
      <c r="J180" s="6"/>
      <c r="K180" s="168"/>
      <c r="L180" s="11"/>
      <c r="N180" s="11"/>
      <c r="O180" s="11"/>
      <c r="P180" s="166"/>
      <c r="Q180" s="166"/>
      <c r="R180" s="166"/>
      <c r="S180" s="166"/>
      <c r="T180" s="166"/>
      <c r="U180" s="11"/>
      <c r="V180" s="11"/>
      <c r="W180" s="11"/>
      <c r="X180" s="11"/>
      <c r="Y180" s="11"/>
      <c r="Z180" s="11"/>
      <c r="AA180" s="11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  <c r="BI180" s="166"/>
      <c r="BJ180" s="166"/>
      <c r="BK180" s="166"/>
      <c r="BL180" s="166"/>
      <c r="BM180" s="166"/>
      <c r="BN180" s="166"/>
      <c r="BO180" s="166"/>
      <c r="BP180" s="166"/>
      <c r="BQ180" s="166"/>
      <c r="BR180" s="166"/>
      <c r="BS180" s="166"/>
      <c r="BT180" s="166"/>
      <c r="BU180" s="166"/>
      <c r="BV180" s="166"/>
      <c r="BW180" s="166"/>
      <c r="BX180" s="166"/>
      <c r="BY180" s="166"/>
      <c r="BZ180" s="166"/>
      <c r="CA180" s="166"/>
      <c r="CB180" s="166"/>
      <c r="CC180" s="166"/>
      <c r="CD180" s="166"/>
      <c r="CE180" s="166"/>
      <c r="CF180" s="166"/>
      <c r="CG180" s="166"/>
      <c r="CH180" s="166"/>
      <c r="CI180" s="166"/>
      <c r="CJ180" s="166"/>
      <c r="CK180" s="166"/>
      <c r="CL180" s="166"/>
      <c r="CM180" s="166"/>
      <c r="CN180" s="166"/>
      <c r="CO180" s="166"/>
      <c r="CP180" s="166"/>
      <c r="CQ180" s="166"/>
      <c r="CR180" s="166"/>
      <c r="CS180" s="166"/>
      <c r="CT180" s="166"/>
      <c r="CU180" s="166"/>
      <c r="CV180" s="166"/>
      <c r="CW180" s="166"/>
      <c r="CX180" s="166"/>
      <c r="CY180" s="166"/>
      <c r="CZ180" s="166"/>
      <c r="DA180" s="166"/>
      <c r="DB180" s="166"/>
      <c r="DC180" s="166"/>
      <c r="DD180" s="166"/>
      <c r="DE180" s="166"/>
      <c r="DF180" s="166"/>
      <c r="DG180" s="166"/>
    </row>
    <row r="181" spans="6:111" s="15" customFormat="1" ht="20.100000000000001" customHeight="1" x14ac:dyDescent="0.25">
      <c r="F181" s="6"/>
      <c r="G181" s="6"/>
      <c r="H181" s="6"/>
      <c r="I181" s="6"/>
      <c r="J181" s="6"/>
      <c r="K181" s="168"/>
      <c r="L181" s="11"/>
      <c r="N181" s="11"/>
      <c r="O181" s="11"/>
      <c r="P181" s="166"/>
      <c r="Q181" s="166"/>
      <c r="R181" s="166"/>
      <c r="S181" s="166"/>
      <c r="T181" s="166"/>
      <c r="U181" s="11"/>
      <c r="V181" s="11"/>
      <c r="W181" s="11"/>
      <c r="X181" s="11"/>
      <c r="Y181" s="11"/>
      <c r="Z181" s="11"/>
      <c r="AA181" s="11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  <c r="BI181" s="166"/>
      <c r="BJ181" s="166"/>
      <c r="BK181" s="166"/>
      <c r="BL181" s="166"/>
      <c r="BM181" s="166"/>
      <c r="BN181" s="166"/>
      <c r="BO181" s="166"/>
      <c r="BP181" s="166"/>
      <c r="BQ181" s="166"/>
      <c r="BR181" s="166"/>
      <c r="BS181" s="166"/>
      <c r="BT181" s="166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  <c r="CG181" s="166"/>
      <c r="CH181" s="166"/>
      <c r="CI181" s="166"/>
      <c r="CJ181" s="166"/>
      <c r="CK181" s="166"/>
      <c r="CL181" s="166"/>
      <c r="CM181" s="166"/>
      <c r="CN181" s="166"/>
      <c r="CO181" s="166"/>
      <c r="CP181" s="166"/>
      <c r="CQ181" s="166"/>
      <c r="CR181" s="166"/>
      <c r="CS181" s="166"/>
      <c r="CT181" s="166"/>
      <c r="CU181" s="166"/>
      <c r="CV181" s="166"/>
      <c r="CW181" s="166"/>
      <c r="CX181" s="166"/>
      <c r="CY181" s="166"/>
      <c r="CZ181" s="166"/>
      <c r="DA181" s="166"/>
      <c r="DB181" s="166"/>
      <c r="DC181" s="166"/>
      <c r="DD181" s="166"/>
      <c r="DE181" s="166"/>
      <c r="DF181" s="166"/>
      <c r="DG181" s="166"/>
    </row>
    <row r="182" spans="6:111" s="15" customFormat="1" ht="20.100000000000001" customHeight="1" x14ac:dyDescent="0.25">
      <c r="F182" s="6"/>
      <c r="G182" s="6"/>
      <c r="H182" s="6"/>
      <c r="I182" s="6"/>
      <c r="J182" s="6"/>
      <c r="K182" s="168"/>
      <c r="L182" s="11"/>
      <c r="N182" s="11"/>
      <c r="O182" s="11"/>
      <c r="P182" s="166"/>
      <c r="Q182" s="166"/>
      <c r="R182" s="166"/>
      <c r="S182" s="166"/>
      <c r="T182" s="166"/>
      <c r="U182" s="11"/>
      <c r="V182" s="11"/>
      <c r="W182" s="11"/>
      <c r="X182" s="11"/>
      <c r="Y182" s="11"/>
      <c r="Z182" s="11"/>
      <c r="AA182" s="11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  <c r="BI182" s="166"/>
      <c r="BJ182" s="166"/>
      <c r="BK182" s="166"/>
      <c r="BL182" s="166"/>
      <c r="BM182" s="166"/>
      <c r="BN182" s="166"/>
      <c r="BO182" s="166"/>
      <c r="BP182" s="166"/>
      <c r="BQ182" s="166"/>
      <c r="BR182" s="166"/>
      <c r="BS182" s="166"/>
      <c r="BT182" s="166"/>
      <c r="BU182" s="166"/>
      <c r="BV182" s="166"/>
      <c r="BW182" s="166"/>
      <c r="BX182" s="166"/>
      <c r="BY182" s="166"/>
      <c r="BZ182" s="166"/>
      <c r="CA182" s="166"/>
      <c r="CB182" s="166"/>
      <c r="CC182" s="166"/>
      <c r="CD182" s="166"/>
      <c r="CE182" s="166"/>
      <c r="CF182" s="166"/>
      <c r="CG182" s="166"/>
      <c r="CH182" s="166"/>
      <c r="CI182" s="166"/>
      <c r="CJ182" s="166"/>
      <c r="CK182" s="166"/>
      <c r="CL182" s="166"/>
      <c r="CM182" s="166"/>
      <c r="CN182" s="166"/>
      <c r="CO182" s="166"/>
      <c r="CP182" s="166"/>
      <c r="CQ182" s="166"/>
      <c r="CR182" s="166"/>
      <c r="CS182" s="166"/>
      <c r="CT182" s="166"/>
      <c r="CU182" s="166"/>
      <c r="CV182" s="166"/>
      <c r="CW182" s="166"/>
      <c r="CX182" s="166"/>
      <c r="CY182" s="166"/>
      <c r="CZ182" s="166"/>
      <c r="DA182" s="166"/>
      <c r="DB182" s="166"/>
      <c r="DC182" s="166"/>
      <c r="DD182" s="166"/>
      <c r="DE182" s="166"/>
      <c r="DF182" s="166"/>
      <c r="DG182" s="166"/>
    </row>
    <row r="183" spans="6:111" s="15" customFormat="1" ht="20.100000000000001" customHeight="1" x14ac:dyDescent="0.25">
      <c r="F183" s="6"/>
      <c r="G183" s="6"/>
      <c r="H183" s="6"/>
      <c r="I183" s="6"/>
      <c r="J183" s="6"/>
      <c r="K183" s="168"/>
      <c r="L183" s="11"/>
      <c r="N183" s="11"/>
      <c r="O183" s="11"/>
      <c r="P183" s="166"/>
      <c r="Q183" s="166"/>
      <c r="R183" s="166"/>
      <c r="S183" s="166"/>
      <c r="T183" s="166"/>
      <c r="U183" s="11"/>
      <c r="V183" s="11"/>
      <c r="W183" s="11"/>
      <c r="X183" s="11"/>
      <c r="Y183" s="11"/>
      <c r="Z183" s="11"/>
      <c r="AA183" s="11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  <c r="BI183" s="166"/>
      <c r="BJ183" s="166"/>
      <c r="BK183" s="166"/>
      <c r="BL183" s="166"/>
      <c r="BM183" s="166"/>
      <c r="BN183" s="166"/>
      <c r="BO183" s="166"/>
      <c r="BP183" s="166"/>
      <c r="BQ183" s="166"/>
      <c r="BR183" s="166"/>
      <c r="BS183" s="166"/>
      <c r="BT183" s="166"/>
      <c r="BU183" s="166"/>
      <c r="BV183" s="166"/>
      <c r="BW183" s="166"/>
      <c r="BX183" s="166"/>
      <c r="BY183" s="166"/>
      <c r="BZ183" s="166"/>
      <c r="CA183" s="166"/>
      <c r="CB183" s="166"/>
      <c r="CC183" s="166"/>
      <c r="CD183" s="166"/>
      <c r="CE183" s="166"/>
      <c r="CF183" s="166"/>
      <c r="CG183" s="166"/>
      <c r="CH183" s="166"/>
      <c r="CI183" s="166"/>
      <c r="CJ183" s="166"/>
      <c r="CK183" s="166"/>
      <c r="CL183" s="166"/>
      <c r="CM183" s="166"/>
      <c r="CN183" s="166"/>
      <c r="CO183" s="166"/>
      <c r="CP183" s="166"/>
      <c r="CQ183" s="166"/>
      <c r="CR183" s="166"/>
      <c r="CS183" s="166"/>
      <c r="CT183" s="166"/>
      <c r="CU183" s="166"/>
      <c r="CV183" s="166"/>
      <c r="CW183" s="166"/>
      <c r="CX183" s="166"/>
      <c r="CY183" s="166"/>
      <c r="CZ183" s="166"/>
      <c r="DA183" s="166"/>
      <c r="DB183" s="166"/>
      <c r="DC183" s="166"/>
      <c r="DD183" s="166"/>
      <c r="DE183" s="166"/>
      <c r="DF183" s="166"/>
      <c r="DG183" s="166"/>
    </row>
    <row r="184" spans="6:111" s="15" customFormat="1" ht="20.100000000000001" customHeight="1" x14ac:dyDescent="0.25">
      <c r="F184" s="6"/>
      <c r="G184" s="6"/>
      <c r="H184" s="6"/>
      <c r="I184" s="6"/>
      <c r="J184" s="6"/>
      <c r="K184" s="168"/>
      <c r="L184" s="11"/>
      <c r="N184" s="11"/>
      <c r="O184" s="11"/>
      <c r="P184" s="166"/>
      <c r="Q184" s="166"/>
      <c r="R184" s="166"/>
      <c r="S184" s="166"/>
      <c r="T184" s="166"/>
      <c r="U184" s="11"/>
      <c r="V184" s="11"/>
      <c r="W184" s="11"/>
      <c r="X184" s="11"/>
      <c r="Y184" s="11"/>
      <c r="Z184" s="11"/>
      <c r="AA184" s="11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6"/>
      <c r="CH184" s="166"/>
      <c r="CI184" s="166"/>
      <c r="CJ184" s="166"/>
      <c r="CK184" s="166"/>
      <c r="CL184" s="166"/>
      <c r="CM184" s="166"/>
      <c r="CN184" s="166"/>
      <c r="CO184" s="166"/>
      <c r="CP184" s="166"/>
      <c r="CQ184" s="166"/>
      <c r="CR184" s="166"/>
      <c r="CS184" s="166"/>
      <c r="CT184" s="166"/>
      <c r="CU184" s="166"/>
      <c r="CV184" s="166"/>
      <c r="CW184" s="166"/>
      <c r="CX184" s="166"/>
      <c r="CY184" s="166"/>
      <c r="CZ184" s="166"/>
      <c r="DA184" s="166"/>
      <c r="DB184" s="166"/>
      <c r="DC184" s="166"/>
      <c r="DD184" s="166"/>
      <c r="DE184" s="166"/>
      <c r="DF184" s="166"/>
      <c r="DG184" s="166"/>
    </row>
    <row r="185" spans="6:111" s="15" customFormat="1" ht="20.100000000000001" customHeight="1" x14ac:dyDescent="0.25">
      <c r="F185" s="6"/>
      <c r="G185" s="6"/>
      <c r="H185" s="6"/>
      <c r="I185" s="6"/>
      <c r="J185" s="6"/>
      <c r="K185" s="168"/>
      <c r="L185" s="11"/>
      <c r="N185" s="11"/>
      <c r="O185" s="11"/>
      <c r="P185" s="166"/>
      <c r="Q185" s="166"/>
      <c r="R185" s="166"/>
      <c r="S185" s="166"/>
      <c r="T185" s="166"/>
      <c r="U185" s="11"/>
      <c r="V185" s="11"/>
      <c r="W185" s="11"/>
      <c r="X185" s="11"/>
      <c r="Y185" s="11"/>
      <c r="Z185" s="11"/>
      <c r="AA185" s="11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  <c r="CG185" s="166"/>
      <c r="CH185" s="166"/>
      <c r="CI185" s="166"/>
      <c r="CJ185" s="166"/>
      <c r="CK185" s="166"/>
      <c r="CL185" s="166"/>
      <c r="CM185" s="166"/>
      <c r="CN185" s="166"/>
      <c r="CO185" s="166"/>
      <c r="CP185" s="166"/>
      <c r="CQ185" s="166"/>
      <c r="CR185" s="166"/>
      <c r="CS185" s="166"/>
      <c r="CT185" s="166"/>
      <c r="CU185" s="166"/>
      <c r="CV185" s="166"/>
      <c r="CW185" s="166"/>
      <c r="CX185" s="166"/>
      <c r="CY185" s="166"/>
      <c r="CZ185" s="166"/>
      <c r="DA185" s="166"/>
      <c r="DB185" s="166"/>
      <c r="DC185" s="166"/>
      <c r="DD185" s="166"/>
      <c r="DE185" s="166"/>
      <c r="DF185" s="166"/>
      <c r="DG185" s="166"/>
    </row>
    <row r="186" spans="6:111" s="15" customFormat="1" ht="20.100000000000001" customHeight="1" x14ac:dyDescent="0.25">
      <c r="F186" s="6"/>
      <c r="G186" s="6"/>
      <c r="H186" s="6"/>
      <c r="I186" s="6"/>
      <c r="J186" s="6"/>
      <c r="K186" s="168"/>
      <c r="L186" s="11"/>
      <c r="N186" s="11"/>
      <c r="O186" s="11"/>
      <c r="P186" s="166"/>
      <c r="Q186" s="166"/>
      <c r="R186" s="166"/>
      <c r="S186" s="166"/>
      <c r="T186" s="166"/>
      <c r="U186" s="11"/>
      <c r="V186" s="11"/>
      <c r="W186" s="11"/>
      <c r="X186" s="11"/>
      <c r="Y186" s="11"/>
      <c r="Z186" s="11"/>
      <c r="AA186" s="11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</row>
    <row r="187" spans="6:111" s="15" customFormat="1" ht="20.100000000000001" customHeight="1" x14ac:dyDescent="0.25">
      <c r="F187" s="6"/>
      <c r="G187" s="6"/>
      <c r="H187" s="6"/>
      <c r="I187" s="6"/>
      <c r="J187" s="6"/>
      <c r="K187" s="168"/>
      <c r="L187" s="11"/>
      <c r="N187" s="11"/>
      <c r="O187" s="11"/>
      <c r="P187" s="166"/>
      <c r="Q187" s="166"/>
      <c r="R187" s="166"/>
      <c r="S187" s="166"/>
      <c r="T187" s="166"/>
      <c r="U187" s="11"/>
      <c r="V187" s="11"/>
      <c r="W187" s="11"/>
      <c r="X187" s="11"/>
      <c r="Y187" s="11"/>
      <c r="Z187" s="11"/>
      <c r="AA187" s="11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</row>
    <row r="188" spans="6:111" s="15" customFormat="1" ht="20.100000000000001" customHeight="1" x14ac:dyDescent="0.25">
      <c r="F188" s="6"/>
      <c r="G188" s="6"/>
      <c r="H188" s="6"/>
      <c r="I188" s="6"/>
      <c r="J188" s="6"/>
      <c r="K188" s="168"/>
      <c r="L188" s="11"/>
      <c r="N188" s="11"/>
      <c r="O188" s="11"/>
      <c r="P188" s="166"/>
      <c r="Q188" s="166"/>
      <c r="R188" s="166"/>
      <c r="S188" s="166"/>
      <c r="T188" s="166"/>
      <c r="U188" s="11"/>
      <c r="V188" s="11"/>
      <c r="W188" s="11"/>
      <c r="X188" s="11"/>
      <c r="Y188" s="11"/>
      <c r="Z188" s="11"/>
      <c r="AA188" s="11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66"/>
      <c r="CQ188" s="166"/>
      <c r="CR188" s="166"/>
      <c r="CS188" s="166"/>
      <c r="CT188" s="166"/>
      <c r="CU188" s="166"/>
      <c r="CV188" s="166"/>
      <c r="CW188" s="166"/>
      <c r="CX188" s="166"/>
      <c r="CY188" s="166"/>
      <c r="CZ188" s="166"/>
      <c r="DA188" s="166"/>
      <c r="DB188" s="166"/>
      <c r="DC188" s="166"/>
      <c r="DD188" s="166"/>
      <c r="DE188" s="166"/>
      <c r="DF188" s="166"/>
      <c r="DG188" s="166"/>
    </row>
    <row r="189" spans="6:111" s="15" customFormat="1" ht="20.100000000000001" customHeight="1" x14ac:dyDescent="0.25">
      <c r="F189" s="6"/>
      <c r="G189" s="6"/>
      <c r="H189" s="6"/>
      <c r="I189" s="6"/>
      <c r="J189" s="6"/>
      <c r="K189" s="168"/>
      <c r="L189" s="11"/>
      <c r="N189" s="11"/>
      <c r="O189" s="11"/>
      <c r="P189" s="166"/>
      <c r="Q189" s="166"/>
      <c r="R189" s="166"/>
      <c r="S189" s="166"/>
      <c r="T189" s="166"/>
      <c r="U189" s="11"/>
      <c r="V189" s="11"/>
      <c r="W189" s="11"/>
      <c r="X189" s="11"/>
      <c r="Y189" s="11"/>
      <c r="Z189" s="11"/>
      <c r="AA189" s="11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  <c r="CG189" s="166"/>
      <c r="CH189" s="166"/>
      <c r="CI189" s="166"/>
      <c r="CJ189" s="166"/>
      <c r="CK189" s="166"/>
      <c r="CL189" s="166"/>
      <c r="CM189" s="166"/>
      <c r="CN189" s="166"/>
      <c r="CO189" s="166"/>
      <c r="CP189" s="166"/>
      <c r="CQ189" s="166"/>
      <c r="CR189" s="166"/>
      <c r="CS189" s="166"/>
      <c r="CT189" s="166"/>
      <c r="CU189" s="166"/>
      <c r="CV189" s="166"/>
      <c r="CW189" s="166"/>
      <c r="CX189" s="166"/>
      <c r="CY189" s="166"/>
      <c r="CZ189" s="166"/>
      <c r="DA189" s="166"/>
      <c r="DB189" s="166"/>
      <c r="DC189" s="166"/>
      <c r="DD189" s="166"/>
      <c r="DE189" s="166"/>
      <c r="DF189" s="166"/>
      <c r="DG189" s="166"/>
    </row>
    <row r="190" spans="6:111" s="15" customFormat="1" ht="20.100000000000001" customHeight="1" x14ac:dyDescent="0.25">
      <c r="F190" s="6"/>
      <c r="G190" s="6"/>
      <c r="H190" s="6"/>
      <c r="I190" s="6"/>
      <c r="J190" s="6"/>
      <c r="K190" s="168"/>
      <c r="L190" s="11"/>
      <c r="N190" s="11"/>
      <c r="O190" s="11"/>
      <c r="P190" s="166"/>
      <c r="Q190" s="166"/>
      <c r="R190" s="166"/>
      <c r="S190" s="166"/>
      <c r="T190" s="166"/>
      <c r="U190" s="11"/>
      <c r="V190" s="11"/>
      <c r="W190" s="11"/>
      <c r="X190" s="11"/>
      <c r="Y190" s="11"/>
      <c r="Z190" s="11"/>
      <c r="AA190" s="11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  <c r="CH190" s="166"/>
      <c r="CI190" s="166"/>
      <c r="CJ190" s="166"/>
      <c r="CK190" s="166"/>
      <c r="CL190" s="166"/>
      <c r="CM190" s="166"/>
      <c r="CN190" s="166"/>
      <c r="CO190" s="166"/>
      <c r="CP190" s="166"/>
      <c r="CQ190" s="166"/>
      <c r="CR190" s="166"/>
      <c r="CS190" s="166"/>
      <c r="CT190" s="166"/>
      <c r="CU190" s="166"/>
      <c r="CV190" s="166"/>
      <c r="CW190" s="166"/>
      <c r="CX190" s="166"/>
      <c r="CY190" s="166"/>
      <c r="CZ190" s="166"/>
      <c r="DA190" s="166"/>
      <c r="DB190" s="166"/>
      <c r="DC190" s="166"/>
      <c r="DD190" s="166"/>
      <c r="DE190" s="166"/>
      <c r="DF190" s="166"/>
      <c r="DG190" s="166"/>
    </row>
    <row r="191" spans="6:111" s="15" customFormat="1" ht="20.100000000000001" customHeight="1" x14ac:dyDescent="0.25">
      <c r="F191" s="6"/>
      <c r="G191" s="6"/>
      <c r="H191" s="6"/>
      <c r="I191" s="6"/>
      <c r="J191" s="6"/>
      <c r="K191" s="168"/>
      <c r="L191" s="11"/>
      <c r="N191" s="11"/>
      <c r="O191" s="11"/>
      <c r="P191" s="166"/>
      <c r="Q191" s="166"/>
      <c r="R191" s="166"/>
      <c r="S191" s="166"/>
      <c r="T191" s="166"/>
      <c r="U191" s="11"/>
      <c r="V191" s="11"/>
      <c r="W191" s="11"/>
      <c r="X191" s="11"/>
      <c r="Y191" s="11"/>
      <c r="Z191" s="11"/>
      <c r="AA191" s="11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  <c r="CG191" s="166"/>
      <c r="CH191" s="166"/>
      <c r="CI191" s="166"/>
      <c r="CJ191" s="166"/>
      <c r="CK191" s="166"/>
      <c r="CL191" s="166"/>
      <c r="CM191" s="166"/>
      <c r="CN191" s="166"/>
      <c r="CO191" s="166"/>
      <c r="CP191" s="166"/>
      <c r="CQ191" s="166"/>
      <c r="CR191" s="166"/>
      <c r="CS191" s="166"/>
      <c r="CT191" s="166"/>
      <c r="CU191" s="166"/>
      <c r="CV191" s="166"/>
      <c r="CW191" s="166"/>
      <c r="CX191" s="166"/>
      <c r="CY191" s="166"/>
      <c r="CZ191" s="166"/>
      <c r="DA191" s="166"/>
      <c r="DB191" s="166"/>
      <c r="DC191" s="166"/>
      <c r="DD191" s="166"/>
      <c r="DE191" s="166"/>
      <c r="DF191" s="166"/>
      <c r="DG191" s="166"/>
    </row>
    <row r="192" spans="6:111" s="15" customFormat="1" ht="20.100000000000001" customHeight="1" x14ac:dyDescent="0.25">
      <c r="F192" s="6"/>
      <c r="G192" s="6"/>
      <c r="H192" s="6"/>
      <c r="I192" s="6"/>
      <c r="J192" s="6"/>
      <c r="K192" s="168"/>
      <c r="L192" s="11"/>
      <c r="N192" s="11"/>
      <c r="O192" s="11"/>
      <c r="P192" s="166"/>
      <c r="Q192" s="166"/>
      <c r="R192" s="166"/>
      <c r="S192" s="166"/>
      <c r="T192" s="166"/>
      <c r="U192" s="11"/>
      <c r="V192" s="11"/>
      <c r="W192" s="11"/>
      <c r="X192" s="11"/>
      <c r="Y192" s="11"/>
      <c r="Z192" s="11"/>
      <c r="AA192" s="11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  <c r="CH192" s="166"/>
      <c r="CI192" s="166"/>
      <c r="CJ192" s="166"/>
      <c r="CK192" s="166"/>
      <c r="CL192" s="166"/>
      <c r="CM192" s="166"/>
      <c r="CN192" s="166"/>
      <c r="CO192" s="166"/>
      <c r="CP192" s="166"/>
      <c r="CQ192" s="166"/>
      <c r="CR192" s="166"/>
      <c r="CS192" s="166"/>
      <c r="CT192" s="166"/>
      <c r="CU192" s="166"/>
      <c r="CV192" s="166"/>
      <c r="CW192" s="166"/>
      <c r="CX192" s="166"/>
      <c r="CY192" s="166"/>
      <c r="CZ192" s="166"/>
      <c r="DA192" s="166"/>
      <c r="DB192" s="166"/>
      <c r="DC192" s="166"/>
      <c r="DD192" s="166"/>
      <c r="DE192" s="166"/>
      <c r="DF192" s="166"/>
      <c r="DG192" s="166"/>
    </row>
    <row r="193" spans="6:111" s="15" customFormat="1" ht="20.100000000000001" customHeight="1" x14ac:dyDescent="0.25">
      <c r="F193" s="6"/>
      <c r="G193" s="6"/>
      <c r="H193" s="6"/>
      <c r="I193" s="6"/>
      <c r="J193" s="6"/>
      <c r="K193" s="168"/>
      <c r="L193" s="11"/>
      <c r="N193" s="11"/>
      <c r="O193" s="11"/>
      <c r="P193" s="166"/>
      <c r="Q193" s="166"/>
      <c r="R193" s="166"/>
      <c r="S193" s="166"/>
      <c r="T193" s="166"/>
      <c r="U193" s="11"/>
      <c r="V193" s="11"/>
      <c r="W193" s="11"/>
      <c r="X193" s="11"/>
      <c r="Y193" s="11"/>
      <c r="Z193" s="11"/>
      <c r="AA193" s="11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6"/>
      <c r="CH193" s="166"/>
      <c r="CI193" s="166"/>
      <c r="CJ193" s="166"/>
      <c r="CK193" s="166"/>
      <c r="CL193" s="166"/>
      <c r="CM193" s="166"/>
      <c r="CN193" s="166"/>
      <c r="CO193" s="166"/>
      <c r="CP193" s="166"/>
      <c r="CQ193" s="166"/>
      <c r="CR193" s="166"/>
      <c r="CS193" s="166"/>
      <c r="CT193" s="166"/>
      <c r="CU193" s="166"/>
      <c r="CV193" s="166"/>
      <c r="CW193" s="166"/>
      <c r="CX193" s="166"/>
      <c r="CY193" s="166"/>
      <c r="CZ193" s="166"/>
      <c r="DA193" s="166"/>
      <c r="DB193" s="166"/>
      <c r="DC193" s="166"/>
      <c r="DD193" s="166"/>
      <c r="DE193" s="166"/>
      <c r="DF193" s="166"/>
      <c r="DG193" s="166"/>
    </row>
    <row r="194" spans="6:111" s="15" customFormat="1" ht="20.100000000000001" customHeight="1" x14ac:dyDescent="0.25">
      <c r="F194" s="6"/>
      <c r="G194" s="6"/>
      <c r="H194" s="6"/>
      <c r="I194" s="6"/>
      <c r="J194" s="6"/>
      <c r="K194" s="168"/>
      <c r="L194" s="11"/>
      <c r="N194" s="11"/>
      <c r="O194" s="11"/>
      <c r="P194" s="166"/>
      <c r="Q194" s="166"/>
      <c r="R194" s="166"/>
      <c r="S194" s="166"/>
      <c r="T194" s="166"/>
      <c r="U194" s="11"/>
      <c r="V194" s="11"/>
      <c r="W194" s="11"/>
      <c r="X194" s="11"/>
      <c r="Y194" s="11"/>
      <c r="Z194" s="11"/>
      <c r="AA194" s="11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  <c r="CG194" s="166"/>
      <c r="CH194" s="166"/>
      <c r="CI194" s="166"/>
      <c r="CJ194" s="166"/>
      <c r="CK194" s="166"/>
      <c r="CL194" s="166"/>
      <c r="CM194" s="166"/>
      <c r="CN194" s="166"/>
      <c r="CO194" s="166"/>
      <c r="CP194" s="166"/>
      <c r="CQ194" s="166"/>
      <c r="CR194" s="166"/>
      <c r="CS194" s="166"/>
      <c r="CT194" s="166"/>
      <c r="CU194" s="166"/>
      <c r="CV194" s="166"/>
      <c r="CW194" s="166"/>
      <c r="CX194" s="166"/>
      <c r="CY194" s="166"/>
      <c r="CZ194" s="166"/>
      <c r="DA194" s="166"/>
      <c r="DB194" s="166"/>
      <c r="DC194" s="166"/>
      <c r="DD194" s="166"/>
      <c r="DE194" s="166"/>
      <c r="DF194" s="166"/>
      <c r="DG194" s="166"/>
    </row>
    <row r="195" spans="6:111" s="15" customFormat="1" ht="20.100000000000001" customHeight="1" x14ac:dyDescent="0.25">
      <c r="F195" s="6"/>
      <c r="G195" s="6"/>
      <c r="H195" s="6"/>
      <c r="I195" s="6"/>
      <c r="J195" s="6"/>
      <c r="K195" s="168"/>
      <c r="L195" s="11"/>
      <c r="N195" s="11"/>
      <c r="O195" s="11"/>
      <c r="P195" s="166"/>
      <c r="Q195" s="166"/>
      <c r="R195" s="166"/>
      <c r="S195" s="166"/>
      <c r="T195" s="166"/>
      <c r="U195" s="11"/>
      <c r="V195" s="11"/>
      <c r="W195" s="11"/>
      <c r="X195" s="11"/>
      <c r="Y195" s="11"/>
      <c r="Z195" s="11"/>
      <c r="AA195" s="11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66"/>
      <c r="CA195" s="166"/>
      <c r="CB195" s="166"/>
      <c r="CC195" s="166"/>
      <c r="CD195" s="166"/>
      <c r="CE195" s="166"/>
      <c r="CF195" s="166"/>
      <c r="CG195" s="166"/>
      <c r="CH195" s="166"/>
      <c r="CI195" s="166"/>
      <c r="CJ195" s="166"/>
      <c r="CK195" s="166"/>
      <c r="CL195" s="166"/>
      <c r="CM195" s="166"/>
      <c r="CN195" s="166"/>
      <c r="CO195" s="166"/>
      <c r="CP195" s="166"/>
      <c r="CQ195" s="166"/>
      <c r="CR195" s="166"/>
      <c r="CS195" s="166"/>
      <c r="CT195" s="166"/>
      <c r="CU195" s="166"/>
      <c r="CV195" s="166"/>
      <c r="CW195" s="166"/>
      <c r="CX195" s="166"/>
      <c r="CY195" s="166"/>
      <c r="CZ195" s="166"/>
      <c r="DA195" s="166"/>
      <c r="DB195" s="166"/>
      <c r="DC195" s="166"/>
      <c r="DD195" s="166"/>
      <c r="DE195" s="166"/>
      <c r="DF195" s="166"/>
      <c r="DG195" s="166"/>
    </row>
    <row r="196" spans="6:111" s="15" customFormat="1" ht="20.100000000000001" customHeight="1" x14ac:dyDescent="0.25">
      <c r="F196" s="6"/>
      <c r="G196" s="6"/>
      <c r="H196" s="6"/>
      <c r="I196" s="6"/>
      <c r="J196" s="6"/>
      <c r="K196" s="168"/>
      <c r="L196" s="11"/>
      <c r="N196" s="11"/>
      <c r="O196" s="11"/>
      <c r="P196" s="166"/>
      <c r="Q196" s="166"/>
      <c r="R196" s="166"/>
      <c r="S196" s="166"/>
      <c r="T196" s="166"/>
      <c r="U196" s="11"/>
      <c r="V196" s="11"/>
      <c r="W196" s="11"/>
      <c r="X196" s="11"/>
      <c r="Y196" s="11"/>
      <c r="Z196" s="11"/>
      <c r="AA196" s="11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6"/>
      <c r="BM196" s="166"/>
      <c r="BN196" s="166"/>
      <c r="BO196" s="166"/>
      <c r="BP196" s="166"/>
      <c r="BQ196" s="166"/>
      <c r="BR196" s="166"/>
      <c r="BS196" s="166"/>
      <c r="BT196" s="166"/>
      <c r="BU196" s="166"/>
      <c r="BV196" s="166"/>
      <c r="BW196" s="166"/>
      <c r="BX196" s="166"/>
      <c r="BY196" s="166"/>
      <c r="BZ196" s="166"/>
      <c r="CA196" s="166"/>
      <c r="CB196" s="166"/>
      <c r="CC196" s="166"/>
      <c r="CD196" s="166"/>
      <c r="CE196" s="166"/>
      <c r="CF196" s="166"/>
      <c r="CG196" s="166"/>
      <c r="CH196" s="166"/>
      <c r="CI196" s="166"/>
      <c r="CJ196" s="166"/>
      <c r="CK196" s="166"/>
      <c r="CL196" s="166"/>
      <c r="CM196" s="166"/>
      <c r="CN196" s="166"/>
      <c r="CO196" s="166"/>
      <c r="CP196" s="166"/>
      <c r="CQ196" s="166"/>
      <c r="CR196" s="166"/>
      <c r="CS196" s="166"/>
      <c r="CT196" s="166"/>
      <c r="CU196" s="166"/>
      <c r="CV196" s="166"/>
      <c r="CW196" s="166"/>
      <c r="CX196" s="166"/>
      <c r="CY196" s="166"/>
      <c r="CZ196" s="166"/>
      <c r="DA196" s="166"/>
      <c r="DB196" s="166"/>
      <c r="DC196" s="166"/>
      <c r="DD196" s="166"/>
      <c r="DE196" s="166"/>
      <c r="DF196" s="166"/>
      <c r="DG196" s="166"/>
    </row>
    <row r="197" spans="6:111" s="15" customFormat="1" ht="20.100000000000001" customHeight="1" x14ac:dyDescent="0.25">
      <c r="F197" s="6"/>
      <c r="G197" s="6"/>
      <c r="H197" s="6"/>
      <c r="I197" s="6"/>
      <c r="J197" s="6"/>
      <c r="K197" s="168"/>
      <c r="L197" s="11"/>
      <c r="N197" s="11"/>
      <c r="O197" s="11"/>
      <c r="P197" s="166"/>
      <c r="Q197" s="166"/>
      <c r="R197" s="166"/>
      <c r="S197" s="166"/>
      <c r="T197" s="166"/>
      <c r="U197" s="11"/>
      <c r="V197" s="11"/>
      <c r="W197" s="11"/>
      <c r="X197" s="11"/>
      <c r="Y197" s="11"/>
      <c r="Z197" s="11"/>
      <c r="AA197" s="11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6"/>
      <c r="BM197" s="166"/>
      <c r="BN197" s="166"/>
      <c r="BO197" s="166"/>
      <c r="BP197" s="166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166"/>
      <c r="CA197" s="166"/>
      <c r="CB197" s="166"/>
      <c r="CC197" s="166"/>
      <c r="CD197" s="166"/>
      <c r="CE197" s="166"/>
      <c r="CF197" s="166"/>
      <c r="CG197" s="166"/>
      <c r="CH197" s="166"/>
      <c r="CI197" s="166"/>
      <c r="CJ197" s="166"/>
      <c r="CK197" s="166"/>
      <c r="CL197" s="166"/>
      <c r="CM197" s="166"/>
      <c r="CN197" s="166"/>
      <c r="CO197" s="166"/>
      <c r="CP197" s="166"/>
      <c r="CQ197" s="166"/>
      <c r="CR197" s="166"/>
      <c r="CS197" s="166"/>
      <c r="CT197" s="166"/>
      <c r="CU197" s="166"/>
      <c r="CV197" s="166"/>
      <c r="CW197" s="166"/>
      <c r="CX197" s="166"/>
      <c r="CY197" s="166"/>
      <c r="CZ197" s="166"/>
      <c r="DA197" s="166"/>
      <c r="DB197" s="166"/>
      <c r="DC197" s="166"/>
      <c r="DD197" s="166"/>
      <c r="DE197" s="166"/>
      <c r="DF197" s="166"/>
      <c r="DG197" s="166"/>
    </row>
    <row r="198" spans="6:111" s="15" customFormat="1" ht="20.100000000000001" customHeight="1" x14ac:dyDescent="0.25">
      <c r="F198" s="6"/>
      <c r="G198" s="6"/>
      <c r="H198" s="6"/>
      <c r="I198" s="6"/>
      <c r="J198" s="6"/>
      <c r="K198" s="168"/>
      <c r="L198" s="11"/>
      <c r="N198" s="11"/>
      <c r="O198" s="11"/>
      <c r="P198" s="166"/>
      <c r="Q198" s="166"/>
      <c r="R198" s="166"/>
      <c r="S198" s="166"/>
      <c r="T198" s="166"/>
      <c r="U198" s="11"/>
      <c r="V198" s="11"/>
      <c r="W198" s="11"/>
      <c r="X198" s="11"/>
      <c r="Y198" s="11"/>
      <c r="Z198" s="11"/>
      <c r="AA198" s="11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166"/>
      <c r="CA198" s="166"/>
      <c r="CB198" s="166"/>
      <c r="CC198" s="166"/>
      <c r="CD198" s="166"/>
      <c r="CE198" s="166"/>
      <c r="CF198" s="166"/>
      <c r="CG198" s="166"/>
      <c r="CH198" s="166"/>
      <c r="CI198" s="166"/>
      <c r="CJ198" s="166"/>
      <c r="CK198" s="166"/>
      <c r="CL198" s="166"/>
      <c r="CM198" s="166"/>
      <c r="CN198" s="166"/>
      <c r="CO198" s="166"/>
      <c r="CP198" s="166"/>
      <c r="CQ198" s="166"/>
      <c r="CR198" s="166"/>
      <c r="CS198" s="166"/>
      <c r="CT198" s="166"/>
      <c r="CU198" s="166"/>
      <c r="CV198" s="166"/>
      <c r="CW198" s="166"/>
      <c r="CX198" s="166"/>
      <c r="CY198" s="166"/>
      <c r="CZ198" s="166"/>
      <c r="DA198" s="166"/>
      <c r="DB198" s="166"/>
      <c r="DC198" s="166"/>
      <c r="DD198" s="166"/>
      <c r="DE198" s="166"/>
      <c r="DF198" s="166"/>
      <c r="DG198" s="166"/>
    </row>
    <row r="199" spans="6:111" s="15" customFormat="1" ht="20.100000000000001" customHeight="1" x14ac:dyDescent="0.25">
      <c r="F199" s="6"/>
      <c r="G199" s="6"/>
      <c r="H199" s="6"/>
      <c r="I199" s="6"/>
      <c r="J199" s="6"/>
      <c r="K199" s="168"/>
      <c r="L199" s="11"/>
      <c r="N199" s="11"/>
      <c r="O199" s="11"/>
      <c r="P199" s="166"/>
      <c r="Q199" s="166"/>
      <c r="R199" s="166"/>
      <c r="S199" s="166"/>
      <c r="T199" s="166"/>
      <c r="U199" s="11"/>
      <c r="V199" s="11"/>
      <c r="W199" s="11"/>
      <c r="X199" s="11"/>
      <c r="Y199" s="11"/>
      <c r="Z199" s="11"/>
      <c r="AA199" s="11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  <c r="CG199" s="166"/>
      <c r="CH199" s="166"/>
      <c r="CI199" s="166"/>
      <c r="CJ199" s="166"/>
      <c r="CK199" s="166"/>
      <c r="CL199" s="166"/>
      <c r="CM199" s="166"/>
      <c r="CN199" s="166"/>
      <c r="CO199" s="166"/>
      <c r="CP199" s="166"/>
      <c r="CQ199" s="166"/>
      <c r="CR199" s="166"/>
      <c r="CS199" s="166"/>
      <c r="CT199" s="166"/>
      <c r="CU199" s="166"/>
      <c r="CV199" s="166"/>
      <c r="CW199" s="166"/>
      <c r="CX199" s="166"/>
      <c r="CY199" s="166"/>
      <c r="CZ199" s="166"/>
      <c r="DA199" s="166"/>
      <c r="DB199" s="166"/>
      <c r="DC199" s="166"/>
      <c r="DD199" s="166"/>
      <c r="DE199" s="166"/>
      <c r="DF199" s="166"/>
      <c r="DG199" s="166"/>
    </row>
    <row r="200" spans="6:111" s="15" customFormat="1" ht="20.100000000000001" customHeight="1" x14ac:dyDescent="0.25">
      <c r="F200" s="6"/>
      <c r="G200" s="6"/>
      <c r="H200" s="6"/>
      <c r="I200" s="6"/>
      <c r="J200" s="6"/>
      <c r="K200" s="168"/>
      <c r="L200" s="11"/>
      <c r="N200" s="11"/>
      <c r="O200" s="11"/>
      <c r="P200" s="166"/>
      <c r="Q200" s="166"/>
      <c r="R200" s="166"/>
      <c r="S200" s="166"/>
      <c r="T200" s="166"/>
      <c r="U200" s="11"/>
      <c r="V200" s="11"/>
      <c r="W200" s="11"/>
      <c r="X200" s="11"/>
      <c r="Y200" s="11"/>
      <c r="Z200" s="11"/>
      <c r="AA200" s="11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6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6"/>
      <c r="CA200" s="166"/>
      <c r="CB200" s="166"/>
      <c r="CC200" s="166"/>
      <c r="CD200" s="166"/>
      <c r="CE200" s="166"/>
      <c r="CF200" s="166"/>
      <c r="CG200" s="166"/>
      <c r="CH200" s="166"/>
      <c r="CI200" s="166"/>
      <c r="CJ200" s="166"/>
      <c r="CK200" s="166"/>
      <c r="CL200" s="166"/>
      <c r="CM200" s="166"/>
      <c r="CN200" s="166"/>
      <c r="CO200" s="166"/>
      <c r="CP200" s="166"/>
      <c r="CQ200" s="166"/>
      <c r="CR200" s="166"/>
      <c r="CS200" s="166"/>
      <c r="CT200" s="166"/>
      <c r="CU200" s="166"/>
      <c r="CV200" s="166"/>
      <c r="CW200" s="166"/>
      <c r="CX200" s="166"/>
      <c r="CY200" s="166"/>
      <c r="CZ200" s="166"/>
      <c r="DA200" s="166"/>
      <c r="DB200" s="166"/>
      <c r="DC200" s="166"/>
      <c r="DD200" s="166"/>
      <c r="DE200" s="166"/>
      <c r="DF200" s="166"/>
      <c r="DG200" s="166"/>
    </row>
    <row r="201" spans="6:111" s="15" customFormat="1" ht="20.100000000000001" customHeight="1" x14ac:dyDescent="0.25">
      <c r="F201" s="6"/>
      <c r="G201" s="6"/>
      <c r="H201" s="6"/>
      <c r="I201" s="6"/>
      <c r="J201" s="6"/>
      <c r="K201" s="168"/>
      <c r="L201" s="11"/>
      <c r="N201" s="11"/>
      <c r="O201" s="11"/>
      <c r="P201" s="166"/>
      <c r="Q201" s="166"/>
      <c r="R201" s="166"/>
      <c r="S201" s="166"/>
      <c r="T201" s="166"/>
      <c r="U201" s="11"/>
      <c r="V201" s="11"/>
      <c r="W201" s="11"/>
      <c r="X201" s="11"/>
      <c r="Y201" s="11"/>
      <c r="Z201" s="11"/>
      <c r="AA201" s="11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66"/>
      <c r="BM201" s="166"/>
      <c r="BN201" s="166"/>
      <c r="BO201" s="166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66"/>
      <c r="CA201" s="166"/>
      <c r="CB201" s="166"/>
      <c r="CC201" s="166"/>
      <c r="CD201" s="166"/>
      <c r="CE201" s="166"/>
      <c r="CF201" s="166"/>
      <c r="CG201" s="166"/>
      <c r="CH201" s="166"/>
      <c r="CI201" s="166"/>
      <c r="CJ201" s="166"/>
      <c r="CK201" s="166"/>
      <c r="CL201" s="166"/>
      <c r="CM201" s="166"/>
      <c r="CN201" s="166"/>
      <c r="CO201" s="166"/>
      <c r="CP201" s="166"/>
      <c r="CQ201" s="166"/>
      <c r="CR201" s="166"/>
      <c r="CS201" s="166"/>
      <c r="CT201" s="166"/>
      <c r="CU201" s="166"/>
      <c r="CV201" s="166"/>
      <c r="CW201" s="166"/>
      <c r="CX201" s="166"/>
      <c r="CY201" s="166"/>
      <c r="CZ201" s="166"/>
      <c r="DA201" s="166"/>
      <c r="DB201" s="166"/>
      <c r="DC201" s="166"/>
      <c r="DD201" s="166"/>
      <c r="DE201" s="166"/>
      <c r="DF201" s="166"/>
      <c r="DG201" s="166"/>
    </row>
    <row r="202" spans="6:111" s="15" customFormat="1" ht="20.100000000000001" customHeight="1" x14ac:dyDescent="0.25">
      <c r="F202" s="6"/>
      <c r="G202" s="6"/>
      <c r="H202" s="6"/>
      <c r="I202" s="6"/>
      <c r="J202" s="6"/>
      <c r="K202" s="168"/>
      <c r="L202" s="11"/>
      <c r="N202" s="11"/>
      <c r="O202" s="11"/>
      <c r="P202" s="166"/>
      <c r="Q202" s="166"/>
      <c r="R202" s="166"/>
      <c r="S202" s="166"/>
      <c r="T202" s="166"/>
      <c r="U202" s="11"/>
      <c r="V202" s="11"/>
      <c r="W202" s="11"/>
      <c r="X202" s="11"/>
      <c r="Y202" s="11"/>
      <c r="Z202" s="11"/>
      <c r="AA202" s="11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6"/>
      <c r="CH202" s="166"/>
      <c r="CI202" s="166"/>
      <c r="CJ202" s="166"/>
      <c r="CK202" s="166"/>
      <c r="CL202" s="166"/>
      <c r="CM202" s="166"/>
      <c r="CN202" s="166"/>
      <c r="CO202" s="166"/>
      <c r="CP202" s="166"/>
      <c r="CQ202" s="166"/>
      <c r="CR202" s="166"/>
      <c r="CS202" s="166"/>
      <c r="CT202" s="166"/>
      <c r="CU202" s="166"/>
      <c r="CV202" s="166"/>
      <c r="CW202" s="166"/>
      <c r="CX202" s="166"/>
      <c r="CY202" s="166"/>
      <c r="CZ202" s="166"/>
      <c r="DA202" s="166"/>
      <c r="DB202" s="166"/>
      <c r="DC202" s="166"/>
      <c r="DD202" s="166"/>
      <c r="DE202" s="166"/>
      <c r="DF202" s="166"/>
      <c r="DG202" s="166"/>
    </row>
    <row r="203" spans="6:111" s="15" customFormat="1" ht="20.100000000000001" customHeight="1" x14ac:dyDescent="0.25">
      <c r="F203" s="6"/>
      <c r="G203" s="6"/>
      <c r="H203" s="6"/>
      <c r="I203" s="6"/>
      <c r="J203" s="6"/>
      <c r="K203" s="168"/>
      <c r="L203" s="11"/>
      <c r="N203" s="11"/>
      <c r="O203" s="11"/>
      <c r="P203" s="166"/>
      <c r="Q203" s="166"/>
      <c r="R203" s="166"/>
      <c r="S203" s="166"/>
      <c r="T203" s="166"/>
      <c r="U203" s="11"/>
      <c r="V203" s="11"/>
      <c r="W203" s="11"/>
      <c r="X203" s="11"/>
      <c r="Y203" s="11"/>
      <c r="Z203" s="11"/>
      <c r="AA203" s="11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  <c r="CH203" s="166"/>
      <c r="CI203" s="166"/>
      <c r="CJ203" s="166"/>
      <c r="CK203" s="166"/>
      <c r="CL203" s="166"/>
      <c r="CM203" s="166"/>
      <c r="CN203" s="166"/>
      <c r="CO203" s="166"/>
      <c r="CP203" s="166"/>
      <c r="CQ203" s="166"/>
      <c r="CR203" s="166"/>
      <c r="CS203" s="166"/>
      <c r="CT203" s="166"/>
      <c r="CU203" s="166"/>
      <c r="CV203" s="166"/>
      <c r="CW203" s="166"/>
      <c r="CX203" s="166"/>
      <c r="CY203" s="166"/>
      <c r="CZ203" s="166"/>
      <c r="DA203" s="166"/>
      <c r="DB203" s="166"/>
      <c r="DC203" s="166"/>
      <c r="DD203" s="166"/>
      <c r="DE203" s="166"/>
      <c r="DF203" s="166"/>
      <c r="DG203" s="166"/>
    </row>
    <row r="204" spans="6:111" s="15" customFormat="1" ht="20.100000000000001" customHeight="1" x14ac:dyDescent="0.25">
      <c r="F204" s="6"/>
      <c r="G204" s="6"/>
      <c r="H204" s="6"/>
      <c r="I204" s="6"/>
      <c r="J204" s="6"/>
      <c r="K204" s="168"/>
      <c r="L204" s="11"/>
      <c r="N204" s="11"/>
      <c r="O204" s="11"/>
      <c r="P204" s="166"/>
      <c r="Q204" s="166"/>
      <c r="R204" s="166"/>
      <c r="S204" s="166"/>
      <c r="T204" s="166"/>
      <c r="U204" s="11"/>
      <c r="V204" s="11"/>
      <c r="W204" s="11"/>
      <c r="X204" s="11"/>
      <c r="Y204" s="11"/>
      <c r="Z204" s="11"/>
      <c r="AA204" s="11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6"/>
      <c r="BN204" s="166"/>
      <c r="BO204" s="166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6"/>
      <c r="CA204" s="166"/>
      <c r="CB204" s="166"/>
      <c r="CC204" s="166"/>
      <c r="CD204" s="166"/>
      <c r="CE204" s="166"/>
      <c r="CF204" s="166"/>
      <c r="CG204" s="166"/>
      <c r="CH204" s="166"/>
      <c r="CI204" s="166"/>
      <c r="CJ204" s="166"/>
      <c r="CK204" s="166"/>
      <c r="CL204" s="166"/>
      <c r="CM204" s="166"/>
      <c r="CN204" s="166"/>
      <c r="CO204" s="166"/>
      <c r="CP204" s="166"/>
      <c r="CQ204" s="166"/>
      <c r="CR204" s="166"/>
      <c r="CS204" s="166"/>
      <c r="CT204" s="166"/>
      <c r="CU204" s="166"/>
      <c r="CV204" s="166"/>
      <c r="CW204" s="166"/>
      <c r="CX204" s="166"/>
      <c r="CY204" s="166"/>
      <c r="CZ204" s="166"/>
      <c r="DA204" s="166"/>
      <c r="DB204" s="166"/>
      <c r="DC204" s="166"/>
      <c r="DD204" s="166"/>
      <c r="DE204" s="166"/>
      <c r="DF204" s="166"/>
      <c r="DG204" s="166"/>
    </row>
    <row r="205" spans="6:111" s="15" customFormat="1" ht="20.100000000000001" customHeight="1" x14ac:dyDescent="0.25">
      <c r="F205" s="6"/>
      <c r="G205" s="6"/>
      <c r="H205" s="6"/>
      <c r="I205" s="6"/>
      <c r="J205" s="6"/>
      <c r="K205" s="168"/>
      <c r="L205" s="11"/>
      <c r="N205" s="11"/>
      <c r="O205" s="11"/>
      <c r="P205" s="166"/>
      <c r="Q205" s="166"/>
      <c r="R205" s="166"/>
      <c r="S205" s="166"/>
      <c r="T205" s="166"/>
      <c r="U205" s="11"/>
      <c r="V205" s="11"/>
      <c r="W205" s="11"/>
      <c r="X205" s="11"/>
      <c r="Y205" s="11"/>
      <c r="Z205" s="11"/>
      <c r="AA205" s="11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6"/>
      <c r="CO205" s="166"/>
      <c r="CP205" s="166"/>
      <c r="CQ205" s="166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6"/>
      <c r="DC205" s="166"/>
      <c r="DD205" s="166"/>
      <c r="DE205" s="166"/>
      <c r="DF205" s="166"/>
      <c r="DG205" s="166"/>
    </row>
    <row r="206" spans="6:111" s="15" customFormat="1" ht="20.100000000000001" customHeight="1" x14ac:dyDescent="0.25">
      <c r="F206" s="6"/>
      <c r="G206" s="6"/>
      <c r="H206" s="6"/>
      <c r="I206" s="6"/>
      <c r="J206" s="6"/>
      <c r="K206" s="168"/>
      <c r="L206" s="11"/>
      <c r="N206" s="11"/>
      <c r="O206" s="11"/>
      <c r="P206" s="166"/>
      <c r="Q206" s="166"/>
      <c r="R206" s="166"/>
      <c r="S206" s="166"/>
      <c r="T206" s="166"/>
      <c r="U206" s="11"/>
      <c r="V206" s="11"/>
      <c r="W206" s="11"/>
      <c r="X206" s="11"/>
      <c r="Y206" s="11"/>
      <c r="Z206" s="11"/>
      <c r="AA206" s="11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6"/>
      <c r="BN206" s="166"/>
      <c r="BO206" s="166"/>
      <c r="BP206" s="166"/>
      <c r="BQ206" s="166"/>
      <c r="BR206" s="166"/>
      <c r="BS206" s="166"/>
      <c r="BT206" s="166"/>
      <c r="BU206" s="166"/>
      <c r="BV206" s="166"/>
      <c r="BW206" s="166"/>
      <c r="BX206" s="166"/>
      <c r="BY206" s="166"/>
      <c r="BZ206" s="166"/>
      <c r="CA206" s="166"/>
      <c r="CB206" s="166"/>
      <c r="CC206" s="166"/>
      <c r="CD206" s="166"/>
      <c r="CE206" s="166"/>
      <c r="CF206" s="166"/>
      <c r="CG206" s="166"/>
      <c r="CH206" s="166"/>
      <c r="CI206" s="166"/>
      <c r="CJ206" s="166"/>
      <c r="CK206" s="166"/>
      <c r="CL206" s="166"/>
      <c r="CM206" s="166"/>
      <c r="CN206" s="166"/>
      <c r="CO206" s="166"/>
      <c r="CP206" s="166"/>
      <c r="CQ206" s="166"/>
      <c r="CR206" s="166"/>
      <c r="CS206" s="166"/>
      <c r="CT206" s="166"/>
      <c r="CU206" s="166"/>
      <c r="CV206" s="166"/>
      <c r="CW206" s="166"/>
      <c r="CX206" s="166"/>
      <c r="CY206" s="166"/>
      <c r="CZ206" s="166"/>
      <c r="DA206" s="166"/>
      <c r="DB206" s="166"/>
      <c r="DC206" s="166"/>
      <c r="DD206" s="166"/>
      <c r="DE206" s="166"/>
      <c r="DF206" s="166"/>
      <c r="DG206" s="166"/>
    </row>
    <row r="207" spans="6:111" s="15" customFormat="1" ht="20.100000000000001" customHeight="1" x14ac:dyDescent="0.25">
      <c r="F207" s="6"/>
      <c r="G207" s="6"/>
      <c r="H207" s="6"/>
      <c r="I207" s="6"/>
      <c r="J207" s="6"/>
      <c r="K207" s="168"/>
      <c r="L207" s="11"/>
      <c r="N207" s="11"/>
      <c r="O207" s="11"/>
      <c r="P207" s="166"/>
      <c r="Q207" s="166"/>
      <c r="R207" s="166"/>
      <c r="S207" s="166"/>
      <c r="T207" s="166"/>
      <c r="U207" s="11"/>
      <c r="V207" s="11"/>
      <c r="W207" s="11"/>
      <c r="X207" s="11"/>
      <c r="Y207" s="11"/>
      <c r="Z207" s="11"/>
      <c r="AA207" s="11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6"/>
      <c r="CA207" s="166"/>
      <c r="CB207" s="166"/>
      <c r="CC207" s="166"/>
      <c r="CD207" s="166"/>
      <c r="CE207" s="166"/>
      <c r="CF207" s="166"/>
      <c r="CG207" s="166"/>
      <c r="CH207" s="166"/>
      <c r="CI207" s="166"/>
      <c r="CJ207" s="166"/>
      <c r="CK207" s="166"/>
      <c r="CL207" s="166"/>
      <c r="CM207" s="166"/>
      <c r="CN207" s="166"/>
      <c r="CO207" s="166"/>
      <c r="CP207" s="166"/>
      <c r="CQ207" s="166"/>
      <c r="CR207" s="166"/>
      <c r="CS207" s="166"/>
      <c r="CT207" s="166"/>
      <c r="CU207" s="166"/>
      <c r="CV207" s="166"/>
      <c r="CW207" s="166"/>
      <c r="CX207" s="166"/>
      <c r="CY207" s="166"/>
      <c r="CZ207" s="166"/>
      <c r="DA207" s="166"/>
      <c r="DB207" s="166"/>
      <c r="DC207" s="166"/>
      <c r="DD207" s="166"/>
      <c r="DE207" s="166"/>
      <c r="DF207" s="166"/>
      <c r="DG207" s="166"/>
    </row>
    <row r="208" spans="6:111" s="15" customFormat="1" ht="20.100000000000001" customHeight="1" x14ac:dyDescent="0.25">
      <c r="F208" s="6"/>
      <c r="G208" s="6"/>
      <c r="H208" s="6"/>
      <c r="I208" s="6"/>
      <c r="J208" s="6"/>
      <c r="K208" s="168"/>
      <c r="L208" s="11"/>
      <c r="N208" s="11"/>
      <c r="O208" s="11"/>
      <c r="P208" s="166"/>
      <c r="Q208" s="166"/>
      <c r="R208" s="166"/>
      <c r="S208" s="166"/>
      <c r="T208" s="166"/>
      <c r="U208" s="11"/>
      <c r="V208" s="11"/>
      <c r="W208" s="11"/>
      <c r="X208" s="11"/>
      <c r="Y208" s="11"/>
      <c r="Z208" s="11"/>
      <c r="AA208" s="11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6"/>
      <c r="CO208" s="166"/>
      <c r="CP208" s="166"/>
      <c r="CQ208" s="166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6"/>
      <c r="DC208" s="166"/>
      <c r="DD208" s="166"/>
      <c r="DE208" s="166"/>
      <c r="DF208" s="166"/>
      <c r="DG208" s="166"/>
    </row>
    <row r="209" spans="6:111" s="15" customFormat="1" ht="20.100000000000001" customHeight="1" x14ac:dyDescent="0.25">
      <c r="F209" s="6"/>
      <c r="G209" s="6"/>
      <c r="H209" s="6"/>
      <c r="I209" s="6"/>
      <c r="J209" s="6"/>
      <c r="K209" s="168"/>
      <c r="L209" s="11"/>
      <c r="N209" s="11"/>
      <c r="O209" s="11"/>
      <c r="P209" s="166"/>
      <c r="Q209" s="166"/>
      <c r="R209" s="166"/>
      <c r="S209" s="166"/>
      <c r="T209" s="166"/>
      <c r="U209" s="11"/>
      <c r="V209" s="11"/>
      <c r="W209" s="11"/>
      <c r="X209" s="11"/>
      <c r="Y209" s="11"/>
      <c r="Z209" s="11"/>
      <c r="AA209" s="11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/>
      <c r="CF209" s="166"/>
      <c r="CG209" s="166"/>
      <c r="CH209" s="166"/>
      <c r="CI209" s="166"/>
      <c r="CJ209" s="166"/>
      <c r="CK209" s="166"/>
      <c r="CL209" s="166"/>
      <c r="CM209" s="166"/>
      <c r="CN209" s="166"/>
      <c r="CO209" s="166"/>
      <c r="CP209" s="166"/>
      <c r="CQ209" s="166"/>
      <c r="CR209" s="166"/>
      <c r="CS209" s="166"/>
      <c r="CT209" s="166"/>
      <c r="CU209" s="166"/>
      <c r="CV209" s="166"/>
      <c r="CW209" s="166"/>
      <c r="CX209" s="166"/>
      <c r="CY209" s="166"/>
      <c r="CZ209" s="166"/>
      <c r="DA209" s="166"/>
      <c r="DB209" s="166"/>
      <c r="DC209" s="166"/>
      <c r="DD209" s="166"/>
      <c r="DE209" s="166"/>
      <c r="DF209" s="166"/>
      <c r="DG209" s="166"/>
    </row>
    <row r="210" spans="6:111" s="15" customFormat="1" ht="20.100000000000001" customHeight="1" x14ac:dyDescent="0.25">
      <c r="F210" s="6"/>
      <c r="G210" s="6"/>
      <c r="H210" s="6"/>
      <c r="I210" s="6"/>
      <c r="J210" s="6"/>
      <c r="K210" s="168"/>
      <c r="L210" s="11"/>
      <c r="N210" s="11"/>
      <c r="O210" s="11"/>
      <c r="P210" s="166"/>
      <c r="Q210" s="166"/>
      <c r="R210" s="166"/>
      <c r="S210" s="166"/>
      <c r="T210" s="166"/>
      <c r="U210" s="11"/>
      <c r="V210" s="11"/>
      <c r="W210" s="11"/>
      <c r="X210" s="11"/>
      <c r="Y210" s="11"/>
      <c r="Z210" s="11"/>
      <c r="AA210" s="11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6"/>
      <c r="BN210" s="166"/>
      <c r="BO210" s="166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6"/>
      <c r="CA210" s="166"/>
      <c r="CB210" s="166"/>
      <c r="CC210" s="166"/>
      <c r="CD210" s="166"/>
      <c r="CE210" s="166"/>
      <c r="CF210" s="166"/>
      <c r="CG210" s="166"/>
      <c r="CH210" s="166"/>
      <c r="CI210" s="166"/>
      <c r="CJ210" s="166"/>
      <c r="CK210" s="166"/>
      <c r="CL210" s="166"/>
      <c r="CM210" s="166"/>
      <c r="CN210" s="166"/>
      <c r="CO210" s="166"/>
      <c r="CP210" s="166"/>
      <c r="CQ210" s="166"/>
      <c r="CR210" s="166"/>
      <c r="CS210" s="166"/>
      <c r="CT210" s="166"/>
      <c r="CU210" s="166"/>
      <c r="CV210" s="166"/>
      <c r="CW210" s="166"/>
      <c r="CX210" s="166"/>
      <c r="CY210" s="166"/>
      <c r="CZ210" s="166"/>
      <c r="DA210" s="166"/>
      <c r="DB210" s="166"/>
      <c r="DC210" s="166"/>
      <c r="DD210" s="166"/>
      <c r="DE210" s="166"/>
      <c r="DF210" s="166"/>
      <c r="DG210" s="166"/>
    </row>
    <row r="211" spans="6:111" s="15" customFormat="1" ht="20.100000000000001" customHeight="1" x14ac:dyDescent="0.25">
      <c r="F211" s="6"/>
      <c r="G211" s="6"/>
      <c r="H211" s="6"/>
      <c r="I211" s="6"/>
      <c r="J211" s="6"/>
      <c r="K211" s="168"/>
      <c r="L211" s="11"/>
      <c r="N211" s="11"/>
      <c r="O211" s="11"/>
      <c r="P211" s="166"/>
      <c r="Q211" s="166"/>
      <c r="R211" s="166"/>
      <c r="S211" s="166"/>
      <c r="T211" s="166"/>
      <c r="U211" s="11"/>
      <c r="V211" s="11"/>
      <c r="W211" s="11"/>
      <c r="X211" s="11"/>
      <c r="Y211" s="11"/>
      <c r="Z211" s="11"/>
      <c r="AA211" s="11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66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  <c r="CG211" s="166"/>
      <c r="CH211" s="166"/>
      <c r="CI211" s="166"/>
      <c r="CJ211" s="166"/>
      <c r="CK211" s="166"/>
      <c r="CL211" s="166"/>
      <c r="CM211" s="166"/>
      <c r="CN211" s="166"/>
      <c r="CO211" s="166"/>
      <c r="CP211" s="166"/>
      <c r="CQ211" s="166"/>
      <c r="CR211" s="166"/>
      <c r="CS211" s="166"/>
      <c r="CT211" s="166"/>
      <c r="CU211" s="166"/>
      <c r="CV211" s="166"/>
      <c r="CW211" s="166"/>
      <c r="CX211" s="166"/>
      <c r="CY211" s="166"/>
      <c r="CZ211" s="166"/>
      <c r="DA211" s="166"/>
      <c r="DB211" s="166"/>
      <c r="DC211" s="166"/>
      <c r="DD211" s="166"/>
      <c r="DE211" s="166"/>
      <c r="DF211" s="166"/>
      <c r="DG211" s="166"/>
    </row>
    <row r="212" spans="6:111" s="15" customFormat="1" ht="20.100000000000001" customHeight="1" x14ac:dyDescent="0.25">
      <c r="F212" s="6"/>
      <c r="G212" s="6"/>
      <c r="H212" s="6"/>
      <c r="I212" s="6"/>
      <c r="J212" s="6"/>
      <c r="K212" s="168"/>
      <c r="L212" s="11"/>
      <c r="N212" s="11"/>
      <c r="O212" s="11"/>
      <c r="P212" s="166"/>
      <c r="Q212" s="166"/>
      <c r="R212" s="166"/>
      <c r="S212" s="166"/>
      <c r="T212" s="166"/>
      <c r="U212" s="11"/>
      <c r="V212" s="11"/>
      <c r="W212" s="11"/>
      <c r="X212" s="11"/>
      <c r="Y212" s="11"/>
      <c r="Z212" s="11"/>
      <c r="AA212" s="11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6"/>
      <c r="BN212" s="166"/>
      <c r="BO212" s="166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66"/>
      <c r="CA212" s="166"/>
      <c r="CB212" s="166"/>
      <c r="CC212" s="166"/>
      <c r="CD212" s="166"/>
      <c r="CE212" s="166"/>
      <c r="CF212" s="166"/>
      <c r="CG212" s="166"/>
      <c r="CH212" s="166"/>
      <c r="CI212" s="166"/>
      <c r="CJ212" s="166"/>
      <c r="CK212" s="166"/>
      <c r="CL212" s="166"/>
      <c r="CM212" s="166"/>
      <c r="CN212" s="166"/>
      <c r="CO212" s="166"/>
      <c r="CP212" s="166"/>
      <c r="CQ212" s="166"/>
      <c r="CR212" s="166"/>
      <c r="CS212" s="166"/>
      <c r="CT212" s="166"/>
      <c r="CU212" s="166"/>
      <c r="CV212" s="166"/>
      <c r="CW212" s="166"/>
      <c r="CX212" s="166"/>
      <c r="CY212" s="166"/>
      <c r="CZ212" s="166"/>
      <c r="DA212" s="166"/>
      <c r="DB212" s="166"/>
      <c r="DC212" s="166"/>
      <c r="DD212" s="166"/>
      <c r="DE212" s="166"/>
      <c r="DF212" s="166"/>
      <c r="DG212" s="166"/>
    </row>
    <row r="213" spans="6:111" s="15" customFormat="1" ht="20.100000000000001" customHeight="1" x14ac:dyDescent="0.25">
      <c r="F213" s="6"/>
      <c r="G213" s="6"/>
      <c r="H213" s="6"/>
      <c r="I213" s="6"/>
      <c r="J213" s="6"/>
      <c r="K213" s="168"/>
      <c r="L213" s="11"/>
      <c r="N213" s="11"/>
      <c r="O213" s="11"/>
      <c r="P213" s="166"/>
      <c r="Q213" s="166"/>
      <c r="R213" s="166"/>
      <c r="S213" s="166"/>
      <c r="T213" s="166"/>
      <c r="U213" s="11"/>
      <c r="V213" s="11"/>
      <c r="W213" s="11"/>
      <c r="X213" s="11"/>
      <c r="Y213" s="11"/>
      <c r="Z213" s="11"/>
      <c r="AA213" s="11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66"/>
      <c r="BN213" s="166"/>
      <c r="BO213" s="166"/>
      <c r="BP213" s="166"/>
      <c r="BQ213" s="166"/>
      <c r="BR213" s="166"/>
      <c r="BS213" s="166"/>
      <c r="BT213" s="166"/>
      <c r="BU213" s="166"/>
      <c r="BV213" s="166"/>
      <c r="BW213" s="166"/>
      <c r="BX213" s="166"/>
      <c r="BY213" s="166"/>
      <c r="BZ213" s="166"/>
      <c r="CA213" s="166"/>
      <c r="CB213" s="166"/>
      <c r="CC213" s="166"/>
      <c r="CD213" s="166"/>
      <c r="CE213" s="166"/>
      <c r="CF213" s="166"/>
      <c r="CG213" s="166"/>
      <c r="CH213" s="166"/>
      <c r="CI213" s="166"/>
      <c r="CJ213" s="166"/>
      <c r="CK213" s="166"/>
      <c r="CL213" s="166"/>
      <c r="CM213" s="166"/>
      <c r="CN213" s="166"/>
      <c r="CO213" s="166"/>
      <c r="CP213" s="166"/>
      <c r="CQ213" s="166"/>
      <c r="CR213" s="166"/>
      <c r="CS213" s="166"/>
      <c r="CT213" s="166"/>
      <c r="CU213" s="166"/>
      <c r="CV213" s="166"/>
      <c r="CW213" s="166"/>
      <c r="CX213" s="166"/>
      <c r="CY213" s="166"/>
      <c r="CZ213" s="166"/>
      <c r="DA213" s="166"/>
      <c r="DB213" s="166"/>
      <c r="DC213" s="166"/>
      <c r="DD213" s="166"/>
      <c r="DE213" s="166"/>
      <c r="DF213" s="166"/>
      <c r="DG213" s="166"/>
    </row>
    <row r="214" spans="6:111" s="15" customFormat="1" ht="20.100000000000001" customHeight="1" x14ac:dyDescent="0.25">
      <c r="F214" s="6"/>
      <c r="G214" s="6"/>
      <c r="H214" s="6"/>
      <c r="I214" s="6"/>
      <c r="J214" s="6"/>
      <c r="K214" s="168"/>
      <c r="L214" s="11"/>
      <c r="N214" s="11"/>
      <c r="O214" s="11"/>
      <c r="P214" s="166"/>
      <c r="Q214" s="166"/>
      <c r="R214" s="166"/>
      <c r="S214" s="166"/>
      <c r="T214" s="166"/>
      <c r="U214" s="11"/>
      <c r="V214" s="11"/>
      <c r="W214" s="11"/>
      <c r="X214" s="11"/>
      <c r="Y214" s="11"/>
      <c r="Z214" s="11"/>
      <c r="AA214" s="11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6"/>
      <c r="BM214" s="166"/>
      <c r="BN214" s="166"/>
      <c r="BO214" s="166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  <c r="CF214" s="166"/>
      <c r="CG214" s="166"/>
      <c r="CH214" s="166"/>
      <c r="CI214" s="166"/>
      <c r="CJ214" s="166"/>
      <c r="CK214" s="166"/>
      <c r="CL214" s="166"/>
      <c r="CM214" s="166"/>
      <c r="CN214" s="166"/>
      <c r="CO214" s="166"/>
      <c r="CP214" s="166"/>
      <c r="CQ214" s="166"/>
      <c r="CR214" s="166"/>
      <c r="CS214" s="166"/>
      <c r="CT214" s="166"/>
      <c r="CU214" s="166"/>
      <c r="CV214" s="166"/>
      <c r="CW214" s="166"/>
      <c r="CX214" s="166"/>
      <c r="CY214" s="166"/>
      <c r="CZ214" s="166"/>
      <c r="DA214" s="166"/>
      <c r="DB214" s="166"/>
      <c r="DC214" s="166"/>
      <c r="DD214" s="166"/>
      <c r="DE214" s="166"/>
      <c r="DF214" s="166"/>
      <c r="DG214" s="166"/>
    </row>
    <row r="215" spans="6:111" s="15" customFormat="1" ht="20.100000000000001" customHeight="1" x14ac:dyDescent="0.25">
      <c r="F215" s="6"/>
      <c r="G215" s="6"/>
      <c r="H215" s="6"/>
      <c r="I215" s="6"/>
      <c r="J215" s="6"/>
      <c r="K215" s="168"/>
      <c r="L215" s="11"/>
      <c r="N215" s="11"/>
      <c r="O215" s="11"/>
      <c r="P215" s="166"/>
      <c r="Q215" s="166"/>
      <c r="R215" s="166"/>
      <c r="S215" s="166"/>
      <c r="T215" s="166"/>
      <c r="U215" s="11"/>
      <c r="V215" s="11"/>
      <c r="W215" s="11"/>
      <c r="X215" s="11"/>
      <c r="Y215" s="11"/>
      <c r="Z215" s="11"/>
      <c r="AA215" s="11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66"/>
      <c r="CA215" s="166"/>
      <c r="CB215" s="166"/>
      <c r="CC215" s="166"/>
      <c r="CD215" s="166"/>
      <c r="CE215" s="166"/>
      <c r="CF215" s="166"/>
      <c r="CG215" s="166"/>
      <c r="CH215" s="166"/>
      <c r="CI215" s="166"/>
      <c r="CJ215" s="166"/>
      <c r="CK215" s="166"/>
      <c r="CL215" s="166"/>
      <c r="CM215" s="166"/>
      <c r="CN215" s="166"/>
      <c r="CO215" s="166"/>
      <c r="CP215" s="166"/>
      <c r="CQ215" s="166"/>
      <c r="CR215" s="166"/>
      <c r="CS215" s="166"/>
      <c r="CT215" s="166"/>
      <c r="CU215" s="166"/>
      <c r="CV215" s="166"/>
      <c r="CW215" s="166"/>
      <c r="CX215" s="166"/>
      <c r="CY215" s="166"/>
      <c r="CZ215" s="166"/>
      <c r="DA215" s="166"/>
      <c r="DB215" s="166"/>
      <c r="DC215" s="166"/>
      <c r="DD215" s="166"/>
      <c r="DE215" s="166"/>
      <c r="DF215" s="166"/>
      <c r="DG215" s="166"/>
    </row>
    <row r="216" spans="6:111" s="15" customFormat="1" ht="20.100000000000001" customHeight="1" x14ac:dyDescent="0.25">
      <c r="F216" s="6"/>
      <c r="G216" s="6"/>
      <c r="H216" s="6"/>
      <c r="I216" s="6"/>
      <c r="J216" s="6"/>
      <c r="K216" s="168"/>
      <c r="L216" s="11"/>
      <c r="N216" s="11"/>
      <c r="O216" s="11"/>
      <c r="P216" s="166"/>
      <c r="Q216" s="166"/>
      <c r="R216" s="166"/>
      <c r="S216" s="166"/>
      <c r="T216" s="166"/>
      <c r="U216" s="11"/>
      <c r="V216" s="11"/>
      <c r="W216" s="11"/>
      <c r="X216" s="11"/>
      <c r="Y216" s="11"/>
      <c r="Z216" s="11"/>
      <c r="AA216" s="11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6"/>
      <c r="BN216" s="166"/>
      <c r="BO216" s="166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66"/>
      <c r="CA216" s="166"/>
      <c r="CB216" s="166"/>
      <c r="CC216" s="166"/>
      <c r="CD216" s="166"/>
      <c r="CE216" s="166"/>
      <c r="CF216" s="166"/>
      <c r="CG216" s="166"/>
      <c r="CH216" s="166"/>
      <c r="CI216" s="166"/>
      <c r="CJ216" s="166"/>
      <c r="CK216" s="166"/>
      <c r="CL216" s="166"/>
      <c r="CM216" s="166"/>
      <c r="CN216" s="166"/>
      <c r="CO216" s="166"/>
      <c r="CP216" s="166"/>
      <c r="CQ216" s="166"/>
      <c r="CR216" s="166"/>
      <c r="CS216" s="166"/>
      <c r="CT216" s="166"/>
      <c r="CU216" s="166"/>
      <c r="CV216" s="166"/>
      <c r="CW216" s="166"/>
      <c r="CX216" s="166"/>
      <c r="CY216" s="166"/>
      <c r="CZ216" s="166"/>
      <c r="DA216" s="166"/>
      <c r="DB216" s="166"/>
      <c r="DC216" s="166"/>
      <c r="DD216" s="166"/>
      <c r="DE216" s="166"/>
      <c r="DF216" s="166"/>
      <c r="DG216" s="166"/>
    </row>
    <row r="217" spans="6:111" s="15" customFormat="1" ht="20.100000000000001" customHeight="1" x14ac:dyDescent="0.25">
      <c r="F217" s="6"/>
      <c r="G217" s="6"/>
      <c r="H217" s="6"/>
      <c r="I217" s="6"/>
      <c r="J217" s="6"/>
      <c r="K217" s="168"/>
      <c r="L217" s="11"/>
      <c r="N217" s="11"/>
      <c r="O217" s="11"/>
      <c r="P217" s="166"/>
      <c r="Q217" s="166"/>
      <c r="R217" s="166"/>
      <c r="S217" s="166"/>
      <c r="T217" s="166"/>
      <c r="U217" s="11"/>
      <c r="V217" s="11"/>
      <c r="W217" s="11"/>
      <c r="X217" s="11"/>
      <c r="Y217" s="11"/>
      <c r="Z217" s="11"/>
      <c r="AA217" s="11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6"/>
      <c r="BM217" s="166"/>
      <c r="BN217" s="166"/>
      <c r="BO217" s="166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  <c r="CG217" s="166"/>
      <c r="CH217" s="166"/>
      <c r="CI217" s="166"/>
      <c r="CJ217" s="166"/>
      <c r="CK217" s="166"/>
      <c r="CL217" s="166"/>
      <c r="CM217" s="166"/>
      <c r="CN217" s="166"/>
      <c r="CO217" s="166"/>
      <c r="CP217" s="166"/>
      <c r="CQ217" s="166"/>
      <c r="CR217" s="166"/>
      <c r="CS217" s="166"/>
      <c r="CT217" s="166"/>
      <c r="CU217" s="166"/>
      <c r="CV217" s="166"/>
      <c r="CW217" s="166"/>
      <c r="CX217" s="166"/>
      <c r="CY217" s="166"/>
      <c r="CZ217" s="166"/>
      <c r="DA217" s="166"/>
      <c r="DB217" s="166"/>
      <c r="DC217" s="166"/>
      <c r="DD217" s="166"/>
      <c r="DE217" s="166"/>
      <c r="DF217" s="166"/>
      <c r="DG217" s="166"/>
    </row>
    <row r="218" spans="6:111" s="15" customFormat="1" ht="20.100000000000001" customHeight="1" x14ac:dyDescent="0.25">
      <c r="F218" s="6"/>
      <c r="G218" s="6"/>
      <c r="H218" s="6"/>
      <c r="I218" s="6"/>
      <c r="J218" s="6"/>
      <c r="K218" s="168"/>
      <c r="L218" s="11"/>
      <c r="N218" s="11"/>
      <c r="O218" s="11"/>
      <c r="P218" s="166"/>
      <c r="Q218" s="166"/>
      <c r="R218" s="166"/>
      <c r="S218" s="166"/>
      <c r="T218" s="166"/>
      <c r="U218" s="11"/>
      <c r="V218" s="11"/>
      <c r="W218" s="11"/>
      <c r="X218" s="11"/>
      <c r="Y218" s="11"/>
      <c r="Z218" s="11"/>
      <c r="AA218" s="11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6"/>
      <c r="BM218" s="166"/>
      <c r="BN218" s="166"/>
      <c r="BO218" s="166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6"/>
      <c r="CA218" s="166"/>
      <c r="CB218" s="166"/>
      <c r="CC218" s="166"/>
      <c r="CD218" s="166"/>
      <c r="CE218" s="166"/>
      <c r="CF218" s="166"/>
      <c r="CG218" s="166"/>
      <c r="CH218" s="166"/>
      <c r="CI218" s="166"/>
      <c r="CJ218" s="166"/>
      <c r="CK218" s="166"/>
      <c r="CL218" s="166"/>
      <c r="CM218" s="166"/>
      <c r="CN218" s="166"/>
      <c r="CO218" s="166"/>
      <c r="CP218" s="166"/>
      <c r="CQ218" s="166"/>
      <c r="CR218" s="166"/>
      <c r="CS218" s="166"/>
      <c r="CT218" s="166"/>
      <c r="CU218" s="166"/>
      <c r="CV218" s="166"/>
      <c r="CW218" s="166"/>
      <c r="CX218" s="166"/>
      <c r="CY218" s="166"/>
      <c r="CZ218" s="166"/>
      <c r="DA218" s="166"/>
      <c r="DB218" s="166"/>
      <c r="DC218" s="166"/>
      <c r="DD218" s="166"/>
      <c r="DE218" s="166"/>
      <c r="DF218" s="166"/>
      <c r="DG218" s="166"/>
    </row>
    <row r="219" spans="6:111" s="15" customFormat="1" ht="20.100000000000001" customHeight="1" x14ac:dyDescent="0.25">
      <c r="F219" s="6"/>
      <c r="G219" s="6"/>
      <c r="H219" s="6"/>
      <c r="I219" s="6"/>
      <c r="J219" s="6"/>
      <c r="K219" s="168"/>
      <c r="L219" s="11"/>
      <c r="N219" s="11"/>
      <c r="O219" s="11"/>
      <c r="P219" s="166"/>
      <c r="Q219" s="166"/>
      <c r="R219" s="166"/>
      <c r="S219" s="166"/>
      <c r="T219" s="166"/>
      <c r="U219" s="11"/>
      <c r="V219" s="11"/>
      <c r="W219" s="11"/>
      <c r="X219" s="11"/>
      <c r="Y219" s="11"/>
      <c r="Z219" s="11"/>
      <c r="AA219" s="11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6"/>
      <c r="BM219" s="166"/>
      <c r="BN219" s="166"/>
      <c r="BO219" s="166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6"/>
      <c r="CA219" s="166"/>
      <c r="CB219" s="166"/>
      <c r="CC219" s="166"/>
      <c r="CD219" s="166"/>
      <c r="CE219" s="166"/>
      <c r="CF219" s="166"/>
      <c r="CG219" s="166"/>
      <c r="CH219" s="166"/>
      <c r="CI219" s="166"/>
      <c r="CJ219" s="166"/>
      <c r="CK219" s="166"/>
      <c r="CL219" s="166"/>
      <c r="CM219" s="166"/>
      <c r="CN219" s="166"/>
      <c r="CO219" s="166"/>
      <c r="CP219" s="166"/>
      <c r="CQ219" s="166"/>
      <c r="CR219" s="166"/>
      <c r="CS219" s="166"/>
      <c r="CT219" s="166"/>
      <c r="CU219" s="166"/>
      <c r="CV219" s="166"/>
      <c r="CW219" s="166"/>
      <c r="CX219" s="166"/>
      <c r="CY219" s="166"/>
      <c r="CZ219" s="166"/>
      <c r="DA219" s="166"/>
      <c r="DB219" s="166"/>
      <c r="DC219" s="166"/>
      <c r="DD219" s="166"/>
      <c r="DE219" s="166"/>
      <c r="DF219" s="166"/>
      <c r="DG219" s="166"/>
    </row>
    <row r="220" spans="6:111" s="15" customFormat="1" ht="20.100000000000001" customHeight="1" x14ac:dyDescent="0.25">
      <c r="F220" s="6"/>
      <c r="G220" s="6"/>
      <c r="H220" s="6"/>
      <c r="I220" s="6"/>
      <c r="J220" s="6"/>
      <c r="K220" s="168"/>
      <c r="L220" s="11"/>
      <c r="N220" s="11"/>
      <c r="O220" s="11"/>
      <c r="P220" s="166"/>
      <c r="Q220" s="166"/>
      <c r="R220" s="166"/>
      <c r="S220" s="166"/>
      <c r="T220" s="166"/>
      <c r="U220" s="11"/>
      <c r="V220" s="11"/>
      <c r="W220" s="11"/>
      <c r="X220" s="11"/>
      <c r="Y220" s="11"/>
      <c r="Z220" s="11"/>
      <c r="AA220" s="11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  <c r="BI220" s="166"/>
      <c r="BJ220" s="166"/>
      <c r="BK220" s="166"/>
      <c r="BL220" s="166"/>
      <c r="BM220" s="166"/>
      <c r="BN220" s="166"/>
      <c r="BO220" s="166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  <c r="CG220" s="166"/>
      <c r="CH220" s="166"/>
      <c r="CI220" s="166"/>
      <c r="CJ220" s="166"/>
      <c r="CK220" s="166"/>
      <c r="CL220" s="166"/>
      <c r="CM220" s="166"/>
      <c r="CN220" s="166"/>
      <c r="CO220" s="166"/>
      <c r="CP220" s="166"/>
      <c r="CQ220" s="166"/>
      <c r="CR220" s="166"/>
      <c r="CS220" s="166"/>
      <c r="CT220" s="166"/>
      <c r="CU220" s="166"/>
      <c r="CV220" s="166"/>
      <c r="CW220" s="166"/>
      <c r="CX220" s="166"/>
      <c r="CY220" s="166"/>
      <c r="CZ220" s="166"/>
      <c r="DA220" s="166"/>
      <c r="DB220" s="166"/>
      <c r="DC220" s="166"/>
      <c r="DD220" s="166"/>
      <c r="DE220" s="166"/>
      <c r="DF220" s="166"/>
      <c r="DG220" s="166"/>
    </row>
    <row r="221" spans="6:111" s="15" customFormat="1" ht="20.100000000000001" customHeight="1" x14ac:dyDescent="0.25">
      <c r="F221" s="6"/>
      <c r="G221" s="6"/>
      <c r="H221" s="6"/>
      <c r="I221" s="6"/>
      <c r="J221" s="6"/>
      <c r="K221" s="168"/>
      <c r="L221" s="11"/>
      <c r="N221" s="11"/>
      <c r="O221" s="11"/>
      <c r="P221" s="166"/>
      <c r="Q221" s="166"/>
      <c r="R221" s="166"/>
      <c r="S221" s="166"/>
      <c r="T221" s="166"/>
      <c r="U221" s="11"/>
      <c r="V221" s="11"/>
      <c r="W221" s="11"/>
      <c r="X221" s="11"/>
      <c r="Y221" s="11"/>
      <c r="Z221" s="11"/>
      <c r="AA221" s="11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66"/>
      <c r="BM221" s="166"/>
      <c r="BN221" s="166"/>
      <c r="BO221" s="166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66"/>
      <c r="CA221" s="166"/>
      <c r="CB221" s="166"/>
      <c r="CC221" s="166"/>
      <c r="CD221" s="166"/>
      <c r="CE221" s="166"/>
      <c r="CF221" s="166"/>
      <c r="CG221" s="166"/>
      <c r="CH221" s="166"/>
      <c r="CI221" s="166"/>
      <c r="CJ221" s="166"/>
      <c r="CK221" s="166"/>
      <c r="CL221" s="166"/>
      <c r="CM221" s="166"/>
      <c r="CN221" s="166"/>
      <c r="CO221" s="166"/>
      <c r="CP221" s="166"/>
      <c r="CQ221" s="166"/>
      <c r="CR221" s="166"/>
      <c r="CS221" s="166"/>
      <c r="CT221" s="166"/>
      <c r="CU221" s="166"/>
      <c r="CV221" s="166"/>
      <c r="CW221" s="166"/>
      <c r="CX221" s="166"/>
      <c r="CY221" s="166"/>
      <c r="CZ221" s="166"/>
      <c r="DA221" s="166"/>
      <c r="DB221" s="166"/>
      <c r="DC221" s="166"/>
      <c r="DD221" s="166"/>
      <c r="DE221" s="166"/>
      <c r="DF221" s="166"/>
      <c r="DG221" s="166"/>
    </row>
    <row r="222" spans="6:111" s="15" customFormat="1" ht="20.100000000000001" customHeight="1" x14ac:dyDescent="0.25">
      <c r="F222" s="6"/>
      <c r="G222" s="6"/>
      <c r="H222" s="6"/>
      <c r="I222" s="6"/>
      <c r="J222" s="6"/>
      <c r="K222" s="168"/>
      <c r="L222" s="11"/>
      <c r="N222" s="11"/>
      <c r="O222" s="11"/>
      <c r="P222" s="166"/>
      <c r="Q222" s="166"/>
      <c r="R222" s="166"/>
      <c r="S222" s="166"/>
      <c r="T222" s="166"/>
      <c r="U222" s="11"/>
      <c r="V222" s="11"/>
      <c r="W222" s="11"/>
      <c r="X222" s="11"/>
      <c r="Y222" s="11"/>
      <c r="Z222" s="11"/>
      <c r="AA222" s="11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66"/>
      <c r="CA222" s="166"/>
      <c r="CB222" s="166"/>
      <c r="CC222" s="166"/>
      <c r="CD222" s="166"/>
      <c r="CE222" s="166"/>
      <c r="CF222" s="166"/>
      <c r="CG222" s="166"/>
      <c r="CH222" s="166"/>
      <c r="CI222" s="166"/>
      <c r="CJ222" s="166"/>
      <c r="CK222" s="166"/>
      <c r="CL222" s="166"/>
      <c r="CM222" s="166"/>
      <c r="CN222" s="166"/>
      <c r="CO222" s="166"/>
      <c r="CP222" s="166"/>
      <c r="CQ222" s="166"/>
      <c r="CR222" s="166"/>
      <c r="CS222" s="166"/>
      <c r="CT222" s="166"/>
      <c r="CU222" s="166"/>
      <c r="CV222" s="166"/>
      <c r="CW222" s="166"/>
      <c r="CX222" s="166"/>
      <c r="CY222" s="166"/>
      <c r="CZ222" s="166"/>
      <c r="DA222" s="166"/>
      <c r="DB222" s="166"/>
      <c r="DC222" s="166"/>
      <c r="DD222" s="166"/>
      <c r="DE222" s="166"/>
      <c r="DF222" s="166"/>
      <c r="DG222" s="166"/>
    </row>
    <row r="223" spans="6:111" s="15" customFormat="1" ht="20.100000000000001" customHeight="1" x14ac:dyDescent="0.25">
      <c r="F223" s="6"/>
      <c r="G223" s="6"/>
      <c r="H223" s="6"/>
      <c r="I223" s="6"/>
      <c r="J223" s="6"/>
      <c r="K223" s="168"/>
      <c r="L223" s="11"/>
      <c r="N223" s="11"/>
      <c r="O223" s="11"/>
      <c r="P223" s="166"/>
      <c r="Q223" s="166"/>
      <c r="R223" s="166"/>
      <c r="S223" s="166"/>
      <c r="T223" s="166"/>
      <c r="U223" s="11"/>
      <c r="V223" s="11"/>
      <c r="W223" s="11"/>
      <c r="X223" s="11"/>
      <c r="Y223" s="11"/>
      <c r="Z223" s="11"/>
      <c r="AA223" s="11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6"/>
      <c r="BN223" s="166"/>
      <c r="BO223" s="166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66"/>
      <c r="CA223" s="166"/>
      <c r="CB223" s="166"/>
      <c r="CC223" s="166"/>
      <c r="CD223" s="166"/>
      <c r="CE223" s="166"/>
      <c r="CF223" s="166"/>
      <c r="CG223" s="166"/>
      <c r="CH223" s="166"/>
      <c r="CI223" s="166"/>
      <c r="CJ223" s="166"/>
      <c r="CK223" s="166"/>
      <c r="CL223" s="166"/>
      <c r="CM223" s="166"/>
      <c r="CN223" s="166"/>
      <c r="CO223" s="166"/>
      <c r="CP223" s="166"/>
      <c r="CQ223" s="166"/>
      <c r="CR223" s="166"/>
      <c r="CS223" s="166"/>
      <c r="CT223" s="166"/>
      <c r="CU223" s="166"/>
      <c r="CV223" s="166"/>
      <c r="CW223" s="166"/>
      <c r="CX223" s="166"/>
      <c r="CY223" s="166"/>
      <c r="CZ223" s="166"/>
      <c r="DA223" s="166"/>
      <c r="DB223" s="166"/>
      <c r="DC223" s="166"/>
      <c r="DD223" s="166"/>
      <c r="DE223" s="166"/>
      <c r="DF223" s="166"/>
      <c r="DG223" s="166"/>
    </row>
    <row r="224" spans="6:111" s="15" customFormat="1" ht="20.100000000000001" customHeight="1" x14ac:dyDescent="0.25">
      <c r="F224" s="6"/>
      <c r="G224" s="6"/>
      <c r="H224" s="6"/>
      <c r="I224" s="6"/>
      <c r="J224" s="6"/>
      <c r="K224" s="168"/>
      <c r="L224" s="11"/>
      <c r="N224" s="11"/>
      <c r="O224" s="11"/>
      <c r="P224" s="166"/>
      <c r="Q224" s="166"/>
      <c r="R224" s="166"/>
      <c r="S224" s="166"/>
      <c r="T224" s="166"/>
      <c r="U224" s="11"/>
      <c r="V224" s="11"/>
      <c r="W224" s="11"/>
      <c r="X224" s="11"/>
      <c r="Y224" s="11"/>
      <c r="Z224" s="11"/>
      <c r="AA224" s="11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6"/>
      <c r="BN224" s="166"/>
      <c r="BO224" s="166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66"/>
      <c r="CA224" s="166"/>
      <c r="CB224" s="166"/>
      <c r="CC224" s="166"/>
      <c r="CD224" s="166"/>
      <c r="CE224" s="166"/>
      <c r="CF224" s="166"/>
      <c r="CG224" s="166"/>
      <c r="CH224" s="166"/>
      <c r="CI224" s="166"/>
      <c r="CJ224" s="166"/>
      <c r="CK224" s="166"/>
      <c r="CL224" s="166"/>
      <c r="CM224" s="166"/>
      <c r="CN224" s="166"/>
      <c r="CO224" s="166"/>
      <c r="CP224" s="166"/>
      <c r="CQ224" s="166"/>
      <c r="CR224" s="166"/>
      <c r="CS224" s="166"/>
      <c r="CT224" s="166"/>
      <c r="CU224" s="166"/>
      <c r="CV224" s="166"/>
      <c r="CW224" s="166"/>
      <c r="CX224" s="166"/>
      <c r="CY224" s="166"/>
      <c r="CZ224" s="166"/>
      <c r="DA224" s="166"/>
      <c r="DB224" s="166"/>
      <c r="DC224" s="166"/>
      <c r="DD224" s="166"/>
      <c r="DE224" s="166"/>
      <c r="DF224" s="166"/>
      <c r="DG224" s="166"/>
    </row>
    <row r="225" spans="6:111" s="15" customFormat="1" ht="20.100000000000001" customHeight="1" x14ac:dyDescent="0.25">
      <c r="F225" s="6"/>
      <c r="G225" s="6"/>
      <c r="H225" s="6"/>
      <c r="I225" s="6"/>
      <c r="J225" s="6"/>
      <c r="K225" s="168"/>
      <c r="L225" s="11"/>
      <c r="N225" s="11"/>
      <c r="O225" s="11"/>
      <c r="P225" s="166"/>
      <c r="Q225" s="166"/>
      <c r="R225" s="166"/>
      <c r="S225" s="166"/>
      <c r="T225" s="166"/>
      <c r="U225" s="11"/>
      <c r="V225" s="11"/>
      <c r="W225" s="11"/>
      <c r="X225" s="11"/>
      <c r="Y225" s="11"/>
      <c r="Z225" s="11"/>
      <c r="AA225" s="11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6"/>
      <c r="BN225" s="166"/>
      <c r="BO225" s="166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6"/>
      <c r="CA225" s="166"/>
      <c r="CB225" s="166"/>
      <c r="CC225" s="166"/>
      <c r="CD225" s="166"/>
      <c r="CE225" s="166"/>
      <c r="CF225" s="166"/>
      <c r="CG225" s="166"/>
      <c r="CH225" s="166"/>
      <c r="CI225" s="166"/>
      <c r="CJ225" s="166"/>
      <c r="CK225" s="166"/>
      <c r="CL225" s="166"/>
      <c r="CM225" s="166"/>
      <c r="CN225" s="166"/>
      <c r="CO225" s="166"/>
      <c r="CP225" s="166"/>
      <c r="CQ225" s="166"/>
      <c r="CR225" s="166"/>
      <c r="CS225" s="166"/>
      <c r="CT225" s="166"/>
      <c r="CU225" s="166"/>
      <c r="CV225" s="166"/>
      <c r="CW225" s="166"/>
      <c r="CX225" s="166"/>
      <c r="CY225" s="166"/>
      <c r="CZ225" s="166"/>
      <c r="DA225" s="166"/>
      <c r="DB225" s="166"/>
      <c r="DC225" s="166"/>
      <c r="DD225" s="166"/>
      <c r="DE225" s="166"/>
      <c r="DF225" s="166"/>
      <c r="DG225" s="166"/>
    </row>
    <row r="226" spans="6:111" s="15" customFormat="1" ht="20.100000000000001" customHeight="1" x14ac:dyDescent="0.25">
      <c r="F226" s="6"/>
      <c r="G226" s="6"/>
      <c r="H226" s="6"/>
      <c r="I226" s="6"/>
      <c r="J226" s="6"/>
      <c r="K226" s="168"/>
      <c r="L226" s="11"/>
      <c r="N226" s="11"/>
      <c r="O226" s="11"/>
      <c r="P226" s="166"/>
      <c r="Q226" s="166"/>
      <c r="R226" s="166"/>
      <c r="S226" s="166"/>
      <c r="T226" s="166"/>
      <c r="U226" s="11"/>
      <c r="V226" s="11"/>
      <c r="W226" s="11"/>
      <c r="X226" s="11"/>
      <c r="Y226" s="11"/>
      <c r="Z226" s="11"/>
      <c r="AA226" s="11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6"/>
      <c r="BN226" s="166"/>
      <c r="BO226" s="166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6"/>
      <c r="CA226" s="166"/>
      <c r="CB226" s="166"/>
      <c r="CC226" s="166"/>
      <c r="CD226" s="166"/>
      <c r="CE226" s="166"/>
      <c r="CF226" s="166"/>
      <c r="CG226" s="166"/>
      <c r="CH226" s="166"/>
      <c r="CI226" s="166"/>
      <c r="CJ226" s="166"/>
      <c r="CK226" s="166"/>
      <c r="CL226" s="166"/>
      <c r="CM226" s="166"/>
      <c r="CN226" s="166"/>
      <c r="CO226" s="166"/>
      <c r="CP226" s="166"/>
      <c r="CQ226" s="166"/>
      <c r="CR226" s="166"/>
      <c r="CS226" s="166"/>
      <c r="CT226" s="166"/>
      <c r="CU226" s="166"/>
      <c r="CV226" s="166"/>
      <c r="CW226" s="166"/>
      <c r="CX226" s="166"/>
      <c r="CY226" s="166"/>
      <c r="CZ226" s="166"/>
      <c r="DA226" s="166"/>
      <c r="DB226" s="166"/>
      <c r="DC226" s="166"/>
      <c r="DD226" s="166"/>
      <c r="DE226" s="166"/>
      <c r="DF226" s="166"/>
      <c r="DG226" s="166"/>
    </row>
    <row r="227" spans="6:111" s="15" customFormat="1" ht="20.100000000000001" customHeight="1" x14ac:dyDescent="0.25">
      <c r="F227" s="6"/>
      <c r="G227" s="6"/>
      <c r="H227" s="6"/>
      <c r="I227" s="6"/>
      <c r="J227" s="6"/>
      <c r="K227" s="168"/>
      <c r="L227" s="11"/>
      <c r="N227" s="11"/>
      <c r="O227" s="11"/>
      <c r="P227" s="166"/>
      <c r="Q227" s="166"/>
      <c r="R227" s="166"/>
      <c r="S227" s="166"/>
      <c r="T227" s="166"/>
      <c r="U227" s="11"/>
      <c r="V227" s="11"/>
      <c r="W227" s="11"/>
      <c r="X227" s="11"/>
      <c r="Y227" s="11"/>
      <c r="Z227" s="11"/>
      <c r="AA227" s="11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66"/>
      <c r="BN227" s="166"/>
      <c r="BO227" s="166"/>
      <c r="BP227" s="166"/>
      <c r="BQ227" s="166"/>
      <c r="BR227" s="166"/>
      <c r="BS227" s="166"/>
      <c r="BT227" s="166"/>
      <c r="BU227" s="166"/>
      <c r="BV227" s="166"/>
      <c r="BW227" s="166"/>
      <c r="BX227" s="166"/>
      <c r="BY227" s="166"/>
      <c r="BZ227" s="166"/>
      <c r="CA227" s="166"/>
      <c r="CB227" s="166"/>
      <c r="CC227" s="166"/>
      <c r="CD227" s="166"/>
      <c r="CE227" s="166"/>
      <c r="CF227" s="166"/>
      <c r="CG227" s="166"/>
      <c r="CH227" s="166"/>
      <c r="CI227" s="166"/>
      <c r="CJ227" s="166"/>
      <c r="CK227" s="166"/>
      <c r="CL227" s="166"/>
      <c r="CM227" s="166"/>
      <c r="CN227" s="166"/>
      <c r="CO227" s="166"/>
      <c r="CP227" s="166"/>
      <c r="CQ227" s="166"/>
      <c r="CR227" s="166"/>
      <c r="CS227" s="166"/>
      <c r="CT227" s="166"/>
      <c r="CU227" s="166"/>
      <c r="CV227" s="166"/>
      <c r="CW227" s="166"/>
      <c r="CX227" s="166"/>
      <c r="CY227" s="166"/>
      <c r="CZ227" s="166"/>
      <c r="DA227" s="166"/>
      <c r="DB227" s="166"/>
      <c r="DC227" s="166"/>
      <c r="DD227" s="166"/>
      <c r="DE227" s="166"/>
      <c r="DF227" s="166"/>
      <c r="DG227" s="166"/>
    </row>
    <row r="228" spans="6:111" s="15" customFormat="1" ht="20.100000000000001" customHeight="1" x14ac:dyDescent="0.25">
      <c r="F228" s="6"/>
      <c r="G228" s="6"/>
      <c r="H228" s="6"/>
      <c r="I228" s="6"/>
      <c r="J228" s="6"/>
      <c r="K228" s="168"/>
      <c r="L228" s="11"/>
      <c r="N228" s="11"/>
      <c r="O228" s="11"/>
      <c r="P228" s="166"/>
      <c r="Q228" s="166"/>
      <c r="R228" s="166"/>
      <c r="S228" s="166"/>
      <c r="T228" s="166"/>
      <c r="U228" s="11"/>
      <c r="V228" s="11"/>
      <c r="W228" s="11"/>
      <c r="X228" s="11"/>
      <c r="Y228" s="11"/>
      <c r="Z228" s="11"/>
      <c r="AA228" s="11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66"/>
      <c r="BN228" s="166"/>
      <c r="BO228" s="166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66"/>
      <c r="CA228" s="166"/>
      <c r="CB228" s="166"/>
      <c r="CC228" s="166"/>
      <c r="CD228" s="166"/>
      <c r="CE228" s="166"/>
      <c r="CF228" s="166"/>
      <c r="CG228" s="166"/>
      <c r="CH228" s="166"/>
      <c r="CI228" s="166"/>
      <c r="CJ228" s="166"/>
      <c r="CK228" s="166"/>
      <c r="CL228" s="166"/>
      <c r="CM228" s="166"/>
      <c r="CN228" s="166"/>
      <c r="CO228" s="166"/>
      <c r="CP228" s="166"/>
      <c r="CQ228" s="166"/>
      <c r="CR228" s="166"/>
      <c r="CS228" s="166"/>
      <c r="CT228" s="166"/>
      <c r="CU228" s="166"/>
      <c r="CV228" s="166"/>
      <c r="CW228" s="166"/>
      <c r="CX228" s="166"/>
      <c r="CY228" s="166"/>
      <c r="CZ228" s="166"/>
      <c r="DA228" s="166"/>
      <c r="DB228" s="166"/>
      <c r="DC228" s="166"/>
      <c r="DD228" s="166"/>
      <c r="DE228" s="166"/>
      <c r="DF228" s="166"/>
      <c r="DG228" s="166"/>
    </row>
    <row r="229" spans="6:111" s="15" customFormat="1" ht="20.100000000000001" customHeight="1" x14ac:dyDescent="0.25">
      <c r="F229" s="6"/>
      <c r="G229" s="6"/>
      <c r="H229" s="6"/>
      <c r="I229" s="6"/>
      <c r="J229" s="6"/>
      <c r="K229" s="168"/>
      <c r="L229" s="11"/>
      <c r="N229" s="11"/>
      <c r="O229" s="11"/>
      <c r="P229" s="166"/>
      <c r="Q229" s="166"/>
      <c r="R229" s="166"/>
      <c r="S229" s="166"/>
      <c r="T229" s="166"/>
      <c r="U229" s="11"/>
      <c r="V229" s="11"/>
      <c r="W229" s="11"/>
      <c r="X229" s="11"/>
      <c r="Y229" s="11"/>
      <c r="Z229" s="11"/>
      <c r="AA229" s="11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66"/>
      <c r="BN229" s="166"/>
      <c r="BO229" s="166"/>
      <c r="BP229" s="166"/>
      <c r="BQ229" s="166"/>
      <c r="BR229" s="166"/>
      <c r="BS229" s="166"/>
      <c r="BT229" s="166"/>
      <c r="BU229" s="166"/>
      <c r="BV229" s="166"/>
      <c r="BW229" s="166"/>
      <c r="BX229" s="166"/>
      <c r="BY229" s="166"/>
      <c r="BZ229" s="166"/>
      <c r="CA229" s="166"/>
      <c r="CB229" s="166"/>
      <c r="CC229" s="166"/>
      <c r="CD229" s="166"/>
      <c r="CE229" s="166"/>
      <c r="CF229" s="166"/>
      <c r="CG229" s="166"/>
      <c r="CH229" s="166"/>
      <c r="CI229" s="166"/>
      <c r="CJ229" s="166"/>
      <c r="CK229" s="166"/>
      <c r="CL229" s="166"/>
      <c r="CM229" s="166"/>
      <c r="CN229" s="166"/>
      <c r="CO229" s="166"/>
      <c r="CP229" s="166"/>
      <c r="CQ229" s="166"/>
      <c r="CR229" s="166"/>
      <c r="CS229" s="166"/>
      <c r="CT229" s="166"/>
      <c r="CU229" s="166"/>
      <c r="CV229" s="166"/>
      <c r="CW229" s="166"/>
      <c r="CX229" s="166"/>
      <c r="CY229" s="166"/>
      <c r="CZ229" s="166"/>
      <c r="DA229" s="166"/>
      <c r="DB229" s="166"/>
      <c r="DC229" s="166"/>
      <c r="DD229" s="166"/>
      <c r="DE229" s="166"/>
      <c r="DF229" s="166"/>
      <c r="DG229" s="166"/>
    </row>
    <row r="230" spans="6:111" s="15" customFormat="1" ht="20.100000000000001" customHeight="1" x14ac:dyDescent="0.25">
      <c r="F230" s="6"/>
      <c r="G230" s="6"/>
      <c r="H230" s="6"/>
      <c r="I230" s="6"/>
      <c r="J230" s="6"/>
      <c r="K230" s="168"/>
      <c r="L230" s="11"/>
      <c r="N230" s="11"/>
      <c r="O230" s="11"/>
      <c r="P230" s="166"/>
      <c r="Q230" s="166"/>
      <c r="R230" s="166"/>
      <c r="S230" s="166"/>
      <c r="T230" s="166"/>
      <c r="U230" s="11"/>
      <c r="V230" s="11"/>
      <c r="W230" s="11"/>
      <c r="X230" s="11"/>
      <c r="Y230" s="11"/>
      <c r="Z230" s="11"/>
      <c r="AA230" s="11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66"/>
      <c r="BN230" s="166"/>
      <c r="BO230" s="166"/>
      <c r="BP230" s="166"/>
      <c r="BQ230" s="166"/>
      <c r="BR230" s="166"/>
      <c r="BS230" s="166"/>
      <c r="BT230" s="166"/>
      <c r="BU230" s="166"/>
      <c r="BV230" s="166"/>
      <c r="BW230" s="166"/>
      <c r="BX230" s="166"/>
      <c r="BY230" s="166"/>
      <c r="BZ230" s="166"/>
      <c r="CA230" s="166"/>
      <c r="CB230" s="166"/>
      <c r="CC230" s="166"/>
      <c r="CD230" s="166"/>
      <c r="CE230" s="166"/>
      <c r="CF230" s="166"/>
      <c r="CG230" s="166"/>
      <c r="CH230" s="166"/>
      <c r="CI230" s="166"/>
      <c r="CJ230" s="166"/>
      <c r="CK230" s="166"/>
      <c r="CL230" s="166"/>
      <c r="CM230" s="166"/>
      <c r="CN230" s="166"/>
      <c r="CO230" s="166"/>
      <c r="CP230" s="166"/>
      <c r="CQ230" s="166"/>
      <c r="CR230" s="166"/>
      <c r="CS230" s="166"/>
      <c r="CT230" s="166"/>
      <c r="CU230" s="166"/>
      <c r="CV230" s="166"/>
      <c r="CW230" s="166"/>
      <c r="CX230" s="166"/>
      <c r="CY230" s="166"/>
      <c r="CZ230" s="166"/>
      <c r="DA230" s="166"/>
      <c r="DB230" s="166"/>
      <c r="DC230" s="166"/>
      <c r="DD230" s="166"/>
      <c r="DE230" s="166"/>
      <c r="DF230" s="166"/>
      <c r="DG230" s="166"/>
    </row>
    <row r="231" spans="6:111" s="15" customFormat="1" ht="20.100000000000001" customHeight="1" x14ac:dyDescent="0.25">
      <c r="F231" s="6"/>
      <c r="G231" s="6"/>
      <c r="H231" s="6"/>
      <c r="I231" s="6"/>
      <c r="J231" s="6"/>
      <c r="K231" s="168"/>
      <c r="L231" s="11"/>
      <c r="N231" s="11"/>
      <c r="O231" s="11"/>
      <c r="P231" s="166"/>
      <c r="Q231" s="166"/>
      <c r="R231" s="166"/>
      <c r="S231" s="166"/>
      <c r="T231" s="166"/>
      <c r="U231" s="11"/>
      <c r="V231" s="11"/>
      <c r="W231" s="11"/>
      <c r="X231" s="11"/>
      <c r="Y231" s="11"/>
      <c r="Z231" s="11"/>
      <c r="AA231" s="11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6"/>
      <c r="BM231" s="166"/>
      <c r="BN231" s="166"/>
      <c r="BO231" s="166"/>
      <c r="BP231" s="166"/>
      <c r="BQ231" s="166"/>
      <c r="BR231" s="166"/>
      <c r="BS231" s="166"/>
      <c r="BT231" s="166"/>
      <c r="BU231" s="166"/>
      <c r="BV231" s="166"/>
      <c r="BW231" s="166"/>
      <c r="BX231" s="166"/>
      <c r="BY231" s="166"/>
      <c r="BZ231" s="166"/>
      <c r="CA231" s="166"/>
      <c r="CB231" s="166"/>
      <c r="CC231" s="166"/>
      <c r="CD231" s="166"/>
      <c r="CE231" s="166"/>
      <c r="CF231" s="166"/>
      <c r="CG231" s="166"/>
      <c r="CH231" s="166"/>
      <c r="CI231" s="166"/>
      <c r="CJ231" s="166"/>
      <c r="CK231" s="166"/>
      <c r="CL231" s="166"/>
      <c r="CM231" s="166"/>
      <c r="CN231" s="166"/>
      <c r="CO231" s="166"/>
      <c r="CP231" s="166"/>
      <c r="CQ231" s="166"/>
      <c r="CR231" s="166"/>
      <c r="CS231" s="166"/>
      <c r="CT231" s="166"/>
      <c r="CU231" s="166"/>
      <c r="CV231" s="166"/>
      <c r="CW231" s="166"/>
      <c r="CX231" s="166"/>
      <c r="CY231" s="166"/>
      <c r="CZ231" s="166"/>
      <c r="DA231" s="166"/>
      <c r="DB231" s="166"/>
      <c r="DC231" s="166"/>
      <c r="DD231" s="166"/>
      <c r="DE231" s="166"/>
      <c r="DF231" s="166"/>
      <c r="DG231" s="166"/>
    </row>
    <row r="232" spans="6:111" s="15" customFormat="1" ht="20.100000000000001" customHeight="1" x14ac:dyDescent="0.25">
      <c r="F232" s="6"/>
      <c r="G232" s="6"/>
      <c r="H232" s="6"/>
      <c r="I232" s="6"/>
      <c r="J232" s="6"/>
      <c r="K232" s="168"/>
      <c r="L232" s="11"/>
      <c r="N232" s="11"/>
      <c r="O232" s="11"/>
      <c r="P232" s="166"/>
      <c r="Q232" s="166"/>
      <c r="R232" s="166"/>
      <c r="S232" s="166"/>
      <c r="T232" s="166"/>
      <c r="U232" s="11"/>
      <c r="V232" s="11"/>
      <c r="W232" s="11"/>
      <c r="X232" s="11"/>
      <c r="Y232" s="11"/>
      <c r="Z232" s="11"/>
      <c r="AA232" s="11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  <c r="BI232" s="166"/>
      <c r="BJ232" s="166"/>
      <c r="BK232" s="166"/>
      <c r="BL232" s="166"/>
      <c r="BM232" s="166"/>
      <c r="BN232" s="166"/>
      <c r="BO232" s="166"/>
      <c r="BP232" s="166"/>
      <c r="BQ232" s="166"/>
      <c r="BR232" s="166"/>
      <c r="BS232" s="166"/>
      <c r="BT232" s="166"/>
      <c r="BU232" s="166"/>
      <c r="BV232" s="166"/>
      <c r="BW232" s="166"/>
      <c r="BX232" s="166"/>
      <c r="BY232" s="166"/>
      <c r="BZ232" s="166"/>
      <c r="CA232" s="166"/>
      <c r="CB232" s="166"/>
      <c r="CC232" s="166"/>
      <c r="CD232" s="166"/>
      <c r="CE232" s="166"/>
      <c r="CF232" s="166"/>
      <c r="CG232" s="166"/>
      <c r="CH232" s="166"/>
      <c r="CI232" s="166"/>
      <c r="CJ232" s="166"/>
      <c r="CK232" s="166"/>
      <c r="CL232" s="166"/>
      <c r="CM232" s="166"/>
      <c r="CN232" s="166"/>
      <c r="CO232" s="166"/>
      <c r="CP232" s="166"/>
      <c r="CQ232" s="166"/>
      <c r="CR232" s="166"/>
      <c r="CS232" s="166"/>
      <c r="CT232" s="166"/>
      <c r="CU232" s="166"/>
      <c r="CV232" s="166"/>
      <c r="CW232" s="166"/>
      <c r="CX232" s="166"/>
      <c r="CY232" s="166"/>
      <c r="CZ232" s="166"/>
      <c r="DA232" s="166"/>
      <c r="DB232" s="166"/>
      <c r="DC232" s="166"/>
      <c r="DD232" s="166"/>
      <c r="DE232" s="166"/>
      <c r="DF232" s="166"/>
      <c r="DG232" s="166"/>
    </row>
    <row r="233" spans="6:111" s="15" customFormat="1" ht="20.100000000000001" customHeight="1" x14ac:dyDescent="0.25">
      <c r="F233" s="6"/>
      <c r="G233" s="6"/>
      <c r="H233" s="6"/>
      <c r="I233" s="6"/>
      <c r="J233" s="6"/>
      <c r="K233" s="168"/>
      <c r="L233" s="11"/>
      <c r="N233" s="11"/>
      <c r="O233" s="11"/>
      <c r="P233" s="166"/>
      <c r="Q233" s="166"/>
      <c r="R233" s="166"/>
      <c r="S233" s="166"/>
      <c r="T233" s="166"/>
      <c r="U233" s="11"/>
      <c r="V233" s="11"/>
      <c r="W233" s="11"/>
      <c r="X233" s="11"/>
      <c r="Y233" s="11"/>
      <c r="Z233" s="11"/>
      <c r="AA233" s="11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6"/>
      <c r="BM233" s="166"/>
      <c r="BN233" s="166"/>
      <c r="BO233" s="166"/>
      <c r="BP233" s="166"/>
      <c r="BQ233" s="166"/>
      <c r="BR233" s="166"/>
      <c r="BS233" s="166"/>
      <c r="BT233" s="166"/>
      <c r="BU233" s="166"/>
      <c r="BV233" s="166"/>
      <c r="BW233" s="166"/>
      <c r="BX233" s="166"/>
      <c r="BY233" s="166"/>
      <c r="BZ233" s="166"/>
      <c r="CA233" s="166"/>
      <c r="CB233" s="166"/>
      <c r="CC233" s="166"/>
      <c r="CD233" s="166"/>
      <c r="CE233" s="166"/>
      <c r="CF233" s="166"/>
      <c r="CG233" s="166"/>
      <c r="CH233" s="166"/>
      <c r="CI233" s="166"/>
      <c r="CJ233" s="166"/>
      <c r="CK233" s="166"/>
      <c r="CL233" s="166"/>
      <c r="CM233" s="166"/>
      <c r="CN233" s="166"/>
      <c r="CO233" s="166"/>
      <c r="CP233" s="166"/>
      <c r="CQ233" s="166"/>
      <c r="CR233" s="166"/>
      <c r="CS233" s="166"/>
      <c r="CT233" s="166"/>
      <c r="CU233" s="166"/>
      <c r="CV233" s="166"/>
      <c r="CW233" s="166"/>
      <c r="CX233" s="166"/>
      <c r="CY233" s="166"/>
      <c r="CZ233" s="166"/>
      <c r="DA233" s="166"/>
      <c r="DB233" s="166"/>
      <c r="DC233" s="166"/>
      <c r="DD233" s="166"/>
      <c r="DE233" s="166"/>
      <c r="DF233" s="166"/>
      <c r="DG233" s="166"/>
    </row>
    <row r="234" spans="6:111" s="15" customFormat="1" ht="20.100000000000001" customHeight="1" x14ac:dyDescent="0.25">
      <c r="F234" s="6"/>
      <c r="G234" s="6"/>
      <c r="H234" s="6"/>
      <c r="I234" s="6"/>
      <c r="J234" s="6"/>
      <c r="K234" s="168"/>
      <c r="L234" s="11"/>
      <c r="N234" s="11"/>
      <c r="O234" s="11"/>
      <c r="P234" s="166"/>
      <c r="Q234" s="166"/>
      <c r="R234" s="166"/>
      <c r="S234" s="166"/>
      <c r="T234" s="166"/>
      <c r="U234" s="11"/>
      <c r="V234" s="11"/>
      <c r="W234" s="11"/>
      <c r="X234" s="11"/>
      <c r="Y234" s="11"/>
      <c r="Z234" s="11"/>
      <c r="AA234" s="11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  <c r="BI234" s="166"/>
      <c r="BJ234" s="166"/>
      <c r="BK234" s="166"/>
      <c r="BL234" s="166"/>
      <c r="BM234" s="166"/>
      <c r="BN234" s="166"/>
      <c r="BO234" s="166"/>
      <c r="BP234" s="166"/>
      <c r="BQ234" s="166"/>
      <c r="BR234" s="166"/>
      <c r="BS234" s="166"/>
      <c r="BT234" s="166"/>
      <c r="BU234" s="166"/>
      <c r="BV234" s="166"/>
      <c r="BW234" s="166"/>
      <c r="BX234" s="166"/>
      <c r="BY234" s="166"/>
      <c r="BZ234" s="166"/>
      <c r="CA234" s="166"/>
      <c r="CB234" s="166"/>
      <c r="CC234" s="166"/>
      <c r="CD234" s="166"/>
      <c r="CE234" s="166"/>
      <c r="CF234" s="166"/>
      <c r="CG234" s="166"/>
      <c r="CH234" s="166"/>
      <c r="CI234" s="166"/>
      <c r="CJ234" s="166"/>
      <c r="CK234" s="166"/>
      <c r="CL234" s="166"/>
      <c r="CM234" s="166"/>
      <c r="CN234" s="166"/>
      <c r="CO234" s="166"/>
      <c r="CP234" s="166"/>
      <c r="CQ234" s="166"/>
      <c r="CR234" s="166"/>
      <c r="CS234" s="166"/>
      <c r="CT234" s="166"/>
      <c r="CU234" s="166"/>
      <c r="CV234" s="166"/>
      <c r="CW234" s="166"/>
      <c r="CX234" s="166"/>
      <c r="CY234" s="166"/>
      <c r="CZ234" s="166"/>
      <c r="DA234" s="166"/>
      <c r="DB234" s="166"/>
      <c r="DC234" s="166"/>
      <c r="DD234" s="166"/>
      <c r="DE234" s="166"/>
      <c r="DF234" s="166"/>
      <c r="DG234" s="166"/>
    </row>
    <row r="235" spans="6:111" s="15" customFormat="1" ht="20.100000000000001" customHeight="1" x14ac:dyDescent="0.25">
      <c r="F235" s="6"/>
      <c r="G235" s="6"/>
      <c r="H235" s="6"/>
      <c r="I235" s="6"/>
      <c r="J235" s="6"/>
      <c r="K235" s="168"/>
      <c r="L235" s="11"/>
      <c r="N235" s="11"/>
      <c r="O235" s="11"/>
      <c r="P235" s="166"/>
      <c r="Q235" s="166"/>
      <c r="R235" s="166"/>
      <c r="S235" s="166"/>
      <c r="T235" s="166"/>
      <c r="U235" s="11"/>
      <c r="V235" s="11"/>
      <c r="W235" s="11"/>
      <c r="X235" s="11"/>
      <c r="Y235" s="11"/>
      <c r="Z235" s="11"/>
      <c r="AA235" s="11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  <c r="BI235" s="166"/>
      <c r="BJ235" s="166"/>
      <c r="BK235" s="166"/>
      <c r="BL235" s="166"/>
      <c r="BM235" s="166"/>
      <c r="BN235" s="166"/>
      <c r="BO235" s="166"/>
      <c r="BP235" s="166"/>
      <c r="BQ235" s="166"/>
      <c r="BR235" s="166"/>
      <c r="BS235" s="166"/>
      <c r="BT235" s="166"/>
      <c r="BU235" s="166"/>
      <c r="BV235" s="166"/>
      <c r="BW235" s="166"/>
      <c r="BX235" s="166"/>
      <c r="BY235" s="166"/>
      <c r="BZ235" s="166"/>
      <c r="CA235" s="166"/>
      <c r="CB235" s="166"/>
      <c r="CC235" s="166"/>
      <c r="CD235" s="166"/>
      <c r="CE235" s="166"/>
      <c r="CF235" s="166"/>
      <c r="CG235" s="166"/>
      <c r="CH235" s="166"/>
      <c r="CI235" s="166"/>
      <c r="CJ235" s="166"/>
      <c r="CK235" s="166"/>
      <c r="CL235" s="166"/>
      <c r="CM235" s="166"/>
      <c r="CN235" s="166"/>
      <c r="CO235" s="166"/>
      <c r="CP235" s="166"/>
      <c r="CQ235" s="166"/>
      <c r="CR235" s="166"/>
      <c r="CS235" s="166"/>
      <c r="CT235" s="166"/>
      <c r="CU235" s="166"/>
      <c r="CV235" s="166"/>
      <c r="CW235" s="166"/>
      <c r="CX235" s="166"/>
      <c r="CY235" s="166"/>
      <c r="CZ235" s="166"/>
      <c r="DA235" s="166"/>
      <c r="DB235" s="166"/>
      <c r="DC235" s="166"/>
      <c r="DD235" s="166"/>
      <c r="DE235" s="166"/>
      <c r="DF235" s="166"/>
      <c r="DG235" s="166"/>
    </row>
    <row r="236" spans="6:111" s="15" customFormat="1" ht="20.100000000000001" customHeight="1" x14ac:dyDescent="0.25">
      <c r="F236" s="6"/>
      <c r="G236" s="6"/>
      <c r="H236" s="6"/>
      <c r="I236" s="6"/>
      <c r="J236" s="6"/>
      <c r="K236" s="168"/>
      <c r="L236" s="11"/>
      <c r="N236" s="11"/>
      <c r="O236" s="11"/>
      <c r="P236" s="166"/>
      <c r="Q236" s="166"/>
      <c r="R236" s="166"/>
      <c r="S236" s="166"/>
      <c r="T236" s="166"/>
      <c r="U236" s="11"/>
      <c r="V236" s="11"/>
      <c r="W236" s="11"/>
      <c r="X236" s="11"/>
      <c r="Y236" s="11"/>
      <c r="Z236" s="11"/>
      <c r="AA236" s="11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  <c r="BI236" s="166"/>
      <c r="BJ236" s="166"/>
      <c r="BK236" s="166"/>
      <c r="BL236" s="166"/>
      <c r="BM236" s="166"/>
      <c r="BN236" s="166"/>
      <c r="BO236" s="166"/>
      <c r="BP236" s="166"/>
      <c r="BQ236" s="166"/>
      <c r="BR236" s="166"/>
      <c r="BS236" s="166"/>
      <c r="BT236" s="166"/>
      <c r="BU236" s="166"/>
      <c r="BV236" s="166"/>
      <c r="BW236" s="166"/>
      <c r="BX236" s="166"/>
      <c r="BY236" s="166"/>
      <c r="BZ236" s="166"/>
      <c r="CA236" s="166"/>
      <c r="CB236" s="166"/>
      <c r="CC236" s="166"/>
      <c r="CD236" s="166"/>
      <c r="CE236" s="166"/>
      <c r="CF236" s="166"/>
      <c r="CG236" s="166"/>
      <c r="CH236" s="166"/>
      <c r="CI236" s="166"/>
      <c r="CJ236" s="166"/>
      <c r="CK236" s="166"/>
      <c r="CL236" s="166"/>
      <c r="CM236" s="166"/>
      <c r="CN236" s="166"/>
      <c r="CO236" s="166"/>
      <c r="CP236" s="166"/>
      <c r="CQ236" s="166"/>
      <c r="CR236" s="166"/>
      <c r="CS236" s="166"/>
      <c r="CT236" s="166"/>
      <c r="CU236" s="166"/>
      <c r="CV236" s="166"/>
      <c r="CW236" s="166"/>
      <c r="CX236" s="166"/>
      <c r="CY236" s="166"/>
      <c r="CZ236" s="166"/>
      <c r="DA236" s="166"/>
      <c r="DB236" s="166"/>
      <c r="DC236" s="166"/>
      <c r="DD236" s="166"/>
      <c r="DE236" s="166"/>
      <c r="DF236" s="166"/>
      <c r="DG236" s="166"/>
    </row>
    <row r="237" spans="6:111" s="15" customFormat="1" ht="20.100000000000001" customHeight="1" x14ac:dyDescent="0.25">
      <c r="F237" s="6"/>
      <c r="G237" s="6"/>
      <c r="H237" s="6"/>
      <c r="I237" s="6"/>
      <c r="J237" s="6"/>
      <c r="K237" s="168"/>
      <c r="L237" s="11"/>
      <c r="N237" s="11"/>
      <c r="O237" s="11"/>
      <c r="P237" s="166"/>
      <c r="Q237" s="166"/>
      <c r="R237" s="166"/>
      <c r="S237" s="166"/>
      <c r="T237" s="166"/>
      <c r="U237" s="11"/>
      <c r="V237" s="11"/>
      <c r="W237" s="11"/>
      <c r="X237" s="11"/>
      <c r="Y237" s="11"/>
      <c r="Z237" s="11"/>
      <c r="AA237" s="11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  <c r="BI237" s="166"/>
      <c r="BJ237" s="166"/>
      <c r="BK237" s="166"/>
      <c r="BL237" s="166"/>
      <c r="BM237" s="166"/>
      <c r="BN237" s="166"/>
      <c r="BO237" s="166"/>
      <c r="BP237" s="166"/>
      <c r="BQ237" s="166"/>
      <c r="BR237" s="166"/>
      <c r="BS237" s="166"/>
      <c r="BT237" s="166"/>
      <c r="BU237" s="166"/>
      <c r="BV237" s="166"/>
      <c r="BW237" s="166"/>
      <c r="BX237" s="166"/>
      <c r="BY237" s="166"/>
      <c r="BZ237" s="166"/>
      <c r="CA237" s="166"/>
      <c r="CB237" s="166"/>
      <c r="CC237" s="166"/>
      <c r="CD237" s="166"/>
      <c r="CE237" s="166"/>
      <c r="CF237" s="166"/>
      <c r="CG237" s="166"/>
      <c r="CH237" s="166"/>
      <c r="CI237" s="166"/>
      <c r="CJ237" s="166"/>
      <c r="CK237" s="166"/>
      <c r="CL237" s="166"/>
      <c r="CM237" s="166"/>
      <c r="CN237" s="166"/>
      <c r="CO237" s="166"/>
      <c r="CP237" s="166"/>
      <c r="CQ237" s="166"/>
      <c r="CR237" s="166"/>
      <c r="CS237" s="166"/>
      <c r="CT237" s="166"/>
      <c r="CU237" s="166"/>
      <c r="CV237" s="166"/>
      <c r="CW237" s="166"/>
      <c r="CX237" s="166"/>
      <c r="CY237" s="166"/>
      <c r="CZ237" s="166"/>
      <c r="DA237" s="166"/>
      <c r="DB237" s="166"/>
      <c r="DC237" s="166"/>
      <c r="DD237" s="166"/>
      <c r="DE237" s="166"/>
      <c r="DF237" s="166"/>
      <c r="DG237" s="166"/>
    </row>
    <row r="238" spans="6:111" s="15" customFormat="1" ht="20.100000000000001" customHeight="1" x14ac:dyDescent="0.25">
      <c r="F238" s="6"/>
      <c r="G238" s="6"/>
      <c r="H238" s="6"/>
      <c r="I238" s="6"/>
      <c r="J238" s="6"/>
      <c r="K238" s="168"/>
      <c r="L238" s="11"/>
      <c r="N238" s="11"/>
      <c r="O238" s="11"/>
      <c r="P238" s="166"/>
      <c r="Q238" s="166"/>
      <c r="R238" s="166"/>
      <c r="S238" s="166"/>
      <c r="T238" s="166"/>
      <c r="U238" s="11"/>
      <c r="V238" s="11"/>
      <c r="W238" s="11"/>
      <c r="X238" s="11"/>
      <c r="Y238" s="11"/>
      <c r="Z238" s="11"/>
      <c r="AA238" s="11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6"/>
      <c r="BQ238" s="166"/>
      <c r="BR238" s="166"/>
      <c r="BS238" s="166"/>
      <c r="BT238" s="166"/>
      <c r="BU238" s="166"/>
      <c r="BV238" s="166"/>
      <c r="BW238" s="166"/>
      <c r="BX238" s="166"/>
      <c r="BY238" s="166"/>
      <c r="BZ238" s="166"/>
      <c r="CA238" s="166"/>
      <c r="CB238" s="166"/>
      <c r="CC238" s="166"/>
      <c r="CD238" s="166"/>
      <c r="CE238" s="166"/>
      <c r="CF238" s="166"/>
      <c r="CG238" s="166"/>
      <c r="CH238" s="166"/>
      <c r="CI238" s="166"/>
      <c r="CJ238" s="166"/>
      <c r="CK238" s="166"/>
      <c r="CL238" s="166"/>
      <c r="CM238" s="166"/>
      <c r="CN238" s="166"/>
      <c r="CO238" s="166"/>
      <c r="CP238" s="166"/>
      <c r="CQ238" s="166"/>
      <c r="CR238" s="166"/>
      <c r="CS238" s="166"/>
      <c r="CT238" s="166"/>
      <c r="CU238" s="166"/>
      <c r="CV238" s="166"/>
      <c r="CW238" s="166"/>
      <c r="CX238" s="166"/>
      <c r="CY238" s="166"/>
      <c r="CZ238" s="166"/>
      <c r="DA238" s="166"/>
      <c r="DB238" s="166"/>
      <c r="DC238" s="166"/>
      <c r="DD238" s="166"/>
      <c r="DE238" s="166"/>
      <c r="DF238" s="166"/>
      <c r="DG238" s="166"/>
    </row>
    <row r="239" spans="6:111" s="15" customFormat="1" ht="20.100000000000001" customHeight="1" x14ac:dyDescent="0.25">
      <c r="F239" s="6"/>
      <c r="G239" s="6"/>
      <c r="H239" s="6"/>
      <c r="I239" s="6"/>
      <c r="J239" s="6"/>
      <c r="K239" s="168"/>
      <c r="L239" s="11"/>
      <c r="N239" s="11"/>
      <c r="O239" s="11"/>
      <c r="P239" s="166"/>
      <c r="Q239" s="166"/>
      <c r="R239" s="166"/>
      <c r="S239" s="166"/>
      <c r="T239" s="166"/>
      <c r="U239" s="11"/>
      <c r="V239" s="11"/>
      <c r="W239" s="11"/>
      <c r="X239" s="11"/>
      <c r="Y239" s="11"/>
      <c r="Z239" s="11"/>
      <c r="AA239" s="11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  <c r="BI239" s="166"/>
      <c r="BJ239" s="166"/>
      <c r="BK239" s="166"/>
      <c r="BL239" s="166"/>
      <c r="BM239" s="166"/>
      <c r="BN239" s="166"/>
      <c r="BO239" s="166"/>
      <c r="BP239" s="166"/>
      <c r="BQ239" s="166"/>
      <c r="BR239" s="166"/>
      <c r="BS239" s="166"/>
      <c r="BT239" s="166"/>
      <c r="BU239" s="166"/>
      <c r="BV239" s="166"/>
      <c r="BW239" s="166"/>
      <c r="BX239" s="166"/>
      <c r="BY239" s="166"/>
      <c r="BZ239" s="166"/>
      <c r="CA239" s="166"/>
      <c r="CB239" s="166"/>
      <c r="CC239" s="166"/>
      <c r="CD239" s="166"/>
      <c r="CE239" s="166"/>
      <c r="CF239" s="166"/>
      <c r="CG239" s="166"/>
      <c r="CH239" s="166"/>
      <c r="CI239" s="166"/>
      <c r="CJ239" s="166"/>
      <c r="CK239" s="166"/>
      <c r="CL239" s="166"/>
      <c r="CM239" s="166"/>
      <c r="CN239" s="166"/>
      <c r="CO239" s="166"/>
      <c r="CP239" s="166"/>
      <c r="CQ239" s="166"/>
      <c r="CR239" s="166"/>
      <c r="CS239" s="166"/>
      <c r="CT239" s="166"/>
      <c r="CU239" s="166"/>
      <c r="CV239" s="166"/>
      <c r="CW239" s="166"/>
      <c r="CX239" s="166"/>
      <c r="CY239" s="166"/>
      <c r="CZ239" s="166"/>
      <c r="DA239" s="166"/>
      <c r="DB239" s="166"/>
      <c r="DC239" s="166"/>
      <c r="DD239" s="166"/>
      <c r="DE239" s="166"/>
      <c r="DF239" s="166"/>
      <c r="DG239" s="166"/>
    </row>
    <row r="240" spans="6:111" s="15" customFormat="1" ht="20.100000000000001" customHeight="1" x14ac:dyDescent="0.25">
      <c r="F240" s="6"/>
      <c r="G240" s="6"/>
      <c r="H240" s="6"/>
      <c r="I240" s="6"/>
      <c r="J240" s="6"/>
      <c r="K240" s="168"/>
      <c r="L240" s="11"/>
      <c r="N240" s="11"/>
      <c r="O240" s="11"/>
      <c r="P240" s="166"/>
      <c r="Q240" s="166"/>
      <c r="R240" s="166"/>
      <c r="S240" s="166"/>
      <c r="T240" s="166"/>
      <c r="U240" s="11"/>
      <c r="V240" s="11"/>
      <c r="W240" s="11"/>
      <c r="X240" s="11"/>
      <c r="Y240" s="11"/>
      <c r="Z240" s="11"/>
      <c r="AA240" s="11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6"/>
      <c r="BN240" s="166"/>
      <c r="BO240" s="166"/>
      <c r="BP240" s="166"/>
      <c r="BQ240" s="166"/>
      <c r="BR240" s="166"/>
      <c r="BS240" s="166"/>
      <c r="BT240" s="166"/>
      <c r="BU240" s="166"/>
      <c r="BV240" s="166"/>
      <c r="BW240" s="166"/>
      <c r="BX240" s="166"/>
      <c r="BY240" s="166"/>
      <c r="BZ240" s="166"/>
      <c r="CA240" s="166"/>
      <c r="CB240" s="166"/>
      <c r="CC240" s="166"/>
      <c r="CD240" s="166"/>
      <c r="CE240" s="166"/>
      <c r="CF240" s="166"/>
      <c r="CG240" s="166"/>
      <c r="CH240" s="166"/>
      <c r="CI240" s="166"/>
      <c r="CJ240" s="166"/>
      <c r="CK240" s="166"/>
      <c r="CL240" s="166"/>
      <c r="CM240" s="166"/>
      <c r="CN240" s="166"/>
      <c r="CO240" s="166"/>
      <c r="CP240" s="166"/>
      <c r="CQ240" s="166"/>
      <c r="CR240" s="166"/>
      <c r="CS240" s="166"/>
      <c r="CT240" s="166"/>
      <c r="CU240" s="166"/>
      <c r="CV240" s="166"/>
      <c r="CW240" s="166"/>
      <c r="CX240" s="166"/>
      <c r="CY240" s="166"/>
      <c r="CZ240" s="166"/>
      <c r="DA240" s="166"/>
      <c r="DB240" s="166"/>
      <c r="DC240" s="166"/>
      <c r="DD240" s="166"/>
      <c r="DE240" s="166"/>
      <c r="DF240" s="166"/>
      <c r="DG240" s="166"/>
    </row>
    <row r="241" spans="6:111" s="15" customFormat="1" ht="20.100000000000001" customHeight="1" x14ac:dyDescent="0.25">
      <c r="F241" s="6"/>
      <c r="G241" s="6"/>
      <c r="H241" s="6"/>
      <c r="I241" s="6"/>
      <c r="J241" s="6"/>
      <c r="K241" s="168"/>
      <c r="L241" s="11"/>
      <c r="N241" s="11"/>
      <c r="O241" s="11"/>
      <c r="P241" s="166"/>
      <c r="Q241" s="166"/>
      <c r="R241" s="166"/>
      <c r="S241" s="166"/>
      <c r="T241" s="166"/>
      <c r="U241" s="11"/>
      <c r="V241" s="11"/>
      <c r="W241" s="11"/>
      <c r="X241" s="11"/>
      <c r="Y241" s="11"/>
      <c r="Z241" s="11"/>
      <c r="AA241" s="11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6"/>
      <c r="BM241" s="166"/>
      <c r="BN241" s="166"/>
      <c r="BO241" s="166"/>
      <c r="BP241" s="166"/>
      <c r="BQ241" s="166"/>
      <c r="BR241" s="166"/>
      <c r="BS241" s="166"/>
      <c r="BT241" s="166"/>
      <c r="BU241" s="166"/>
      <c r="BV241" s="166"/>
      <c r="BW241" s="166"/>
      <c r="BX241" s="166"/>
      <c r="BY241" s="166"/>
      <c r="BZ241" s="166"/>
      <c r="CA241" s="166"/>
      <c r="CB241" s="166"/>
      <c r="CC241" s="166"/>
      <c r="CD241" s="166"/>
      <c r="CE241" s="166"/>
      <c r="CF241" s="166"/>
      <c r="CG241" s="166"/>
      <c r="CH241" s="166"/>
      <c r="CI241" s="166"/>
      <c r="CJ241" s="166"/>
      <c r="CK241" s="166"/>
      <c r="CL241" s="166"/>
      <c r="CM241" s="166"/>
      <c r="CN241" s="166"/>
      <c r="CO241" s="166"/>
      <c r="CP241" s="166"/>
      <c r="CQ241" s="166"/>
      <c r="CR241" s="166"/>
      <c r="CS241" s="166"/>
      <c r="CT241" s="166"/>
      <c r="CU241" s="166"/>
      <c r="CV241" s="166"/>
      <c r="CW241" s="166"/>
      <c r="CX241" s="166"/>
      <c r="CY241" s="166"/>
      <c r="CZ241" s="166"/>
      <c r="DA241" s="166"/>
      <c r="DB241" s="166"/>
      <c r="DC241" s="166"/>
      <c r="DD241" s="166"/>
      <c r="DE241" s="166"/>
      <c r="DF241" s="166"/>
      <c r="DG241" s="166"/>
    </row>
    <row r="242" spans="6:111" s="15" customFormat="1" ht="20.100000000000001" customHeight="1" x14ac:dyDescent="0.25">
      <c r="F242" s="6"/>
      <c r="G242" s="6"/>
      <c r="H242" s="6"/>
      <c r="I242" s="6"/>
      <c r="J242" s="6"/>
      <c r="K242" s="168"/>
      <c r="L242" s="11"/>
      <c r="N242" s="11"/>
      <c r="O242" s="11"/>
      <c r="P242" s="166"/>
      <c r="Q242" s="166"/>
      <c r="R242" s="166"/>
      <c r="S242" s="166"/>
      <c r="T242" s="166"/>
      <c r="U242" s="11"/>
      <c r="V242" s="11"/>
      <c r="W242" s="11"/>
      <c r="X242" s="11"/>
      <c r="Y242" s="11"/>
      <c r="Z242" s="11"/>
      <c r="AA242" s="11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6"/>
      <c r="BN242" s="166"/>
      <c r="BO242" s="166"/>
      <c r="BP242" s="166"/>
      <c r="BQ242" s="166"/>
      <c r="BR242" s="166"/>
      <c r="BS242" s="166"/>
      <c r="BT242" s="166"/>
      <c r="BU242" s="166"/>
      <c r="BV242" s="166"/>
      <c r="BW242" s="166"/>
      <c r="BX242" s="166"/>
      <c r="BY242" s="166"/>
      <c r="BZ242" s="166"/>
      <c r="CA242" s="166"/>
      <c r="CB242" s="166"/>
      <c r="CC242" s="166"/>
      <c r="CD242" s="166"/>
      <c r="CE242" s="166"/>
      <c r="CF242" s="166"/>
      <c r="CG242" s="166"/>
      <c r="CH242" s="166"/>
      <c r="CI242" s="166"/>
      <c r="CJ242" s="166"/>
      <c r="CK242" s="166"/>
      <c r="CL242" s="166"/>
      <c r="CM242" s="166"/>
      <c r="CN242" s="166"/>
      <c r="CO242" s="166"/>
      <c r="CP242" s="166"/>
      <c r="CQ242" s="166"/>
      <c r="CR242" s="166"/>
      <c r="CS242" s="166"/>
      <c r="CT242" s="166"/>
      <c r="CU242" s="166"/>
      <c r="CV242" s="166"/>
      <c r="CW242" s="166"/>
      <c r="CX242" s="166"/>
      <c r="CY242" s="166"/>
      <c r="CZ242" s="166"/>
      <c r="DA242" s="166"/>
      <c r="DB242" s="166"/>
      <c r="DC242" s="166"/>
      <c r="DD242" s="166"/>
      <c r="DE242" s="166"/>
      <c r="DF242" s="166"/>
      <c r="DG242" s="166"/>
    </row>
    <row r="243" spans="6:111" s="15" customFormat="1" ht="20.100000000000001" customHeight="1" x14ac:dyDescent="0.25">
      <c r="F243" s="6"/>
      <c r="G243" s="6"/>
      <c r="H243" s="6"/>
      <c r="I243" s="6"/>
      <c r="J243" s="6"/>
      <c r="K243" s="168"/>
      <c r="L243" s="11"/>
      <c r="N243" s="11"/>
      <c r="O243" s="11"/>
      <c r="P243" s="166"/>
      <c r="Q243" s="166"/>
      <c r="R243" s="166"/>
      <c r="S243" s="166"/>
      <c r="T243" s="166"/>
      <c r="U243" s="11"/>
      <c r="V243" s="11"/>
      <c r="W243" s="11"/>
      <c r="X243" s="11"/>
      <c r="Y243" s="11"/>
      <c r="Z243" s="11"/>
      <c r="AA243" s="11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6"/>
      <c r="BM243" s="166"/>
      <c r="BN243" s="166"/>
      <c r="BO243" s="166"/>
      <c r="BP243" s="166"/>
      <c r="BQ243" s="166"/>
      <c r="BR243" s="166"/>
      <c r="BS243" s="166"/>
      <c r="BT243" s="166"/>
      <c r="BU243" s="166"/>
      <c r="BV243" s="166"/>
      <c r="BW243" s="166"/>
      <c r="BX243" s="166"/>
      <c r="BY243" s="166"/>
      <c r="BZ243" s="166"/>
      <c r="CA243" s="166"/>
      <c r="CB243" s="166"/>
      <c r="CC243" s="166"/>
      <c r="CD243" s="166"/>
      <c r="CE243" s="166"/>
      <c r="CF243" s="166"/>
      <c r="CG243" s="166"/>
      <c r="CH243" s="166"/>
      <c r="CI243" s="166"/>
      <c r="CJ243" s="166"/>
      <c r="CK243" s="166"/>
      <c r="CL243" s="166"/>
      <c r="CM243" s="166"/>
      <c r="CN243" s="166"/>
      <c r="CO243" s="166"/>
      <c r="CP243" s="166"/>
      <c r="CQ243" s="166"/>
      <c r="CR243" s="166"/>
      <c r="CS243" s="166"/>
      <c r="CT243" s="166"/>
      <c r="CU243" s="166"/>
      <c r="CV243" s="166"/>
      <c r="CW243" s="166"/>
      <c r="CX243" s="166"/>
      <c r="CY243" s="166"/>
      <c r="CZ243" s="166"/>
      <c r="DA243" s="166"/>
      <c r="DB243" s="166"/>
      <c r="DC243" s="166"/>
      <c r="DD243" s="166"/>
      <c r="DE243" s="166"/>
      <c r="DF243" s="166"/>
      <c r="DG243" s="166"/>
    </row>
    <row r="244" spans="6:111" s="15" customFormat="1" ht="20.100000000000001" customHeight="1" x14ac:dyDescent="0.25">
      <c r="F244" s="6"/>
      <c r="G244" s="6"/>
      <c r="H244" s="6"/>
      <c r="I244" s="6"/>
      <c r="J244" s="6"/>
      <c r="K244" s="168"/>
      <c r="L244" s="11"/>
      <c r="N244" s="11"/>
      <c r="O244" s="11"/>
      <c r="P244" s="166"/>
      <c r="Q244" s="166"/>
      <c r="R244" s="166"/>
      <c r="S244" s="166"/>
      <c r="T244" s="166"/>
      <c r="U244" s="11"/>
      <c r="V244" s="11"/>
      <c r="W244" s="11"/>
      <c r="X244" s="11"/>
      <c r="Y244" s="11"/>
      <c r="Z244" s="11"/>
      <c r="AA244" s="11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6"/>
      <c r="BM244" s="166"/>
      <c r="BN244" s="166"/>
      <c r="BO244" s="166"/>
      <c r="BP244" s="166"/>
      <c r="BQ244" s="166"/>
      <c r="BR244" s="166"/>
      <c r="BS244" s="166"/>
      <c r="BT244" s="166"/>
      <c r="BU244" s="166"/>
      <c r="BV244" s="166"/>
      <c r="BW244" s="166"/>
      <c r="BX244" s="166"/>
      <c r="BY244" s="166"/>
      <c r="BZ244" s="166"/>
      <c r="CA244" s="166"/>
      <c r="CB244" s="166"/>
      <c r="CC244" s="166"/>
      <c r="CD244" s="166"/>
      <c r="CE244" s="166"/>
      <c r="CF244" s="166"/>
      <c r="CG244" s="166"/>
      <c r="CH244" s="166"/>
      <c r="CI244" s="166"/>
      <c r="CJ244" s="166"/>
      <c r="CK244" s="166"/>
      <c r="CL244" s="166"/>
      <c r="CM244" s="166"/>
      <c r="CN244" s="166"/>
      <c r="CO244" s="166"/>
      <c r="CP244" s="166"/>
      <c r="CQ244" s="166"/>
      <c r="CR244" s="166"/>
      <c r="CS244" s="166"/>
      <c r="CT244" s="166"/>
      <c r="CU244" s="166"/>
      <c r="CV244" s="166"/>
      <c r="CW244" s="166"/>
      <c r="CX244" s="166"/>
      <c r="CY244" s="166"/>
      <c r="CZ244" s="166"/>
      <c r="DA244" s="166"/>
      <c r="DB244" s="166"/>
      <c r="DC244" s="166"/>
      <c r="DD244" s="166"/>
      <c r="DE244" s="166"/>
      <c r="DF244" s="166"/>
      <c r="DG244" s="166"/>
    </row>
    <row r="245" spans="6:111" s="15" customFormat="1" ht="20.100000000000001" customHeight="1" x14ac:dyDescent="0.25">
      <c r="F245" s="6"/>
      <c r="G245" s="6"/>
      <c r="H245" s="6"/>
      <c r="I245" s="6"/>
      <c r="J245" s="6"/>
      <c r="K245" s="168"/>
      <c r="L245" s="11"/>
      <c r="N245" s="11"/>
      <c r="O245" s="11"/>
      <c r="P245" s="166"/>
      <c r="Q245" s="166"/>
      <c r="R245" s="166"/>
      <c r="S245" s="166"/>
      <c r="T245" s="166"/>
      <c r="U245" s="11"/>
      <c r="V245" s="11"/>
      <c r="W245" s="11"/>
      <c r="X245" s="11"/>
      <c r="Y245" s="11"/>
      <c r="Z245" s="11"/>
      <c r="AA245" s="11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6"/>
      <c r="BQ245" s="166"/>
      <c r="BR245" s="166"/>
      <c r="BS245" s="166"/>
      <c r="BT245" s="166"/>
      <c r="BU245" s="166"/>
      <c r="BV245" s="166"/>
      <c r="BW245" s="166"/>
      <c r="BX245" s="166"/>
      <c r="BY245" s="166"/>
      <c r="BZ245" s="166"/>
      <c r="CA245" s="166"/>
      <c r="CB245" s="166"/>
      <c r="CC245" s="166"/>
      <c r="CD245" s="166"/>
      <c r="CE245" s="166"/>
      <c r="CF245" s="166"/>
      <c r="CG245" s="166"/>
      <c r="CH245" s="166"/>
      <c r="CI245" s="166"/>
      <c r="CJ245" s="166"/>
      <c r="CK245" s="166"/>
      <c r="CL245" s="166"/>
      <c r="CM245" s="166"/>
      <c r="CN245" s="166"/>
      <c r="CO245" s="166"/>
      <c r="CP245" s="166"/>
      <c r="CQ245" s="166"/>
      <c r="CR245" s="166"/>
      <c r="CS245" s="166"/>
      <c r="CT245" s="166"/>
      <c r="CU245" s="166"/>
      <c r="CV245" s="166"/>
      <c r="CW245" s="166"/>
      <c r="CX245" s="166"/>
      <c r="CY245" s="166"/>
      <c r="CZ245" s="166"/>
      <c r="DA245" s="166"/>
      <c r="DB245" s="166"/>
      <c r="DC245" s="166"/>
      <c r="DD245" s="166"/>
      <c r="DE245" s="166"/>
      <c r="DF245" s="166"/>
      <c r="DG245" s="166"/>
    </row>
    <row r="246" spans="6:111" s="15" customFormat="1" ht="20.100000000000001" customHeight="1" x14ac:dyDescent="0.25">
      <c r="F246" s="6"/>
      <c r="G246" s="6"/>
      <c r="H246" s="6"/>
      <c r="I246" s="6"/>
      <c r="J246" s="6"/>
      <c r="K246" s="168"/>
      <c r="L246" s="11"/>
      <c r="N246" s="11"/>
      <c r="O246" s="11"/>
      <c r="P246" s="166"/>
      <c r="Q246" s="166"/>
      <c r="R246" s="166"/>
      <c r="S246" s="166"/>
      <c r="T246" s="166"/>
      <c r="U246" s="11"/>
      <c r="V246" s="11"/>
      <c r="W246" s="11"/>
      <c r="X246" s="11"/>
      <c r="Y246" s="11"/>
      <c r="Z246" s="11"/>
      <c r="AA246" s="11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66"/>
      <c r="BN246" s="166"/>
      <c r="BO246" s="166"/>
      <c r="BP246" s="166"/>
      <c r="BQ246" s="166"/>
      <c r="BR246" s="166"/>
      <c r="BS246" s="166"/>
      <c r="BT246" s="166"/>
      <c r="BU246" s="166"/>
      <c r="BV246" s="166"/>
      <c r="BW246" s="166"/>
      <c r="BX246" s="166"/>
      <c r="BY246" s="166"/>
      <c r="BZ246" s="166"/>
      <c r="CA246" s="166"/>
      <c r="CB246" s="166"/>
      <c r="CC246" s="166"/>
      <c r="CD246" s="166"/>
      <c r="CE246" s="166"/>
      <c r="CF246" s="166"/>
      <c r="CG246" s="166"/>
      <c r="CH246" s="166"/>
      <c r="CI246" s="166"/>
      <c r="CJ246" s="166"/>
      <c r="CK246" s="166"/>
      <c r="CL246" s="166"/>
      <c r="CM246" s="166"/>
      <c r="CN246" s="166"/>
      <c r="CO246" s="166"/>
      <c r="CP246" s="166"/>
      <c r="CQ246" s="166"/>
      <c r="CR246" s="166"/>
      <c r="CS246" s="166"/>
      <c r="CT246" s="166"/>
      <c r="CU246" s="166"/>
      <c r="CV246" s="166"/>
      <c r="CW246" s="166"/>
      <c r="CX246" s="166"/>
      <c r="CY246" s="166"/>
      <c r="CZ246" s="166"/>
      <c r="DA246" s="166"/>
      <c r="DB246" s="166"/>
      <c r="DC246" s="166"/>
      <c r="DD246" s="166"/>
      <c r="DE246" s="166"/>
      <c r="DF246" s="166"/>
      <c r="DG246" s="166"/>
    </row>
    <row r="247" spans="6:111" s="15" customFormat="1" ht="20.100000000000001" customHeight="1" x14ac:dyDescent="0.25">
      <c r="F247" s="6"/>
      <c r="G247" s="6"/>
      <c r="H247" s="6"/>
      <c r="I247" s="6"/>
      <c r="J247" s="6"/>
      <c r="K247" s="168"/>
      <c r="L247" s="11"/>
      <c r="N247" s="11"/>
      <c r="O247" s="11"/>
      <c r="P247" s="166"/>
      <c r="Q247" s="166"/>
      <c r="R247" s="166"/>
      <c r="S247" s="166"/>
      <c r="T247" s="166"/>
      <c r="U247" s="11"/>
      <c r="V247" s="11"/>
      <c r="W247" s="11"/>
      <c r="X247" s="11"/>
      <c r="Y247" s="11"/>
      <c r="Z247" s="11"/>
      <c r="AA247" s="11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6"/>
      <c r="BM247" s="166"/>
      <c r="BN247" s="166"/>
      <c r="BO247" s="166"/>
      <c r="BP247" s="166"/>
      <c r="BQ247" s="166"/>
      <c r="BR247" s="166"/>
      <c r="BS247" s="166"/>
      <c r="BT247" s="166"/>
      <c r="BU247" s="166"/>
      <c r="BV247" s="166"/>
      <c r="BW247" s="166"/>
      <c r="BX247" s="166"/>
      <c r="BY247" s="166"/>
      <c r="BZ247" s="166"/>
      <c r="CA247" s="166"/>
      <c r="CB247" s="166"/>
      <c r="CC247" s="166"/>
      <c r="CD247" s="166"/>
      <c r="CE247" s="166"/>
      <c r="CF247" s="166"/>
      <c r="CG247" s="166"/>
      <c r="CH247" s="166"/>
      <c r="CI247" s="166"/>
      <c r="CJ247" s="166"/>
      <c r="CK247" s="166"/>
      <c r="CL247" s="166"/>
      <c r="CM247" s="166"/>
      <c r="CN247" s="166"/>
      <c r="CO247" s="166"/>
      <c r="CP247" s="166"/>
      <c r="CQ247" s="166"/>
      <c r="CR247" s="166"/>
      <c r="CS247" s="166"/>
      <c r="CT247" s="166"/>
      <c r="CU247" s="166"/>
      <c r="CV247" s="166"/>
      <c r="CW247" s="166"/>
      <c r="CX247" s="166"/>
      <c r="CY247" s="166"/>
      <c r="CZ247" s="166"/>
      <c r="DA247" s="166"/>
      <c r="DB247" s="166"/>
      <c r="DC247" s="166"/>
      <c r="DD247" s="166"/>
      <c r="DE247" s="166"/>
      <c r="DF247" s="166"/>
      <c r="DG247" s="166"/>
    </row>
    <row r="248" spans="6:111" s="15" customFormat="1" ht="20.100000000000001" customHeight="1" x14ac:dyDescent="0.25">
      <c r="F248" s="6"/>
      <c r="G248" s="6"/>
      <c r="H248" s="6"/>
      <c r="I248" s="6"/>
      <c r="J248" s="6"/>
      <c r="K248" s="168"/>
      <c r="L248" s="11"/>
      <c r="N248" s="11"/>
      <c r="O248" s="11"/>
      <c r="P248" s="166"/>
      <c r="Q248" s="166"/>
      <c r="R248" s="166"/>
      <c r="S248" s="166"/>
      <c r="T248" s="166"/>
      <c r="U248" s="11"/>
      <c r="V248" s="11"/>
      <c r="W248" s="11"/>
      <c r="X248" s="11"/>
      <c r="Y248" s="11"/>
      <c r="Z248" s="11"/>
      <c r="AA248" s="11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6"/>
      <c r="BM248" s="166"/>
      <c r="BN248" s="166"/>
      <c r="BO248" s="166"/>
      <c r="BP248" s="166"/>
      <c r="BQ248" s="166"/>
      <c r="BR248" s="166"/>
      <c r="BS248" s="166"/>
      <c r="BT248" s="166"/>
      <c r="BU248" s="166"/>
      <c r="BV248" s="166"/>
      <c r="BW248" s="166"/>
      <c r="BX248" s="166"/>
      <c r="BY248" s="166"/>
      <c r="BZ248" s="166"/>
      <c r="CA248" s="166"/>
      <c r="CB248" s="166"/>
      <c r="CC248" s="166"/>
      <c r="CD248" s="166"/>
      <c r="CE248" s="166"/>
      <c r="CF248" s="166"/>
      <c r="CG248" s="166"/>
      <c r="CH248" s="166"/>
      <c r="CI248" s="166"/>
      <c r="CJ248" s="166"/>
      <c r="CK248" s="166"/>
      <c r="CL248" s="166"/>
      <c r="CM248" s="166"/>
      <c r="CN248" s="166"/>
      <c r="CO248" s="166"/>
      <c r="CP248" s="166"/>
      <c r="CQ248" s="166"/>
      <c r="CR248" s="166"/>
      <c r="CS248" s="166"/>
      <c r="CT248" s="166"/>
      <c r="CU248" s="166"/>
      <c r="CV248" s="166"/>
      <c r="CW248" s="166"/>
      <c r="CX248" s="166"/>
      <c r="CY248" s="166"/>
      <c r="CZ248" s="166"/>
      <c r="DA248" s="166"/>
      <c r="DB248" s="166"/>
      <c r="DC248" s="166"/>
      <c r="DD248" s="166"/>
      <c r="DE248" s="166"/>
      <c r="DF248" s="166"/>
      <c r="DG248" s="166"/>
    </row>
    <row r="249" spans="6:111" s="15" customFormat="1" ht="20.100000000000001" customHeight="1" x14ac:dyDescent="0.25">
      <c r="F249" s="6"/>
      <c r="G249" s="6"/>
      <c r="H249" s="6"/>
      <c r="I249" s="6"/>
      <c r="J249" s="6"/>
      <c r="K249" s="168"/>
      <c r="L249" s="11"/>
      <c r="N249" s="11"/>
      <c r="O249" s="11"/>
      <c r="P249" s="166"/>
      <c r="Q249" s="166"/>
      <c r="R249" s="166"/>
      <c r="S249" s="166"/>
      <c r="T249" s="166"/>
      <c r="U249" s="11"/>
      <c r="V249" s="11"/>
      <c r="W249" s="11"/>
      <c r="X249" s="11"/>
      <c r="Y249" s="11"/>
      <c r="Z249" s="11"/>
      <c r="AA249" s="11"/>
      <c r="AB249" s="166"/>
      <c r="AC249" s="166"/>
      <c r="AD249" s="166"/>
      <c r="AE249" s="166"/>
      <c r="AF249" s="166"/>
      <c r="AG249" s="166"/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  <c r="BI249" s="166"/>
      <c r="BJ249" s="166"/>
      <c r="BK249" s="166"/>
      <c r="BL249" s="166"/>
      <c r="BM249" s="166"/>
      <c r="BN249" s="166"/>
      <c r="BO249" s="166"/>
      <c r="BP249" s="166"/>
      <c r="BQ249" s="166"/>
      <c r="BR249" s="166"/>
      <c r="BS249" s="166"/>
      <c r="BT249" s="166"/>
      <c r="BU249" s="166"/>
      <c r="BV249" s="166"/>
      <c r="BW249" s="166"/>
      <c r="BX249" s="166"/>
      <c r="BY249" s="166"/>
      <c r="BZ249" s="166"/>
      <c r="CA249" s="166"/>
      <c r="CB249" s="166"/>
      <c r="CC249" s="166"/>
      <c r="CD249" s="166"/>
      <c r="CE249" s="166"/>
      <c r="CF249" s="166"/>
      <c r="CG249" s="166"/>
      <c r="CH249" s="166"/>
      <c r="CI249" s="166"/>
      <c r="CJ249" s="166"/>
      <c r="CK249" s="166"/>
      <c r="CL249" s="166"/>
      <c r="CM249" s="166"/>
      <c r="CN249" s="166"/>
      <c r="CO249" s="166"/>
      <c r="CP249" s="166"/>
      <c r="CQ249" s="166"/>
      <c r="CR249" s="166"/>
      <c r="CS249" s="166"/>
      <c r="CT249" s="166"/>
      <c r="CU249" s="166"/>
      <c r="CV249" s="166"/>
      <c r="CW249" s="166"/>
      <c r="CX249" s="166"/>
      <c r="CY249" s="166"/>
      <c r="CZ249" s="166"/>
      <c r="DA249" s="166"/>
      <c r="DB249" s="166"/>
      <c r="DC249" s="166"/>
      <c r="DD249" s="166"/>
      <c r="DE249" s="166"/>
      <c r="DF249" s="166"/>
      <c r="DG249" s="166"/>
    </row>
    <row r="250" spans="6:111" s="15" customFormat="1" ht="20.100000000000001" customHeight="1" x14ac:dyDescent="0.25">
      <c r="F250" s="6"/>
      <c r="G250" s="6"/>
      <c r="H250" s="6"/>
      <c r="I250" s="6"/>
      <c r="J250" s="6"/>
      <c r="K250" s="168"/>
      <c r="L250" s="11"/>
      <c r="N250" s="11"/>
      <c r="O250" s="11"/>
      <c r="P250" s="166"/>
      <c r="Q250" s="166"/>
      <c r="R250" s="166"/>
      <c r="S250" s="166"/>
      <c r="T250" s="166"/>
      <c r="U250" s="11"/>
      <c r="V250" s="11"/>
      <c r="W250" s="11"/>
      <c r="X250" s="11"/>
      <c r="Y250" s="11"/>
      <c r="Z250" s="11"/>
      <c r="AA250" s="11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6"/>
      <c r="BM250" s="166"/>
      <c r="BN250" s="166"/>
      <c r="BO250" s="166"/>
      <c r="BP250" s="166"/>
      <c r="BQ250" s="166"/>
      <c r="BR250" s="166"/>
      <c r="BS250" s="166"/>
      <c r="BT250" s="166"/>
      <c r="BU250" s="166"/>
      <c r="BV250" s="166"/>
      <c r="BW250" s="166"/>
      <c r="BX250" s="166"/>
      <c r="BY250" s="166"/>
      <c r="BZ250" s="166"/>
      <c r="CA250" s="166"/>
      <c r="CB250" s="166"/>
      <c r="CC250" s="166"/>
      <c r="CD250" s="166"/>
      <c r="CE250" s="166"/>
      <c r="CF250" s="166"/>
      <c r="CG250" s="166"/>
      <c r="CH250" s="166"/>
      <c r="CI250" s="166"/>
      <c r="CJ250" s="166"/>
      <c r="CK250" s="166"/>
      <c r="CL250" s="166"/>
      <c r="CM250" s="166"/>
      <c r="CN250" s="166"/>
      <c r="CO250" s="166"/>
      <c r="CP250" s="166"/>
      <c r="CQ250" s="166"/>
      <c r="CR250" s="166"/>
      <c r="CS250" s="166"/>
      <c r="CT250" s="166"/>
      <c r="CU250" s="166"/>
      <c r="CV250" s="166"/>
      <c r="CW250" s="166"/>
      <c r="CX250" s="166"/>
      <c r="CY250" s="166"/>
      <c r="CZ250" s="166"/>
      <c r="DA250" s="166"/>
      <c r="DB250" s="166"/>
      <c r="DC250" s="166"/>
      <c r="DD250" s="166"/>
      <c r="DE250" s="166"/>
      <c r="DF250" s="166"/>
      <c r="DG250" s="166"/>
    </row>
    <row r="251" spans="6:111" s="15" customFormat="1" ht="20.100000000000001" customHeight="1" x14ac:dyDescent="0.25">
      <c r="F251" s="6"/>
      <c r="G251" s="6"/>
      <c r="H251" s="6"/>
      <c r="I251" s="6"/>
      <c r="J251" s="6"/>
      <c r="K251" s="168"/>
      <c r="L251" s="11"/>
      <c r="N251" s="11"/>
      <c r="O251" s="11"/>
      <c r="P251" s="166"/>
      <c r="Q251" s="166"/>
      <c r="R251" s="166"/>
      <c r="S251" s="166"/>
      <c r="T251" s="166"/>
      <c r="U251" s="11"/>
      <c r="V251" s="11"/>
      <c r="W251" s="11"/>
      <c r="X251" s="11"/>
      <c r="Y251" s="11"/>
      <c r="Z251" s="11"/>
      <c r="AA251" s="11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  <c r="BI251" s="166"/>
      <c r="BJ251" s="166"/>
      <c r="BK251" s="166"/>
      <c r="BL251" s="166"/>
      <c r="BM251" s="166"/>
      <c r="BN251" s="166"/>
      <c r="BO251" s="166"/>
      <c r="BP251" s="166"/>
      <c r="BQ251" s="166"/>
      <c r="BR251" s="166"/>
      <c r="BS251" s="166"/>
      <c r="BT251" s="166"/>
      <c r="BU251" s="166"/>
      <c r="BV251" s="166"/>
      <c r="BW251" s="166"/>
      <c r="BX251" s="166"/>
      <c r="BY251" s="166"/>
      <c r="BZ251" s="166"/>
      <c r="CA251" s="166"/>
      <c r="CB251" s="166"/>
      <c r="CC251" s="166"/>
      <c r="CD251" s="166"/>
      <c r="CE251" s="166"/>
      <c r="CF251" s="166"/>
      <c r="CG251" s="166"/>
      <c r="CH251" s="166"/>
      <c r="CI251" s="166"/>
      <c r="CJ251" s="166"/>
      <c r="CK251" s="166"/>
      <c r="CL251" s="166"/>
      <c r="CM251" s="166"/>
      <c r="CN251" s="166"/>
      <c r="CO251" s="166"/>
      <c r="CP251" s="166"/>
      <c r="CQ251" s="166"/>
      <c r="CR251" s="166"/>
      <c r="CS251" s="166"/>
      <c r="CT251" s="166"/>
      <c r="CU251" s="166"/>
      <c r="CV251" s="166"/>
      <c r="CW251" s="166"/>
      <c r="CX251" s="166"/>
      <c r="CY251" s="166"/>
      <c r="CZ251" s="166"/>
      <c r="DA251" s="166"/>
      <c r="DB251" s="166"/>
      <c r="DC251" s="166"/>
      <c r="DD251" s="166"/>
      <c r="DE251" s="166"/>
      <c r="DF251" s="166"/>
      <c r="DG251" s="166"/>
    </row>
    <row r="252" spans="6:111" s="15" customFormat="1" ht="20.100000000000001" customHeight="1" x14ac:dyDescent="0.25">
      <c r="F252" s="6"/>
      <c r="G252" s="6"/>
      <c r="H252" s="6"/>
      <c r="I252" s="6"/>
      <c r="J252" s="6"/>
      <c r="K252" s="168"/>
      <c r="L252" s="11"/>
      <c r="N252" s="11"/>
      <c r="O252" s="11"/>
      <c r="P252" s="166"/>
      <c r="Q252" s="166"/>
      <c r="R252" s="166"/>
      <c r="S252" s="166"/>
      <c r="T252" s="166"/>
      <c r="U252" s="11"/>
      <c r="V252" s="11"/>
      <c r="W252" s="11"/>
      <c r="X252" s="11"/>
      <c r="Y252" s="11"/>
      <c r="Z252" s="11"/>
      <c r="AA252" s="11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  <c r="BI252" s="166"/>
      <c r="BJ252" s="166"/>
      <c r="BK252" s="166"/>
      <c r="BL252" s="166"/>
      <c r="BM252" s="166"/>
      <c r="BN252" s="166"/>
      <c r="BO252" s="166"/>
      <c r="BP252" s="166"/>
      <c r="BQ252" s="166"/>
      <c r="BR252" s="166"/>
      <c r="BS252" s="166"/>
      <c r="BT252" s="166"/>
      <c r="BU252" s="166"/>
      <c r="BV252" s="166"/>
      <c r="BW252" s="166"/>
      <c r="BX252" s="166"/>
      <c r="BY252" s="166"/>
      <c r="BZ252" s="166"/>
      <c r="CA252" s="166"/>
      <c r="CB252" s="166"/>
      <c r="CC252" s="166"/>
      <c r="CD252" s="166"/>
      <c r="CE252" s="166"/>
      <c r="CF252" s="166"/>
      <c r="CG252" s="166"/>
      <c r="CH252" s="166"/>
      <c r="CI252" s="166"/>
      <c r="CJ252" s="166"/>
      <c r="CK252" s="166"/>
      <c r="CL252" s="166"/>
      <c r="CM252" s="166"/>
      <c r="CN252" s="166"/>
      <c r="CO252" s="166"/>
      <c r="CP252" s="166"/>
      <c r="CQ252" s="166"/>
      <c r="CR252" s="166"/>
      <c r="CS252" s="166"/>
      <c r="CT252" s="166"/>
      <c r="CU252" s="166"/>
      <c r="CV252" s="166"/>
      <c r="CW252" s="166"/>
      <c r="CX252" s="166"/>
      <c r="CY252" s="166"/>
      <c r="CZ252" s="166"/>
      <c r="DA252" s="166"/>
      <c r="DB252" s="166"/>
      <c r="DC252" s="166"/>
      <c r="DD252" s="166"/>
      <c r="DE252" s="166"/>
      <c r="DF252" s="166"/>
      <c r="DG252" s="166"/>
    </row>
    <row r="253" spans="6:111" s="15" customFormat="1" ht="20.100000000000001" customHeight="1" x14ac:dyDescent="0.25">
      <c r="F253" s="6"/>
      <c r="G253" s="6"/>
      <c r="H253" s="6"/>
      <c r="I253" s="6"/>
      <c r="J253" s="6"/>
      <c r="K253" s="168"/>
      <c r="L253" s="11"/>
      <c r="N253" s="11"/>
      <c r="O253" s="11"/>
      <c r="P253" s="166"/>
      <c r="Q253" s="166"/>
      <c r="R253" s="166"/>
      <c r="S253" s="166"/>
      <c r="T253" s="166"/>
      <c r="U253" s="11"/>
      <c r="V253" s="11"/>
      <c r="W253" s="11"/>
      <c r="X253" s="11"/>
      <c r="Y253" s="11"/>
      <c r="Z253" s="11"/>
      <c r="AA253" s="11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  <c r="BI253" s="166"/>
      <c r="BJ253" s="166"/>
      <c r="BK253" s="166"/>
      <c r="BL253" s="166"/>
      <c r="BM253" s="166"/>
      <c r="BN253" s="166"/>
      <c r="BO253" s="166"/>
      <c r="BP253" s="166"/>
      <c r="BQ253" s="166"/>
      <c r="BR253" s="166"/>
      <c r="BS253" s="166"/>
      <c r="BT253" s="166"/>
      <c r="BU253" s="166"/>
      <c r="BV253" s="166"/>
      <c r="BW253" s="166"/>
      <c r="BX253" s="166"/>
      <c r="BY253" s="166"/>
      <c r="BZ253" s="166"/>
      <c r="CA253" s="166"/>
      <c r="CB253" s="166"/>
      <c r="CC253" s="166"/>
      <c r="CD253" s="166"/>
      <c r="CE253" s="166"/>
      <c r="CF253" s="166"/>
      <c r="CG253" s="166"/>
      <c r="CH253" s="166"/>
      <c r="CI253" s="166"/>
      <c r="CJ253" s="166"/>
      <c r="CK253" s="166"/>
      <c r="CL253" s="166"/>
      <c r="CM253" s="166"/>
      <c r="CN253" s="166"/>
      <c r="CO253" s="166"/>
      <c r="CP253" s="166"/>
      <c r="CQ253" s="166"/>
      <c r="CR253" s="166"/>
      <c r="CS253" s="166"/>
      <c r="CT253" s="166"/>
      <c r="CU253" s="166"/>
      <c r="CV253" s="166"/>
      <c r="CW253" s="166"/>
      <c r="CX253" s="166"/>
      <c r="CY253" s="166"/>
      <c r="CZ253" s="166"/>
      <c r="DA253" s="166"/>
      <c r="DB253" s="166"/>
      <c r="DC253" s="166"/>
      <c r="DD253" s="166"/>
      <c r="DE253" s="166"/>
      <c r="DF253" s="166"/>
      <c r="DG253" s="166"/>
    </row>
    <row r="254" spans="6:111" s="15" customFormat="1" ht="20.100000000000001" customHeight="1" x14ac:dyDescent="0.25">
      <c r="F254" s="6"/>
      <c r="G254" s="6"/>
      <c r="H254" s="6"/>
      <c r="I254" s="6"/>
      <c r="J254" s="6"/>
      <c r="K254" s="168"/>
      <c r="L254" s="11"/>
      <c r="N254" s="11"/>
      <c r="O254" s="11"/>
      <c r="P254" s="166"/>
      <c r="Q254" s="166"/>
      <c r="R254" s="166"/>
      <c r="S254" s="166"/>
      <c r="T254" s="166"/>
      <c r="U254" s="11"/>
      <c r="V254" s="11"/>
      <c r="W254" s="11"/>
      <c r="X254" s="11"/>
      <c r="Y254" s="11"/>
      <c r="Z254" s="11"/>
      <c r="AA254" s="11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  <c r="BI254" s="166"/>
      <c r="BJ254" s="166"/>
      <c r="BK254" s="166"/>
      <c r="BL254" s="166"/>
      <c r="BM254" s="166"/>
      <c r="BN254" s="166"/>
      <c r="BO254" s="166"/>
      <c r="BP254" s="166"/>
      <c r="BQ254" s="166"/>
      <c r="BR254" s="166"/>
      <c r="BS254" s="166"/>
      <c r="BT254" s="166"/>
      <c r="BU254" s="166"/>
      <c r="BV254" s="166"/>
      <c r="BW254" s="166"/>
      <c r="BX254" s="166"/>
      <c r="BY254" s="166"/>
      <c r="BZ254" s="166"/>
      <c r="CA254" s="166"/>
      <c r="CB254" s="166"/>
      <c r="CC254" s="166"/>
      <c r="CD254" s="166"/>
      <c r="CE254" s="166"/>
      <c r="CF254" s="166"/>
      <c r="CG254" s="166"/>
      <c r="CH254" s="166"/>
      <c r="CI254" s="166"/>
      <c r="CJ254" s="166"/>
      <c r="CK254" s="166"/>
      <c r="CL254" s="166"/>
      <c r="CM254" s="166"/>
      <c r="CN254" s="166"/>
      <c r="CO254" s="166"/>
      <c r="CP254" s="166"/>
      <c r="CQ254" s="166"/>
      <c r="CR254" s="166"/>
      <c r="CS254" s="166"/>
      <c r="CT254" s="166"/>
      <c r="CU254" s="166"/>
      <c r="CV254" s="166"/>
      <c r="CW254" s="166"/>
      <c r="CX254" s="166"/>
      <c r="CY254" s="166"/>
      <c r="CZ254" s="166"/>
      <c r="DA254" s="166"/>
      <c r="DB254" s="166"/>
      <c r="DC254" s="166"/>
      <c r="DD254" s="166"/>
      <c r="DE254" s="166"/>
      <c r="DF254" s="166"/>
      <c r="DG254" s="166"/>
    </row>
    <row r="255" spans="6:111" s="15" customFormat="1" ht="20.100000000000001" customHeight="1" x14ac:dyDescent="0.25">
      <c r="F255" s="6"/>
      <c r="G255" s="6"/>
      <c r="H255" s="6"/>
      <c r="I255" s="6"/>
      <c r="J255" s="6"/>
      <c r="K255" s="168"/>
      <c r="L255" s="11"/>
      <c r="N255" s="11"/>
      <c r="O255" s="11"/>
      <c r="P255" s="166"/>
      <c r="Q255" s="166"/>
      <c r="R255" s="166"/>
      <c r="S255" s="166"/>
      <c r="T255" s="166"/>
      <c r="U255" s="11"/>
      <c r="V255" s="11"/>
      <c r="W255" s="11"/>
      <c r="X255" s="11"/>
      <c r="Y255" s="11"/>
      <c r="Z255" s="11"/>
      <c r="AA255" s="11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  <c r="BI255" s="166"/>
      <c r="BJ255" s="166"/>
      <c r="BK255" s="166"/>
      <c r="BL255" s="166"/>
      <c r="BM255" s="166"/>
      <c r="BN255" s="166"/>
      <c r="BO255" s="166"/>
      <c r="BP255" s="166"/>
      <c r="BQ255" s="166"/>
      <c r="BR255" s="166"/>
      <c r="BS255" s="166"/>
      <c r="BT255" s="166"/>
      <c r="BU255" s="166"/>
      <c r="BV255" s="166"/>
      <c r="BW255" s="166"/>
      <c r="BX255" s="166"/>
      <c r="BY255" s="166"/>
      <c r="BZ255" s="166"/>
      <c r="CA255" s="166"/>
      <c r="CB255" s="166"/>
      <c r="CC255" s="166"/>
      <c r="CD255" s="166"/>
      <c r="CE255" s="166"/>
      <c r="CF255" s="166"/>
      <c r="CG255" s="166"/>
      <c r="CH255" s="166"/>
      <c r="CI255" s="166"/>
      <c r="CJ255" s="166"/>
      <c r="CK255" s="166"/>
      <c r="CL255" s="166"/>
      <c r="CM255" s="166"/>
      <c r="CN255" s="166"/>
      <c r="CO255" s="166"/>
      <c r="CP255" s="166"/>
      <c r="CQ255" s="166"/>
      <c r="CR255" s="166"/>
      <c r="CS255" s="166"/>
      <c r="CT255" s="166"/>
      <c r="CU255" s="166"/>
      <c r="CV255" s="166"/>
      <c r="CW255" s="166"/>
      <c r="CX255" s="166"/>
      <c r="CY255" s="166"/>
      <c r="CZ255" s="166"/>
      <c r="DA255" s="166"/>
      <c r="DB255" s="166"/>
      <c r="DC255" s="166"/>
      <c r="DD255" s="166"/>
      <c r="DE255" s="166"/>
      <c r="DF255" s="166"/>
      <c r="DG255" s="166"/>
    </row>
    <row r="256" spans="6:111" s="15" customFormat="1" ht="20.100000000000001" customHeight="1" x14ac:dyDescent="0.25">
      <c r="F256" s="6"/>
      <c r="G256" s="6"/>
      <c r="H256" s="6"/>
      <c r="I256" s="6"/>
      <c r="J256" s="6"/>
      <c r="K256" s="168"/>
      <c r="L256" s="11"/>
      <c r="N256" s="11"/>
      <c r="O256" s="11"/>
      <c r="P256" s="166"/>
      <c r="Q256" s="166"/>
      <c r="R256" s="166"/>
      <c r="S256" s="166"/>
      <c r="T256" s="166"/>
      <c r="U256" s="11"/>
      <c r="V256" s="11"/>
      <c r="W256" s="11"/>
      <c r="X256" s="11"/>
      <c r="Y256" s="11"/>
      <c r="Z256" s="11"/>
      <c r="AA256" s="11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  <c r="BI256" s="166"/>
      <c r="BJ256" s="166"/>
      <c r="BK256" s="166"/>
      <c r="BL256" s="166"/>
      <c r="BM256" s="166"/>
      <c r="BN256" s="166"/>
      <c r="BO256" s="166"/>
      <c r="BP256" s="166"/>
      <c r="BQ256" s="166"/>
      <c r="BR256" s="166"/>
      <c r="BS256" s="166"/>
      <c r="BT256" s="166"/>
      <c r="BU256" s="166"/>
      <c r="BV256" s="166"/>
      <c r="BW256" s="166"/>
      <c r="BX256" s="166"/>
      <c r="BY256" s="166"/>
      <c r="BZ256" s="166"/>
      <c r="CA256" s="166"/>
      <c r="CB256" s="166"/>
      <c r="CC256" s="166"/>
      <c r="CD256" s="166"/>
      <c r="CE256" s="166"/>
      <c r="CF256" s="166"/>
      <c r="CG256" s="166"/>
      <c r="CH256" s="166"/>
      <c r="CI256" s="166"/>
      <c r="CJ256" s="166"/>
      <c r="CK256" s="166"/>
      <c r="CL256" s="166"/>
      <c r="CM256" s="166"/>
      <c r="CN256" s="166"/>
      <c r="CO256" s="166"/>
      <c r="CP256" s="166"/>
      <c r="CQ256" s="166"/>
      <c r="CR256" s="166"/>
      <c r="CS256" s="166"/>
      <c r="CT256" s="166"/>
      <c r="CU256" s="166"/>
      <c r="CV256" s="166"/>
      <c r="CW256" s="166"/>
      <c r="CX256" s="166"/>
      <c r="CY256" s="166"/>
      <c r="CZ256" s="166"/>
      <c r="DA256" s="166"/>
      <c r="DB256" s="166"/>
      <c r="DC256" s="166"/>
      <c r="DD256" s="166"/>
      <c r="DE256" s="166"/>
      <c r="DF256" s="166"/>
      <c r="DG256" s="166"/>
    </row>
    <row r="257" spans="6:111" s="15" customFormat="1" ht="20.100000000000001" customHeight="1" x14ac:dyDescent="0.25">
      <c r="F257" s="6"/>
      <c r="G257" s="6"/>
      <c r="H257" s="6"/>
      <c r="I257" s="6"/>
      <c r="J257" s="6"/>
      <c r="K257" s="168"/>
      <c r="L257" s="11"/>
      <c r="N257" s="11"/>
      <c r="O257" s="11"/>
      <c r="P257" s="166"/>
      <c r="Q257" s="166"/>
      <c r="R257" s="166"/>
      <c r="S257" s="166"/>
      <c r="T257" s="166"/>
      <c r="U257" s="11"/>
      <c r="V257" s="11"/>
      <c r="W257" s="11"/>
      <c r="X257" s="11"/>
      <c r="Y257" s="11"/>
      <c r="Z257" s="11"/>
      <c r="AA257" s="11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  <c r="BI257" s="166"/>
      <c r="BJ257" s="166"/>
      <c r="BK257" s="166"/>
      <c r="BL257" s="166"/>
      <c r="BM257" s="166"/>
      <c r="BN257" s="166"/>
      <c r="BO257" s="166"/>
      <c r="BP257" s="166"/>
      <c r="BQ257" s="166"/>
      <c r="BR257" s="166"/>
      <c r="BS257" s="166"/>
      <c r="BT257" s="166"/>
      <c r="BU257" s="166"/>
      <c r="BV257" s="166"/>
      <c r="BW257" s="166"/>
      <c r="BX257" s="166"/>
      <c r="BY257" s="166"/>
      <c r="BZ257" s="166"/>
      <c r="CA257" s="166"/>
      <c r="CB257" s="166"/>
      <c r="CC257" s="166"/>
      <c r="CD257" s="166"/>
      <c r="CE257" s="166"/>
      <c r="CF257" s="166"/>
      <c r="CG257" s="166"/>
      <c r="CH257" s="166"/>
      <c r="CI257" s="166"/>
      <c r="CJ257" s="166"/>
      <c r="CK257" s="166"/>
      <c r="CL257" s="166"/>
      <c r="CM257" s="166"/>
      <c r="CN257" s="166"/>
      <c r="CO257" s="166"/>
      <c r="CP257" s="166"/>
      <c r="CQ257" s="166"/>
      <c r="CR257" s="166"/>
      <c r="CS257" s="166"/>
      <c r="CT257" s="166"/>
      <c r="CU257" s="166"/>
      <c r="CV257" s="166"/>
      <c r="CW257" s="166"/>
      <c r="CX257" s="166"/>
      <c r="CY257" s="166"/>
      <c r="CZ257" s="166"/>
      <c r="DA257" s="166"/>
      <c r="DB257" s="166"/>
      <c r="DC257" s="166"/>
      <c r="DD257" s="166"/>
      <c r="DE257" s="166"/>
      <c r="DF257" s="166"/>
      <c r="DG257" s="166"/>
    </row>
    <row r="258" spans="6:111" s="15" customFormat="1" ht="20.100000000000001" customHeight="1" x14ac:dyDescent="0.25">
      <c r="F258" s="6"/>
      <c r="G258" s="6"/>
      <c r="H258" s="6"/>
      <c r="I258" s="6"/>
      <c r="J258" s="6"/>
      <c r="K258" s="168"/>
      <c r="L258" s="11"/>
      <c r="N258" s="11"/>
      <c r="O258" s="11"/>
      <c r="P258" s="166"/>
      <c r="Q258" s="166"/>
      <c r="R258" s="166"/>
      <c r="S258" s="166"/>
      <c r="T258" s="166"/>
      <c r="U258" s="11"/>
      <c r="V258" s="11"/>
      <c r="W258" s="11"/>
      <c r="X258" s="11"/>
      <c r="Y258" s="11"/>
      <c r="Z258" s="11"/>
      <c r="AA258" s="11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  <c r="BI258" s="166"/>
      <c r="BJ258" s="166"/>
      <c r="BK258" s="166"/>
      <c r="BL258" s="166"/>
      <c r="BM258" s="166"/>
      <c r="BN258" s="166"/>
      <c r="BO258" s="166"/>
      <c r="BP258" s="166"/>
      <c r="BQ258" s="166"/>
      <c r="BR258" s="166"/>
      <c r="BS258" s="166"/>
      <c r="BT258" s="166"/>
      <c r="BU258" s="166"/>
      <c r="BV258" s="166"/>
      <c r="BW258" s="166"/>
      <c r="BX258" s="166"/>
      <c r="BY258" s="166"/>
      <c r="BZ258" s="166"/>
      <c r="CA258" s="166"/>
      <c r="CB258" s="166"/>
      <c r="CC258" s="166"/>
      <c r="CD258" s="166"/>
      <c r="CE258" s="166"/>
      <c r="CF258" s="166"/>
      <c r="CG258" s="166"/>
      <c r="CH258" s="166"/>
      <c r="CI258" s="166"/>
      <c r="CJ258" s="166"/>
      <c r="CK258" s="166"/>
      <c r="CL258" s="166"/>
      <c r="CM258" s="166"/>
      <c r="CN258" s="166"/>
      <c r="CO258" s="166"/>
      <c r="CP258" s="166"/>
      <c r="CQ258" s="166"/>
      <c r="CR258" s="166"/>
      <c r="CS258" s="166"/>
      <c r="CT258" s="166"/>
      <c r="CU258" s="166"/>
      <c r="CV258" s="166"/>
      <c r="CW258" s="166"/>
      <c r="CX258" s="166"/>
      <c r="CY258" s="166"/>
      <c r="CZ258" s="166"/>
      <c r="DA258" s="166"/>
      <c r="DB258" s="166"/>
      <c r="DC258" s="166"/>
      <c r="DD258" s="166"/>
      <c r="DE258" s="166"/>
      <c r="DF258" s="166"/>
      <c r="DG258" s="166"/>
    </row>
    <row r="259" spans="6:111" s="15" customFormat="1" ht="20.100000000000001" customHeight="1" x14ac:dyDescent="0.25">
      <c r="F259" s="6"/>
      <c r="G259" s="6"/>
      <c r="H259" s="6"/>
      <c r="I259" s="6"/>
      <c r="J259" s="6"/>
      <c r="K259" s="168"/>
      <c r="L259" s="11"/>
      <c r="N259" s="11"/>
      <c r="O259" s="11"/>
      <c r="P259" s="166"/>
      <c r="Q259" s="166"/>
      <c r="R259" s="166"/>
      <c r="S259" s="166"/>
      <c r="T259" s="166"/>
      <c r="U259" s="11"/>
      <c r="V259" s="11"/>
      <c r="W259" s="11"/>
      <c r="X259" s="11"/>
      <c r="Y259" s="11"/>
      <c r="Z259" s="11"/>
      <c r="AA259" s="11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6"/>
      <c r="BM259" s="166"/>
      <c r="BN259" s="166"/>
      <c r="BO259" s="166"/>
      <c r="BP259" s="166"/>
      <c r="BQ259" s="166"/>
      <c r="BR259" s="166"/>
      <c r="BS259" s="166"/>
      <c r="BT259" s="166"/>
      <c r="BU259" s="166"/>
      <c r="BV259" s="166"/>
      <c r="BW259" s="166"/>
      <c r="BX259" s="166"/>
      <c r="BY259" s="166"/>
      <c r="BZ259" s="166"/>
      <c r="CA259" s="166"/>
      <c r="CB259" s="166"/>
      <c r="CC259" s="166"/>
      <c r="CD259" s="166"/>
      <c r="CE259" s="166"/>
      <c r="CF259" s="166"/>
      <c r="CG259" s="166"/>
      <c r="CH259" s="166"/>
      <c r="CI259" s="166"/>
      <c r="CJ259" s="166"/>
      <c r="CK259" s="166"/>
      <c r="CL259" s="166"/>
      <c r="CM259" s="166"/>
      <c r="CN259" s="166"/>
      <c r="CO259" s="166"/>
      <c r="CP259" s="166"/>
      <c r="CQ259" s="166"/>
      <c r="CR259" s="166"/>
      <c r="CS259" s="166"/>
      <c r="CT259" s="166"/>
      <c r="CU259" s="166"/>
      <c r="CV259" s="166"/>
      <c r="CW259" s="166"/>
      <c r="CX259" s="166"/>
      <c r="CY259" s="166"/>
      <c r="CZ259" s="166"/>
      <c r="DA259" s="166"/>
      <c r="DB259" s="166"/>
      <c r="DC259" s="166"/>
      <c r="DD259" s="166"/>
      <c r="DE259" s="166"/>
      <c r="DF259" s="166"/>
      <c r="DG259" s="166"/>
    </row>
    <row r="260" spans="6:111" s="15" customFormat="1" ht="20.100000000000001" customHeight="1" x14ac:dyDescent="0.25">
      <c r="F260" s="6"/>
      <c r="G260" s="6"/>
      <c r="H260" s="6"/>
      <c r="I260" s="6"/>
      <c r="J260" s="6"/>
      <c r="K260" s="168"/>
      <c r="L260" s="11"/>
      <c r="N260" s="11"/>
      <c r="O260" s="11"/>
      <c r="P260" s="166"/>
      <c r="Q260" s="166"/>
      <c r="R260" s="166"/>
      <c r="S260" s="166"/>
      <c r="T260" s="166"/>
      <c r="U260" s="11"/>
      <c r="V260" s="11"/>
      <c r="W260" s="11"/>
      <c r="X260" s="11"/>
      <c r="Y260" s="11"/>
      <c r="Z260" s="11"/>
      <c r="AA260" s="11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6"/>
      <c r="BM260" s="166"/>
      <c r="BN260" s="166"/>
      <c r="BO260" s="166"/>
      <c r="BP260" s="166"/>
      <c r="BQ260" s="166"/>
      <c r="BR260" s="166"/>
      <c r="BS260" s="166"/>
      <c r="BT260" s="166"/>
      <c r="BU260" s="166"/>
      <c r="BV260" s="166"/>
      <c r="BW260" s="166"/>
      <c r="BX260" s="166"/>
      <c r="BY260" s="166"/>
      <c r="BZ260" s="166"/>
      <c r="CA260" s="166"/>
      <c r="CB260" s="166"/>
      <c r="CC260" s="166"/>
      <c r="CD260" s="166"/>
      <c r="CE260" s="166"/>
      <c r="CF260" s="166"/>
      <c r="CG260" s="166"/>
      <c r="CH260" s="166"/>
      <c r="CI260" s="166"/>
      <c r="CJ260" s="166"/>
      <c r="CK260" s="166"/>
      <c r="CL260" s="166"/>
      <c r="CM260" s="166"/>
      <c r="CN260" s="166"/>
      <c r="CO260" s="166"/>
      <c r="CP260" s="166"/>
      <c r="CQ260" s="166"/>
      <c r="CR260" s="166"/>
      <c r="CS260" s="166"/>
      <c r="CT260" s="166"/>
      <c r="CU260" s="166"/>
      <c r="CV260" s="166"/>
      <c r="CW260" s="166"/>
      <c r="CX260" s="166"/>
      <c r="CY260" s="166"/>
      <c r="CZ260" s="166"/>
      <c r="DA260" s="166"/>
      <c r="DB260" s="166"/>
      <c r="DC260" s="166"/>
      <c r="DD260" s="166"/>
      <c r="DE260" s="166"/>
      <c r="DF260" s="166"/>
      <c r="DG260" s="166"/>
    </row>
    <row r="261" spans="6:111" s="15" customFormat="1" ht="20.100000000000001" customHeight="1" x14ac:dyDescent="0.25">
      <c r="F261" s="6"/>
      <c r="G261" s="6"/>
      <c r="H261" s="6"/>
      <c r="I261" s="6"/>
      <c r="J261" s="6"/>
      <c r="K261" s="168"/>
      <c r="L261" s="11"/>
      <c r="N261" s="11"/>
      <c r="O261" s="11"/>
      <c r="P261" s="166"/>
      <c r="Q261" s="166"/>
      <c r="R261" s="166"/>
      <c r="S261" s="166"/>
      <c r="T261" s="166"/>
      <c r="U261" s="11"/>
      <c r="V261" s="11"/>
      <c r="W261" s="11"/>
      <c r="X261" s="11"/>
      <c r="Y261" s="11"/>
      <c r="Z261" s="11"/>
      <c r="AA261" s="11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6"/>
      <c r="BM261" s="166"/>
      <c r="BN261" s="166"/>
      <c r="BO261" s="166"/>
      <c r="BP261" s="166"/>
      <c r="BQ261" s="166"/>
      <c r="BR261" s="166"/>
      <c r="BS261" s="166"/>
      <c r="BT261" s="166"/>
      <c r="BU261" s="166"/>
      <c r="BV261" s="166"/>
      <c r="BW261" s="166"/>
      <c r="BX261" s="166"/>
      <c r="BY261" s="166"/>
      <c r="BZ261" s="166"/>
      <c r="CA261" s="166"/>
      <c r="CB261" s="166"/>
      <c r="CC261" s="166"/>
      <c r="CD261" s="166"/>
      <c r="CE261" s="166"/>
      <c r="CF261" s="166"/>
      <c r="CG261" s="166"/>
      <c r="CH261" s="166"/>
      <c r="CI261" s="166"/>
      <c r="CJ261" s="166"/>
      <c r="CK261" s="166"/>
      <c r="CL261" s="166"/>
      <c r="CM261" s="166"/>
      <c r="CN261" s="166"/>
      <c r="CO261" s="166"/>
      <c r="CP261" s="166"/>
      <c r="CQ261" s="166"/>
      <c r="CR261" s="166"/>
      <c r="CS261" s="166"/>
      <c r="CT261" s="166"/>
      <c r="CU261" s="166"/>
      <c r="CV261" s="166"/>
      <c r="CW261" s="166"/>
      <c r="CX261" s="166"/>
      <c r="CY261" s="166"/>
      <c r="CZ261" s="166"/>
      <c r="DA261" s="166"/>
      <c r="DB261" s="166"/>
      <c r="DC261" s="166"/>
      <c r="DD261" s="166"/>
      <c r="DE261" s="166"/>
      <c r="DF261" s="166"/>
      <c r="DG261" s="166"/>
    </row>
    <row r="262" spans="6:111" s="15" customFormat="1" ht="20.100000000000001" customHeight="1" x14ac:dyDescent="0.25">
      <c r="F262" s="6"/>
      <c r="G262" s="6"/>
      <c r="H262" s="6"/>
      <c r="I262" s="6"/>
      <c r="J262" s="6"/>
      <c r="K262" s="168"/>
      <c r="L262" s="11"/>
      <c r="N262" s="11"/>
      <c r="O262" s="11"/>
      <c r="P262" s="166"/>
      <c r="Q262" s="166"/>
      <c r="R262" s="166"/>
      <c r="S262" s="166"/>
      <c r="T262" s="166"/>
      <c r="U262" s="11"/>
      <c r="V262" s="11"/>
      <c r="W262" s="11"/>
      <c r="X262" s="11"/>
      <c r="Y262" s="11"/>
      <c r="Z262" s="11"/>
      <c r="AA262" s="11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  <c r="BI262" s="166"/>
      <c r="BJ262" s="166"/>
      <c r="BK262" s="166"/>
      <c r="BL262" s="166"/>
      <c r="BM262" s="166"/>
      <c r="BN262" s="166"/>
      <c r="BO262" s="166"/>
      <c r="BP262" s="166"/>
      <c r="BQ262" s="166"/>
      <c r="BR262" s="166"/>
      <c r="BS262" s="166"/>
      <c r="BT262" s="166"/>
      <c r="BU262" s="166"/>
      <c r="BV262" s="166"/>
      <c r="BW262" s="166"/>
      <c r="BX262" s="166"/>
      <c r="BY262" s="166"/>
      <c r="BZ262" s="166"/>
      <c r="CA262" s="166"/>
      <c r="CB262" s="166"/>
      <c r="CC262" s="166"/>
      <c r="CD262" s="166"/>
      <c r="CE262" s="166"/>
      <c r="CF262" s="166"/>
      <c r="CG262" s="166"/>
      <c r="CH262" s="166"/>
      <c r="CI262" s="166"/>
      <c r="CJ262" s="166"/>
      <c r="CK262" s="166"/>
      <c r="CL262" s="166"/>
      <c r="CM262" s="166"/>
      <c r="CN262" s="166"/>
      <c r="CO262" s="166"/>
      <c r="CP262" s="166"/>
      <c r="CQ262" s="166"/>
      <c r="CR262" s="166"/>
      <c r="CS262" s="166"/>
      <c r="CT262" s="166"/>
      <c r="CU262" s="166"/>
      <c r="CV262" s="166"/>
      <c r="CW262" s="166"/>
      <c r="CX262" s="166"/>
      <c r="CY262" s="166"/>
      <c r="CZ262" s="166"/>
      <c r="DA262" s="166"/>
      <c r="DB262" s="166"/>
      <c r="DC262" s="166"/>
      <c r="DD262" s="166"/>
      <c r="DE262" s="166"/>
      <c r="DF262" s="166"/>
      <c r="DG262" s="166"/>
    </row>
    <row r="263" spans="6:111" s="15" customFormat="1" ht="20.100000000000001" customHeight="1" x14ac:dyDescent="0.25">
      <c r="F263" s="6"/>
      <c r="G263" s="6"/>
      <c r="H263" s="6"/>
      <c r="I263" s="6"/>
      <c r="J263" s="6"/>
      <c r="K263" s="168"/>
      <c r="L263" s="11"/>
      <c r="N263" s="11"/>
      <c r="O263" s="11"/>
      <c r="P263" s="166"/>
      <c r="Q263" s="166"/>
      <c r="R263" s="166"/>
      <c r="S263" s="166"/>
      <c r="T263" s="166"/>
      <c r="U263" s="11"/>
      <c r="V263" s="11"/>
      <c r="W263" s="11"/>
      <c r="X263" s="11"/>
      <c r="Y263" s="11"/>
      <c r="Z263" s="11"/>
      <c r="AA263" s="11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  <c r="BI263" s="166"/>
      <c r="BJ263" s="166"/>
      <c r="BK263" s="166"/>
      <c r="BL263" s="166"/>
      <c r="BM263" s="166"/>
      <c r="BN263" s="166"/>
      <c r="BO263" s="166"/>
      <c r="BP263" s="166"/>
      <c r="BQ263" s="166"/>
      <c r="BR263" s="166"/>
      <c r="BS263" s="166"/>
      <c r="BT263" s="166"/>
      <c r="BU263" s="166"/>
      <c r="BV263" s="166"/>
      <c r="BW263" s="166"/>
      <c r="BX263" s="166"/>
      <c r="BY263" s="166"/>
      <c r="BZ263" s="166"/>
      <c r="CA263" s="166"/>
      <c r="CB263" s="166"/>
      <c r="CC263" s="166"/>
      <c r="CD263" s="166"/>
      <c r="CE263" s="166"/>
      <c r="CF263" s="166"/>
      <c r="CG263" s="166"/>
      <c r="CH263" s="166"/>
      <c r="CI263" s="166"/>
      <c r="CJ263" s="166"/>
      <c r="CK263" s="166"/>
      <c r="CL263" s="166"/>
      <c r="CM263" s="166"/>
      <c r="CN263" s="166"/>
      <c r="CO263" s="166"/>
      <c r="CP263" s="166"/>
      <c r="CQ263" s="166"/>
      <c r="CR263" s="166"/>
      <c r="CS263" s="166"/>
      <c r="CT263" s="166"/>
      <c r="CU263" s="166"/>
      <c r="CV263" s="166"/>
      <c r="CW263" s="166"/>
      <c r="CX263" s="166"/>
      <c r="CY263" s="166"/>
      <c r="CZ263" s="166"/>
      <c r="DA263" s="166"/>
      <c r="DB263" s="166"/>
      <c r="DC263" s="166"/>
      <c r="DD263" s="166"/>
      <c r="DE263" s="166"/>
      <c r="DF263" s="166"/>
      <c r="DG263" s="166"/>
    </row>
    <row r="264" spans="6:111" s="15" customFormat="1" ht="20.100000000000001" customHeight="1" x14ac:dyDescent="0.25">
      <c r="F264" s="6"/>
      <c r="G264" s="6"/>
      <c r="H264" s="6"/>
      <c r="I264" s="6"/>
      <c r="J264" s="6"/>
      <c r="K264" s="168"/>
      <c r="L264" s="11"/>
      <c r="N264" s="11"/>
      <c r="O264" s="11"/>
      <c r="P264" s="166"/>
      <c r="Q264" s="166"/>
      <c r="R264" s="166"/>
      <c r="S264" s="166"/>
      <c r="T264" s="166"/>
      <c r="U264" s="11"/>
      <c r="V264" s="11"/>
      <c r="W264" s="11"/>
      <c r="X264" s="11"/>
      <c r="Y264" s="11"/>
      <c r="Z264" s="11"/>
      <c r="AA264" s="11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  <c r="BI264" s="166"/>
      <c r="BJ264" s="166"/>
      <c r="BK264" s="166"/>
      <c r="BL264" s="166"/>
      <c r="BM264" s="166"/>
      <c r="BN264" s="166"/>
      <c r="BO264" s="166"/>
      <c r="BP264" s="166"/>
      <c r="BQ264" s="166"/>
      <c r="BR264" s="166"/>
      <c r="BS264" s="166"/>
      <c r="BT264" s="166"/>
      <c r="BU264" s="166"/>
      <c r="BV264" s="166"/>
      <c r="BW264" s="166"/>
      <c r="BX264" s="166"/>
      <c r="BY264" s="166"/>
      <c r="BZ264" s="166"/>
      <c r="CA264" s="166"/>
      <c r="CB264" s="166"/>
      <c r="CC264" s="166"/>
      <c r="CD264" s="166"/>
      <c r="CE264" s="166"/>
      <c r="CF264" s="166"/>
      <c r="CG264" s="166"/>
      <c r="CH264" s="166"/>
      <c r="CI264" s="166"/>
      <c r="CJ264" s="166"/>
      <c r="CK264" s="166"/>
      <c r="CL264" s="166"/>
      <c r="CM264" s="166"/>
      <c r="CN264" s="166"/>
      <c r="CO264" s="166"/>
      <c r="CP264" s="166"/>
      <c r="CQ264" s="166"/>
      <c r="CR264" s="166"/>
      <c r="CS264" s="166"/>
      <c r="CT264" s="166"/>
      <c r="CU264" s="166"/>
      <c r="CV264" s="166"/>
      <c r="CW264" s="166"/>
      <c r="CX264" s="166"/>
      <c r="CY264" s="166"/>
      <c r="CZ264" s="166"/>
      <c r="DA264" s="166"/>
      <c r="DB264" s="166"/>
      <c r="DC264" s="166"/>
      <c r="DD264" s="166"/>
      <c r="DE264" s="166"/>
      <c r="DF264" s="166"/>
      <c r="DG264" s="166"/>
    </row>
    <row r="265" spans="6:111" s="15" customFormat="1" ht="20.100000000000001" customHeight="1" x14ac:dyDescent="0.25">
      <c r="F265" s="6"/>
      <c r="G265" s="6"/>
      <c r="H265" s="6"/>
      <c r="I265" s="6"/>
      <c r="J265" s="6"/>
      <c r="K265" s="168"/>
      <c r="L265" s="11"/>
      <c r="N265" s="11"/>
      <c r="O265" s="11"/>
      <c r="P265" s="166"/>
      <c r="Q265" s="166"/>
      <c r="R265" s="166"/>
      <c r="S265" s="166"/>
      <c r="T265" s="166"/>
      <c r="U265" s="11"/>
      <c r="V265" s="11"/>
      <c r="W265" s="11"/>
      <c r="X265" s="11"/>
      <c r="Y265" s="11"/>
      <c r="Z265" s="11"/>
      <c r="AA265" s="11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  <c r="BI265" s="166"/>
      <c r="BJ265" s="166"/>
      <c r="BK265" s="166"/>
      <c r="BL265" s="166"/>
      <c r="BM265" s="166"/>
      <c r="BN265" s="166"/>
      <c r="BO265" s="166"/>
      <c r="BP265" s="166"/>
      <c r="BQ265" s="166"/>
      <c r="BR265" s="166"/>
      <c r="BS265" s="166"/>
      <c r="BT265" s="166"/>
      <c r="BU265" s="166"/>
      <c r="BV265" s="166"/>
      <c r="BW265" s="166"/>
      <c r="BX265" s="166"/>
      <c r="BY265" s="166"/>
      <c r="BZ265" s="166"/>
      <c r="CA265" s="166"/>
      <c r="CB265" s="166"/>
      <c r="CC265" s="166"/>
      <c r="CD265" s="166"/>
      <c r="CE265" s="166"/>
      <c r="CF265" s="166"/>
      <c r="CG265" s="166"/>
      <c r="CH265" s="166"/>
      <c r="CI265" s="166"/>
      <c r="CJ265" s="166"/>
      <c r="CK265" s="166"/>
      <c r="CL265" s="166"/>
      <c r="CM265" s="166"/>
      <c r="CN265" s="166"/>
      <c r="CO265" s="166"/>
      <c r="CP265" s="166"/>
      <c r="CQ265" s="166"/>
      <c r="CR265" s="166"/>
      <c r="CS265" s="166"/>
      <c r="CT265" s="166"/>
      <c r="CU265" s="166"/>
      <c r="CV265" s="166"/>
      <c r="CW265" s="166"/>
      <c r="CX265" s="166"/>
      <c r="CY265" s="166"/>
      <c r="CZ265" s="166"/>
      <c r="DA265" s="166"/>
      <c r="DB265" s="166"/>
      <c r="DC265" s="166"/>
      <c r="DD265" s="166"/>
      <c r="DE265" s="166"/>
      <c r="DF265" s="166"/>
      <c r="DG265" s="166"/>
    </row>
    <row r="266" spans="6:111" s="15" customFormat="1" ht="20.100000000000001" customHeight="1" x14ac:dyDescent="0.25">
      <c r="F266" s="6"/>
      <c r="G266" s="6"/>
      <c r="H266" s="6"/>
      <c r="I266" s="6"/>
      <c r="J266" s="6"/>
      <c r="K266" s="168"/>
      <c r="L266" s="11"/>
      <c r="N266" s="11"/>
      <c r="O266" s="11"/>
      <c r="P266" s="166"/>
      <c r="Q266" s="166"/>
      <c r="R266" s="166"/>
      <c r="S266" s="166"/>
      <c r="T266" s="166"/>
      <c r="U266" s="11"/>
      <c r="V266" s="11"/>
      <c r="W266" s="11"/>
      <c r="X266" s="11"/>
      <c r="Y266" s="11"/>
      <c r="Z266" s="11"/>
      <c r="AA266" s="11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  <c r="BI266" s="166"/>
      <c r="BJ266" s="166"/>
      <c r="BK266" s="166"/>
      <c r="BL266" s="166"/>
      <c r="BM266" s="166"/>
      <c r="BN266" s="166"/>
      <c r="BO266" s="166"/>
      <c r="BP266" s="166"/>
      <c r="BQ266" s="166"/>
      <c r="BR266" s="166"/>
      <c r="BS266" s="166"/>
      <c r="BT266" s="166"/>
      <c r="BU266" s="166"/>
      <c r="BV266" s="166"/>
      <c r="BW266" s="166"/>
      <c r="BX266" s="166"/>
      <c r="BY266" s="166"/>
      <c r="BZ266" s="166"/>
      <c r="CA266" s="166"/>
      <c r="CB266" s="166"/>
      <c r="CC266" s="166"/>
      <c r="CD266" s="166"/>
      <c r="CE266" s="166"/>
      <c r="CF266" s="166"/>
      <c r="CG266" s="166"/>
      <c r="CH266" s="166"/>
      <c r="CI266" s="166"/>
      <c r="CJ266" s="166"/>
      <c r="CK266" s="166"/>
      <c r="CL266" s="166"/>
      <c r="CM266" s="166"/>
      <c r="CN266" s="166"/>
      <c r="CO266" s="166"/>
      <c r="CP266" s="166"/>
      <c r="CQ266" s="166"/>
      <c r="CR266" s="166"/>
      <c r="CS266" s="166"/>
      <c r="CT266" s="166"/>
      <c r="CU266" s="166"/>
      <c r="CV266" s="166"/>
      <c r="CW266" s="166"/>
      <c r="CX266" s="166"/>
      <c r="CY266" s="166"/>
      <c r="CZ266" s="166"/>
      <c r="DA266" s="166"/>
      <c r="DB266" s="166"/>
      <c r="DC266" s="166"/>
      <c r="DD266" s="166"/>
      <c r="DE266" s="166"/>
      <c r="DF266" s="166"/>
      <c r="DG266" s="166"/>
    </row>
    <row r="267" spans="6:111" s="15" customFormat="1" ht="20.100000000000001" customHeight="1" x14ac:dyDescent="0.25">
      <c r="F267" s="6"/>
      <c r="G267" s="6"/>
      <c r="H267" s="6"/>
      <c r="I267" s="6"/>
      <c r="J267" s="6"/>
      <c r="K267" s="168"/>
      <c r="L267" s="11"/>
      <c r="N267" s="11"/>
      <c r="O267" s="11"/>
      <c r="P267" s="166"/>
      <c r="Q267" s="166"/>
      <c r="R267" s="166"/>
      <c r="S267" s="166"/>
      <c r="T267" s="166"/>
      <c r="U267" s="11"/>
      <c r="V267" s="11"/>
      <c r="W267" s="11"/>
      <c r="X267" s="11"/>
      <c r="Y267" s="11"/>
      <c r="Z267" s="11"/>
      <c r="AA267" s="11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  <c r="BI267" s="166"/>
      <c r="BJ267" s="166"/>
      <c r="BK267" s="166"/>
      <c r="BL267" s="166"/>
      <c r="BM267" s="166"/>
      <c r="BN267" s="166"/>
      <c r="BO267" s="166"/>
      <c r="BP267" s="166"/>
      <c r="BQ267" s="166"/>
      <c r="BR267" s="166"/>
      <c r="BS267" s="166"/>
      <c r="BT267" s="166"/>
      <c r="BU267" s="166"/>
      <c r="BV267" s="166"/>
      <c r="BW267" s="166"/>
      <c r="BX267" s="166"/>
      <c r="BY267" s="166"/>
      <c r="BZ267" s="166"/>
      <c r="CA267" s="166"/>
      <c r="CB267" s="166"/>
      <c r="CC267" s="166"/>
      <c r="CD267" s="166"/>
      <c r="CE267" s="166"/>
      <c r="CF267" s="166"/>
      <c r="CG267" s="166"/>
      <c r="CH267" s="166"/>
      <c r="CI267" s="166"/>
      <c r="CJ267" s="166"/>
      <c r="CK267" s="166"/>
      <c r="CL267" s="166"/>
      <c r="CM267" s="166"/>
      <c r="CN267" s="166"/>
      <c r="CO267" s="166"/>
      <c r="CP267" s="166"/>
      <c r="CQ267" s="166"/>
      <c r="CR267" s="166"/>
      <c r="CS267" s="166"/>
      <c r="CT267" s="166"/>
      <c r="CU267" s="166"/>
      <c r="CV267" s="166"/>
      <c r="CW267" s="166"/>
      <c r="CX267" s="166"/>
      <c r="CY267" s="166"/>
      <c r="CZ267" s="166"/>
      <c r="DA267" s="166"/>
      <c r="DB267" s="166"/>
      <c r="DC267" s="166"/>
      <c r="DD267" s="166"/>
      <c r="DE267" s="166"/>
      <c r="DF267" s="166"/>
      <c r="DG267" s="166"/>
    </row>
    <row r="268" spans="6:111" s="15" customFormat="1" ht="20.100000000000001" customHeight="1" x14ac:dyDescent="0.25">
      <c r="F268" s="6"/>
      <c r="G268" s="6"/>
      <c r="H268" s="6"/>
      <c r="I268" s="6"/>
      <c r="J268" s="6"/>
      <c r="K268" s="168"/>
      <c r="L268" s="11"/>
      <c r="N268" s="11"/>
      <c r="O268" s="11"/>
      <c r="P268" s="166"/>
      <c r="Q268" s="166"/>
      <c r="R268" s="166"/>
      <c r="S268" s="166"/>
      <c r="T268" s="166"/>
      <c r="U268" s="11"/>
      <c r="V268" s="11"/>
      <c r="W268" s="11"/>
      <c r="X268" s="11"/>
      <c r="Y268" s="11"/>
      <c r="Z268" s="11"/>
      <c r="AA268" s="11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  <c r="BI268" s="166"/>
      <c r="BJ268" s="166"/>
      <c r="BK268" s="166"/>
      <c r="BL268" s="166"/>
      <c r="BM268" s="166"/>
      <c r="BN268" s="166"/>
      <c r="BO268" s="166"/>
      <c r="BP268" s="166"/>
      <c r="BQ268" s="166"/>
      <c r="BR268" s="166"/>
      <c r="BS268" s="166"/>
      <c r="BT268" s="166"/>
      <c r="BU268" s="166"/>
      <c r="BV268" s="166"/>
      <c r="BW268" s="166"/>
      <c r="BX268" s="166"/>
      <c r="BY268" s="166"/>
      <c r="BZ268" s="166"/>
      <c r="CA268" s="166"/>
      <c r="CB268" s="166"/>
      <c r="CC268" s="166"/>
      <c r="CD268" s="166"/>
      <c r="CE268" s="166"/>
      <c r="CF268" s="166"/>
      <c r="CG268" s="166"/>
      <c r="CH268" s="166"/>
      <c r="CI268" s="166"/>
      <c r="CJ268" s="166"/>
      <c r="CK268" s="166"/>
      <c r="CL268" s="166"/>
      <c r="CM268" s="166"/>
      <c r="CN268" s="166"/>
      <c r="CO268" s="166"/>
      <c r="CP268" s="166"/>
      <c r="CQ268" s="166"/>
      <c r="CR268" s="166"/>
      <c r="CS268" s="166"/>
      <c r="CT268" s="166"/>
      <c r="CU268" s="166"/>
      <c r="CV268" s="166"/>
      <c r="CW268" s="166"/>
      <c r="CX268" s="166"/>
      <c r="CY268" s="166"/>
      <c r="CZ268" s="166"/>
      <c r="DA268" s="166"/>
      <c r="DB268" s="166"/>
      <c r="DC268" s="166"/>
      <c r="DD268" s="166"/>
      <c r="DE268" s="166"/>
      <c r="DF268" s="166"/>
      <c r="DG268" s="166"/>
    </row>
    <row r="269" spans="6:111" s="15" customFormat="1" ht="20.100000000000001" customHeight="1" x14ac:dyDescent="0.25">
      <c r="F269" s="6"/>
      <c r="G269" s="6"/>
      <c r="H269" s="6"/>
      <c r="I269" s="6"/>
      <c r="J269" s="6"/>
      <c r="K269" s="168"/>
      <c r="L269" s="11"/>
      <c r="N269" s="11"/>
      <c r="O269" s="11"/>
      <c r="P269" s="166"/>
      <c r="Q269" s="166"/>
      <c r="R269" s="166"/>
      <c r="S269" s="166"/>
      <c r="T269" s="166"/>
      <c r="U269" s="11"/>
      <c r="V269" s="11"/>
      <c r="W269" s="11"/>
      <c r="X269" s="11"/>
      <c r="Y269" s="11"/>
      <c r="Z269" s="11"/>
      <c r="AA269" s="11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  <c r="BI269" s="166"/>
      <c r="BJ269" s="166"/>
      <c r="BK269" s="166"/>
      <c r="BL269" s="166"/>
      <c r="BM269" s="166"/>
      <c r="BN269" s="166"/>
      <c r="BO269" s="166"/>
      <c r="BP269" s="166"/>
      <c r="BQ269" s="166"/>
      <c r="BR269" s="166"/>
      <c r="BS269" s="166"/>
      <c r="BT269" s="166"/>
      <c r="BU269" s="166"/>
      <c r="BV269" s="166"/>
      <c r="BW269" s="166"/>
      <c r="BX269" s="166"/>
      <c r="BY269" s="166"/>
      <c r="BZ269" s="166"/>
      <c r="CA269" s="166"/>
      <c r="CB269" s="166"/>
      <c r="CC269" s="166"/>
      <c r="CD269" s="166"/>
      <c r="CE269" s="166"/>
      <c r="CF269" s="166"/>
      <c r="CG269" s="166"/>
      <c r="CH269" s="166"/>
      <c r="CI269" s="166"/>
      <c r="CJ269" s="166"/>
      <c r="CK269" s="166"/>
      <c r="CL269" s="166"/>
      <c r="CM269" s="166"/>
      <c r="CN269" s="166"/>
      <c r="CO269" s="166"/>
      <c r="CP269" s="166"/>
      <c r="CQ269" s="166"/>
      <c r="CR269" s="166"/>
      <c r="CS269" s="166"/>
      <c r="CT269" s="166"/>
      <c r="CU269" s="166"/>
      <c r="CV269" s="166"/>
      <c r="CW269" s="166"/>
      <c r="CX269" s="166"/>
      <c r="CY269" s="166"/>
      <c r="CZ269" s="166"/>
      <c r="DA269" s="166"/>
      <c r="DB269" s="166"/>
      <c r="DC269" s="166"/>
      <c r="DD269" s="166"/>
      <c r="DE269" s="166"/>
      <c r="DF269" s="166"/>
      <c r="DG269" s="166"/>
    </row>
    <row r="270" spans="6:111" s="15" customFormat="1" ht="20.100000000000001" customHeight="1" x14ac:dyDescent="0.25">
      <c r="F270" s="6"/>
      <c r="G270" s="6"/>
      <c r="H270" s="6"/>
      <c r="I270" s="6"/>
      <c r="J270" s="6"/>
      <c r="K270" s="168"/>
      <c r="L270" s="11"/>
      <c r="N270" s="11"/>
      <c r="O270" s="11"/>
      <c r="P270" s="166"/>
      <c r="Q270" s="166"/>
      <c r="R270" s="166"/>
      <c r="S270" s="166"/>
      <c r="T270" s="166"/>
      <c r="U270" s="11"/>
      <c r="V270" s="11"/>
      <c r="W270" s="11"/>
      <c r="X270" s="11"/>
      <c r="Y270" s="11"/>
      <c r="Z270" s="11"/>
      <c r="AA270" s="11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  <c r="BI270" s="166"/>
      <c r="BJ270" s="166"/>
      <c r="BK270" s="166"/>
      <c r="BL270" s="166"/>
      <c r="BM270" s="166"/>
      <c r="BN270" s="166"/>
      <c r="BO270" s="166"/>
      <c r="BP270" s="166"/>
      <c r="BQ270" s="166"/>
      <c r="BR270" s="166"/>
      <c r="BS270" s="166"/>
      <c r="BT270" s="166"/>
      <c r="BU270" s="166"/>
      <c r="BV270" s="166"/>
      <c r="BW270" s="166"/>
      <c r="BX270" s="166"/>
      <c r="BY270" s="166"/>
      <c r="BZ270" s="166"/>
      <c r="CA270" s="166"/>
      <c r="CB270" s="166"/>
      <c r="CC270" s="166"/>
      <c r="CD270" s="166"/>
      <c r="CE270" s="166"/>
      <c r="CF270" s="166"/>
      <c r="CG270" s="166"/>
      <c r="CH270" s="166"/>
      <c r="CI270" s="166"/>
      <c r="CJ270" s="166"/>
      <c r="CK270" s="166"/>
      <c r="CL270" s="166"/>
      <c r="CM270" s="166"/>
      <c r="CN270" s="166"/>
      <c r="CO270" s="166"/>
      <c r="CP270" s="166"/>
      <c r="CQ270" s="166"/>
      <c r="CR270" s="166"/>
      <c r="CS270" s="166"/>
      <c r="CT270" s="166"/>
      <c r="CU270" s="166"/>
      <c r="CV270" s="166"/>
      <c r="CW270" s="166"/>
      <c r="CX270" s="166"/>
      <c r="CY270" s="166"/>
      <c r="CZ270" s="166"/>
      <c r="DA270" s="166"/>
      <c r="DB270" s="166"/>
      <c r="DC270" s="166"/>
      <c r="DD270" s="166"/>
      <c r="DE270" s="166"/>
      <c r="DF270" s="166"/>
      <c r="DG270" s="166"/>
    </row>
    <row r="271" spans="6:111" s="15" customFormat="1" ht="20.100000000000001" customHeight="1" x14ac:dyDescent="0.25">
      <c r="F271" s="6"/>
      <c r="G271" s="6"/>
      <c r="H271" s="6"/>
      <c r="I271" s="6"/>
      <c r="J271" s="6"/>
      <c r="K271" s="168"/>
      <c r="L271" s="11"/>
      <c r="N271" s="11"/>
      <c r="O271" s="11"/>
      <c r="P271" s="166"/>
      <c r="Q271" s="166"/>
      <c r="R271" s="166"/>
      <c r="S271" s="166"/>
      <c r="T271" s="166"/>
      <c r="U271" s="11"/>
      <c r="V271" s="11"/>
      <c r="W271" s="11"/>
      <c r="X271" s="11"/>
      <c r="Y271" s="11"/>
      <c r="Z271" s="11"/>
      <c r="AA271" s="11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  <c r="BI271" s="166"/>
      <c r="BJ271" s="166"/>
      <c r="BK271" s="166"/>
      <c r="BL271" s="166"/>
      <c r="BM271" s="166"/>
      <c r="BN271" s="166"/>
      <c r="BO271" s="166"/>
      <c r="BP271" s="166"/>
      <c r="BQ271" s="166"/>
      <c r="BR271" s="166"/>
      <c r="BS271" s="166"/>
      <c r="BT271" s="166"/>
      <c r="BU271" s="166"/>
      <c r="BV271" s="166"/>
      <c r="BW271" s="166"/>
      <c r="BX271" s="166"/>
      <c r="BY271" s="166"/>
      <c r="BZ271" s="166"/>
      <c r="CA271" s="166"/>
      <c r="CB271" s="166"/>
      <c r="CC271" s="166"/>
      <c r="CD271" s="166"/>
      <c r="CE271" s="166"/>
      <c r="CF271" s="166"/>
      <c r="CG271" s="166"/>
      <c r="CH271" s="166"/>
      <c r="CI271" s="166"/>
      <c r="CJ271" s="166"/>
      <c r="CK271" s="166"/>
      <c r="CL271" s="166"/>
      <c r="CM271" s="166"/>
      <c r="CN271" s="166"/>
      <c r="CO271" s="166"/>
      <c r="CP271" s="166"/>
      <c r="CQ271" s="166"/>
      <c r="CR271" s="166"/>
      <c r="CS271" s="166"/>
      <c r="CT271" s="166"/>
      <c r="CU271" s="166"/>
      <c r="CV271" s="166"/>
      <c r="CW271" s="166"/>
      <c r="CX271" s="166"/>
      <c r="CY271" s="166"/>
      <c r="CZ271" s="166"/>
      <c r="DA271" s="166"/>
      <c r="DB271" s="166"/>
      <c r="DC271" s="166"/>
      <c r="DD271" s="166"/>
      <c r="DE271" s="166"/>
      <c r="DF271" s="166"/>
      <c r="DG271" s="166"/>
    </row>
    <row r="272" spans="6:111" s="15" customFormat="1" ht="20.100000000000001" customHeight="1" x14ac:dyDescent="0.25">
      <c r="F272" s="6"/>
      <c r="G272" s="6"/>
      <c r="H272" s="6"/>
      <c r="I272" s="6"/>
      <c r="J272" s="6"/>
      <c r="K272" s="168"/>
      <c r="L272" s="11"/>
      <c r="N272" s="11"/>
      <c r="O272" s="11"/>
      <c r="P272" s="166"/>
      <c r="Q272" s="166"/>
      <c r="R272" s="166"/>
      <c r="S272" s="166"/>
      <c r="T272" s="166"/>
      <c r="U272" s="11"/>
      <c r="V272" s="11"/>
      <c r="W272" s="11"/>
      <c r="X272" s="11"/>
      <c r="Y272" s="11"/>
      <c r="Z272" s="11"/>
      <c r="AA272" s="11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  <c r="BI272" s="166"/>
      <c r="BJ272" s="166"/>
      <c r="BK272" s="166"/>
      <c r="BL272" s="166"/>
      <c r="BM272" s="166"/>
      <c r="BN272" s="166"/>
      <c r="BO272" s="166"/>
      <c r="BP272" s="166"/>
      <c r="BQ272" s="166"/>
      <c r="BR272" s="166"/>
      <c r="BS272" s="166"/>
      <c r="BT272" s="166"/>
      <c r="BU272" s="166"/>
      <c r="BV272" s="166"/>
      <c r="BW272" s="166"/>
      <c r="BX272" s="166"/>
      <c r="BY272" s="166"/>
      <c r="BZ272" s="166"/>
      <c r="CA272" s="166"/>
      <c r="CB272" s="166"/>
      <c r="CC272" s="166"/>
      <c r="CD272" s="166"/>
      <c r="CE272" s="166"/>
      <c r="CF272" s="166"/>
      <c r="CG272" s="166"/>
      <c r="CH272" s="166"/>
      <c r="CI272" s="166"/>
      <c r="CJ272" s="166"/>
      <c r="CK272" s="166"/>
      <c r="CL272" s="166"/>
      <c r="CM272" s="166"/>
      <c r="CN272" s="166"/>
      <c r="CO272" s="166"/>
      <c r="CP272" s="166"/>
      <c r="CQ272" s="166"/>
      <c r="CR272" s="166"/>
      <c r="CS272" s="166"/>
      <c r="CT272" s="166"/>
      <c r="CU272" s="166"/>
      <c r="CV272" s="166"/>
      <c r="CW272" s="166"/>
      <c r="CX272" s="166"/>
      <c r="CY272" s="166"/>
      <c r="CZ272" s="166"/>
      <c r="DA272" s="166"/>
      <c r="DB272" s="166"/>
      <c r="DC272" s="166"/>
      <c r="DD272" s="166"/>
      <c r="DE272" s="166"/>
      <c r="DF272" s="166"/>
      <c r="DG272" s="166"/>
    </row>
    <row r="273" spans="6:111" s="15" customFormat="1" ht="20.100000000000001" customHeight="1" x14ac:dyDescent="0.25">
      <c r="F273" s="6"/>
      <c r="G273" s="6"/>
      <c r="H273" s="6"/>
      <c r="I273" s="6"/>
      <c r="J273" s="6"/>
      <c r="K273" s="168"/>
      <c r="L273" s="11"/>
      <c r="N273" s="11"/>
      <c r="O273" s="11"/>
      <c r="P273" s="166"/>
      <c r="Q273" s="166"/>
      <c r="R273" s="166"/>
      <c r="S273" s="166"/>
      <c r="T273" s="166"/>
      <c r="U273" s="11"/>
      <c r="V273" s="11"/>
      <c r="W273" s="11"/>
      <c r="X273" s="11"/>
      <c r="Y273" s="11"/>
      <c r="Z273" s="11"/>
      <c r="AA273" s="11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  <c r="BI273" s="166"/>
      <c r="BJ273" s="166"/>
      <c r="BK273" s="166"/>
      <c r="BL273" s="166"/>
      <c r="BM273" s="166"/>
      <c r="BN273" s="166"/>
      <c r="BO273" s="166"/>
      <c r="BP273" s="166"/>
      <c r="BQ273" s="166"/>
      <c r="BR273" s="166"/>
      <c r="BS273" s="166"/>
      <c r="BT273" s="166"/>
      <c r="BU273" s="166"/>
      <c r="BV273" s="166"/>
      <c r="BW273" s="166"/>
      <c r="BX273" s="166"/>
      <c r="BY273" s="166"/>
      <c r="BZ273" s="166"/>
      <c r="CA273" s="166"/>
      <c r="CB273" s="166"/>
      <c r="CC273" s="166"/>
      <c r="CD273" s="166"/>
      <c r="CE273" s="166"/>
      <c r="CF273" s="166"/>
      <c r="CG273" s="166"/>
      <c r="CH273" s="166"/>
      <c r="CI273" s="166"/>
      <c r="CJ273" s="166"/>
      <c r="CK273" s="166"/>
      <c r="CL273" s="166"/>
      <c r="CM273" s="166"/>
      <c r="CN273" s="166"/>
      <c r="CO273" s="166"/>
      <c r="CP273" s="166"/>
      <c r="CQ273" s="166"/>
      <c r="CR273" s="166"/>
      <c r="CS273" s="166"/>
      <c r="CT273" s="166"/>
      <c r="CU273" s="166"/>
      <c r="CV273" s="166"/>
      <c r="CW273" s="166"/>
      <c r="CX273" s="166"/>
      <c r="CY273" s="166"/>
      <c r="CZ273" s="166"/>
      <c r="DA273" s="166"/>
      <c r="DB273" s="166"/>
      <c r="DC273" s="166"/>
      <c r="DD273" s="166"/>
      <c r="DE273" s="166"/>
      <c r="DF273" s="166"/>
      <c r="DG273" s="166"/>
    </row>
    <row r="274" spans="6:111" s="15" customFormat="1" ht="20.100000000000001" customHeight="1" x14ac:dyDescent="0.25">
      <c r="F274" s="6"/>
      <c r="G274" s="6"/>
      <c r="H274" s="6"/>
      <c r="I274" s="6"/>
      <c r="J274" s="6"/>
      <c r="K274" s="168"/>
      <c r="L274" s="11"/>
      <c r="N274" s="11"/>
      <c r="O274" s="11"/>
      <c r="P274" s="166"/>
      <c r="Q274" s="166"/>
      <c r="R274" s="166"/>
      <c r="S274" s="166"/>
      <c r="T274" s="166"/>
      <c r="U274" s="11"/>
      <c r="V274" s="11"/>
      <c r="W274" s="11"/>
      <c r="X274" s="11"/>
      <c r="Y274" s="11"/>
      <c r="Z274" s="11"/>
      <c r="AA274" s="11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  <c r="BI274" s="166"/>
      <c r="BJ274" s="166"/>
      <c r="BK274" s="166"/>
      <c r="BL274" s="166"/>
      <c r="BM274" s="166"/>
      <c r="BN274" s="166"/>
      <c r="BO274" s="166"/>
      <c r="BP274" s="166"/>
      <c r="BQ274" s="166"/>
      <c r="BR274" s="166"/>
      <c r="BS274" s="166"/>
      <c r="BT274" s="166"/>
      <c r="BU274" s="166"/>
      <c r="BV274" s="166"/>
      <c r="BW274" s="166"/>
      <c r="BX274" s="166"/>
      <c r="BY274" s="166"/>
      <c r="BZ274" s="166"/>
      <c r="CA274" s="166"/>
      <c r="CB274" s="166"/>
      <c r="CC274" s="166"/>
      <c r="CD274" s="166"/>
      <c r="CE274" s="166"/>
      <c r="CF274" s="166"/>
      <c r="CG274" s="166"/>
      <c r="CH274" s="166"/>
      <c r="CI274" s="166"/>
      <c r="CJ274" s="166"/>
      <c r="CK274" s="166"/>
      <c r="CL274" s="166"/>
      <c r="CM274" s="166"/>
      <c r="CN274" s="166"/>
      <c r="CO274" s="166"/>
      <c r="CP274" s="166"/>
      <c r="CQ274" s="166"/>
      <c r="CR274" s="166"/>
      <c r="CS274" s="166"/>
      <c r="CT274" s="166"/>
      <c r="CU274" s="166"/>
      <c r="CV274" s="166"/>
      <c r="CW274" s="166"/>
      <c r="CX274" s="166"/>
      <c r="CY274" s="166"/>
      <c r="CZ274" s="166"/>
      <c r="DA274" s="166"/>
      <c r="DB274" s="166"/>
      <c r="DC274" s="166"/>
      <c r="DD274" s="166"/>
      <c r="DE274" s="166"/>
      <c r="DF274" s="166"/>
      <c r="DG274" s="166"/>
    </row>
    <row r="275" spans="6:111" s="15" customFormat="1" ht="20.100000000000001" customHeight="1" x14ac:dyDescent="0.25">
      <c r="F275" s="6"/>
      <c r="G275" s="6"/>
      <c r="H275" s="6"/>
      <c r="I275" s="6"/>
      <c r="J275" s="6"/>
      <c r="K275" s="168"/>
      <c r="L275" s="11"/>
      <c r="N275" s="11"/>
      <c r="O275" s="11"/>
      <c r="P275" s="166"/>
      <c r="Q275" s="166"/>
      <c r="R275" s="166"/>
      <c r="S275" s="166"/>
      <c r="T275" s="166"/>
      <c r="U275" s="11"/>
      <c r="V275" s="11"/>
      <c r="W275" s="11"/>
      <c r="X275" s="11"/>
      <c r="Y275" s="11"/>
      <c r="Z275" s="11"/>
      <c r="AA275" s="11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6"/>
      <c r="BB275" s="166"/>
      <c r="BC275" s="166"/>
      <c r="BD275" s="166"/>
      <c r="BE275" s="166"/>
      <c r="BF275" s="166"/>
      <c r="BG275" s="166"/>
      <c r="BH275" s="166"/>
      <c r="BI275" s="166"/>
      <c r="BJ275" s="166"/>
      <c r="BK275" s="166"/>
      <c r="BL275" s="166"/>
      <c r="BM275" s="166"/>
      <c r="BN275" s="166"/>
      <c r="BO275" s="166"/>
      <c r="BP275" s="166"/>
      <c r="BQ275" s="166"/>
      <c r="BR275" s="166"/>
      <c r="BS275" s="166"/>
      <c r="BT275" s="166"/>
      <c r="BU275" s="166"/>
      <c r="BV275" s="166"/>
      <c r="BW275" s="166"/>
      <c r="BX275" s="166"/>
      <c r="BY275" s="166"/>
      <c r="BZ275" s="166"/>
      <c r="CA275" s="166"/>
      <c r="CB275" s="166"/>
      <c r="CC275" s="166"/>
      <c r="CD275" s="166"/>
      <c r="CE275" s="166"/>
      <c r="CF275" s="166"/>
      <c r="CG275" s="166"/>
      <c r="CH275" s="166"/>
      <c r="CI275" s="166"/>
      <c r="CJ275" s="166"/>
      <c r="CK275" s="166"/>
      <c r="CL275" s="166"/>
      <c r="CM275" s="166"/>
      <c r="CN275" s="166"/>
      <c r="CO275" s="166"/>
      <c r="CP275" s="166"/>
      <c r="CQ275" s="166"/>
      <c r="CR275" s="166"/>
      <c r="CS275" s="166"/>
      <c r="CT275" s="166"/>
      <c r="CU275" s="166"/>
      <c r="CV275" s="166"/>
      <c r="CW275" s="166"/>
      <c r="CX275" s="166"/>
      <c r="CY275" s="166"/>
      <c r="CZ275" s="166"/>
      <c r="DA275" s="166"/>
      <c r="DB275" s="166"/>
      <c r="DC275" s="166"/>
      <c r="DD275" s="166"/>
      <c r="DE275" s="166"/>
      <c r="DF275" s="166"/>
      <c r="DG275" s="166"/>
    </row>
    <row r="276" spans="6:111" s="15" customFormat="1" ht="20.100000000000001" customHeight="1" x14ac:dyDescent="0.25">
      <c r="F276" s="6"/>
      <c r="G276" s="6"/>
      <c r="H276" s="6"/>
      <c r="I276" s="6"/>
      <c r="J276" s="6"/>
      <c r="K276" s="168"/>
      <c r="L276" s="11"/>
      <c r="N276" s="11"/>
      <c r="O276" s="11"/>
      <c r="P276" s="166"/>
      <c r="Q276" s="166"/>
      <c r="R276" s="166"/>
      <c r="S276" s="166"/>
      <c r="T276" s="166"/>
      <c r="U276" s="11"/>
      <c r="V276" s="11"/>
      <c r="W276" s="11"/>
      <c r="X276" s="11"/>
      <c r="Y276" s="11"/>
      <c r="Z276" s="11"/>
      <c r="AA276" s="11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6"/>
      <c r="BM276" s="166"/>
      <c r="BN276" s="166"/>
      <c r="BO276" s="166"/>
      <c r="BP276" s="166"/>
      <c r="BQ276" s="166"/>
      <c r="BR276" s="166"/>
      <c r="BS276" s="166"/>
      <c r="BT276" s="166"/>
      <c r="BU276" s="166"/>
      <c r="BV276" s="166"/>
      <c r="BW276" s="166"/>
      <c r="BX276" s="166"/>
      <c r="BY276" s="166"/>
      <c r="BZ276" s="166"/>
      <c r="CA276" s="166"/>
      <c r="CB276" s="166"/>
      <c r="CC276" s="166"/>
      <c r="CD276" s="166"/>
      <c r="CE276" s="166"/>
      <c r="CF276" s="166"/>
      <c r="CG276" s="166"/>
      <c r="CH276" s="166"/>
      <c r="CI276" s="166"/>
      <c r="CJ276" s="166"/>
      <c r="CK276" s="166"/>
      <c r="CL276" s="166"/>
      <c r="CM276" s="166"/>
      <c r="CN276" s="166"/>
      <c r="CO276" s="166"/>
      <c r="CP276" s="166"/>
      <c r="CQ276" s="166"/>
      <c r="CR276" s="166"/>
      <c r="CS276" s="166"/>
      <c r="CT276" s="166"/>
      <c r="CU276" s="166"/>
      <c r="CV276" s="166"/>
      <c r="CW276" s="166"/>
      <c r="CX276" s="166"/>
      <c r="CY276" s="166"/>
      <c r="CZ276" s="166"/>
      <c r="DA276" s="166"/>
      <c r="DB276" s="166"/>
      <c r="DC276" s="166"/>
      <c r="DD276" s="166"/>
      <c r="DE276" s="166"/>
      <c r="DF276" s="166"/>
      <c r="DG276" s="166"/>
    </row>
    <row r="277" spans="6:111" s="15" customFormat="1" ht="20.100000000000001" customHeight="1" x14ac:dyDescent="0.25">
      <c r="F277" s="6"/>
      <c r="G277" s="6"/>
      <c r="H277" s="6"/>
      <c r="I277" s="6"/>
      <c r="J277" s="6"/>
      <c r="K277" s="168"/>
      <c r="L277" s="11"/>
      <c r="N277" s="11"/>
      <c r="O277" s="11"/>
      <c r="P277" s="166"/>
      <c r="Q277" s="166"/>
      <c r="R277" s="166"/>
      <c r="S277" s="166"/>
      <c r="T277" s="166"/>
      <c r="U277" s="11"/>
      <c r="V277" s="11"/>
      <c r="W277" s="11"/>
      <c r="X277" s="11"/>
      <c r="Y277" s="11"/>
      <c r="Z277" s="11"/>
      <c r="AA277" s="11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  <c r="BI277" s="166"/>
      <c r="BJ277" s="166"/>
      <c r="BK277" s="166"/>
      <c r="BL277" s="166"/>
      <c r="BM277" s="166"/>
      <c r="BN277" s="166"/>
      <c r="BO277" s="166"/>
      <c r="BP277" s="166"/>
      <c r="BQ277" s="166"/>
      <c r="BR277" s="166"/>
      <c r="BS277" s="166"/>
      <c r="BT277" s="166"/>
      <c r="BU277" s="166"/>
      <c r="BV277" s="166"/>
      <c r="BW277" s="166"/>
      <c r="BX277" s="166"/>
      <c r="BY277" s="166"/>
      <c r="BZ277" s="166"/>
      <c r="CA277" s="166"/>
      <c r="CB277" s="166"/>
      <c r="CC277" s="166"/>
      <c r="CD277" s="166"/>
      <c r="CE277" s="166"/>
      <c r="CF277" s="166"/>
      <c r="CG277" s="166"/>
      <c r="CH277" s="166"/>
      <c r="CI277" s="166"/>
      <c r="CJ277" s="166"/>
      <c r="CK277" s="166"/>
      <c r="CL277" s="166"/>
      <c r="CM277" s="166"/>
      <c r="CN277" s="166"/>
      <c r="CO277" s="166"/>
      <c r="CP277" s="166"/>
      <c r="CQ277" s="166"/>
      <c r="CR277" s="166"/>
      <c r="CS277" s="166"/>
      <c r="CT277" s="166"/>
      <c r="CU277" s="166"/>
      <c r="CV277" s="166"/>
      <c r="CW277" s="166"/>
      <c r="CX277" s="166"/>
      <c r="CY277" s="166"/>
      <c r="CZ277" s="166"/>
      <c r="DA277" s="166"/>
      <c r="DB277" s="166"/>
      <c r="DC277" s="166"/>
      <c r="DD277" s="166"/>
      <c r="DE277" s="166"/>
      <c r="DF277" s="166"/>
      <c r="DG277" s="166"/>
    </row>
    <row r="278" spans="6:111" s="15" customFormat="1" ht="20.100000000000001" customHeight="1" x14ac:dyDescent="0.25">
      <c r="F278" s="6"/>
      <c r="G278" s="6"/>
      <c r="H278" s="6"/>
      <c r="I278" s="6"/>
      <c r="J278" s="6"/>
      <c r="K278" s="168"/>
      <c r="L278" s="11"/>
      <c r="N278" s="11"/>
      <c r="O278" s="11"/>
      <c r="P278" s="166"/>
      <c r="Q278" s="166"/>
      <c r="R278" s="166"/>
      <c r="S278" s="166"/>
      <c r="T278" s="166"/>
      <c r="U278" s="11"/>
      <c r="V278" s="11"/>
      <c r="W278" s="11"/>
      <c r="X278" s="11"/>
      <c r="Y278" s="11"/>
      <c r="Z278" s="11"/>
      <c r="AA278" s="11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  <c r="BI278" s="166"/>
      <c r="BJ278" s="166"/>
      <c r="BK278" s="166"/>
      <c r="BL278" s="166"/>
      <c r="BM278" s="166"/>
      <c r="BN278" s="166"/>
      <c r="BO278" s="166"/>
      <c r="BP278" s="166"/>
      <c r="BQ278" s="166"/>
      <c r="BR278" s="166"/>
      <c r="BS278" s="166"/>
      <c r="BT278" s="166"/>
      <c r="BU278" s="166"/>
      <c r="BV278" s="166"/>
      <c r="BW278" s="166"/>
      <c r="BX278" s="166"/>
      <c r="BY278" s="166"/>
      <c r="BZ278" s="166"/>
      <c r="CA278" s="166"/>
      <c r="CB278" s="166"/>
      <c r="CC278" s="166"/>
      <c r="CD278" s="166"/>
      <c r="CE278" s="166"/>
      <c r="CF278" s="166"/>
      <c r="CG278" s="166"/>
      <c r="CH278" s="166"/>
      <c r="CI278" s="166"/>
      <c r="CJ278" s="166"/>
      <c r="CK278" s="166"/>
      <c r="CL278" s="166"/>
      <c r="CM278" s="166"/>
      <c r="CN278" s="166"/>
      <c r="CO278" s="166"/>
      <c r="CP278" s="166"/>
      <c r="CQ278" s="166"/>
      <c r="CR278" s="166"/>
      <c r="CS278" s="166"/>
      <c r="CT278" s="166"/>
      <c r="CU278" s="166"/>
      <c r="CV278" s="166"/>
      <c r="CW278" s="166"/>
      <c r="CX278" s="166"/>
      <c r="CY278" s="166"/>
      <c r="CZ278" s="166"/>
      <c r="DA278" s="166"/>
      <c r="DB278" s="166"/>
      <c r="DC278" s="166"/>
      <c r="DD278" s="166"/>
      <c r="DE278" s="166"/>
      <c r="DF278" s="166"/>
      <c r="DG278" s="166"/>
    </row>
    <row r="279" spans="6:111" s="15" customFormat="1" ht="20.100000000000001" customHeight="1" x14ac:dyDescent="0.25">
      <c r="F279" s="6"/>
      <c r="G279" s="6"/>
      <c r="H279" s="6"/>
      <c r="I279" s="6"/>
      <c r="J279" s="6"/>
      <c r="K279" s="168"/>
      <c r="L279" s="11"/>
      <c r="N279" s="11"/>
      <c r="O279" s="11"/>
      <c r="P279" s="166"/>
      <c r="Q279" s="166"/>
      <c r="R279" s="166"/>
      <c r="S279" s="166"/>
      <c r="T279" s="166"/>
      <c r="U279" s="11"/>
      <c r="V279" s="11"/>
      <c r="W279" s="11"/>
      <c r="X279" s="11"/>
      <c r="Y279" s="11"/>
      <c r="Z279" s="11"/>
      <c r="AA279" s="11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  <c r="BI279" s="166"/>
      <c r="BJ279" s="166"/>
      <c r="BK279" s="166"/>
      <c r="BL279" s="166"/>
      <c r="BM279" s="166"/>
      <c r="BN279" s="166"/>
      <c r="BO279" s="166"/>
      <c r="BP279" s="166"/>
      <c r="BQ279" s="166"/>
      <c r="BR279" s="166"/>
      <c r="BS279" s="166"/>
      <c r="BT279" s="166"/>
      <c r="BU279" s="166"/>
      <c r="BV279" s="166"/>
      <c r="BW279" s="166"/>
      <c r="BX279" s="166"/>
      <c r="BY279" s="166"/>
      <c r="BZ279" s="166"/>
      <c r="CA279" s="166"/>
      <c r="CB279" s="166"/>
      <c r="CC279" s="166"/>
      <c r="CD279" s="166"/>
      <c r="CE279" s="166"/>
      <c r="CF279" s="166"/>
      <c r="CG279" s="166"/>
      <c r="CH279" s="166"/>
      <c r="CI279" s="166"/>
      <c r="CJ279" s="166"/>
      <c r="CK279" s="166"/>
      <c r="CL279" s="166"/>
      <c r="CM279" s="166"/>
      <c r="CN279" s="166"/>
      <c r="CO279" s="166"/>
      <c r="CP279" s="166"/>
      <c r="CQ279" s="166"/>
      <c r="CR279" s="166"/>
      <c r="CS279" s="166"/>
      <c r="CT279" s="166"/>
      <c r="CU279" s="166"/>
      <c r="CV279" s="166"/>
      <c r="CW279" s="166"/>
      <c r="CX279" s="166"/>
      <c r="CY279" s="166"/>
      <c r="CZ279" s="166"/>
      <c r="DA279" s="166"/>
      <c r="DB279" s="166"/>
      <c r="DC279" s="166"/>
      <c r="DD279" s="166"/>
      <c r="DE279" s="166"/>
      <c r="DF279" s="166"/>
      <c r="DG279" s="166"/>
    </row>
    <row r="280" spans="6:111" s="15" customFormat="1" ht="20.100000000000001" customHeight="1" x14ac:dyDescent="0.25">
      <c r="F280" s="6"/>
      <c r="G280" s="6"/>
      <c r="H280" s="6"/>
      <c r="I280" s="6"/>
      <c r="J280" s="6"/>
      <c r="K280" s="168"/>
      <c r="L280" s="11"/>
      <c r="N280" s="11"/>
      <c r="O280" s="11"/>
      <c r="P280" s="166"/>
      <c r="Q280" s="166"/>
      <c r="R280" s="166"/>
      <c r="S280" s="166"/>
      <c r="T280" s="166"/>
      <c r="U280" s="11"/>
      <c r="V280" s="11"/>
      <c r="W280" s="11"/>
      <c r="X280" s="11"/>
      <c r="Y280" s="11"/>
      <c r="Z280" s="11"/>
      <c r="AA280" s="11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  <c r="BI280" s="166"/>
      <c r="BJ280" s="166"/>
      <c r="BK280" s="166"/>
      <c r="BL280" s="166"/>
      <c r="BM280" s="166"/>
      <c r="BN280" s="166"/>
      <c r="BO280" s="166"/>
      <c r="BP280" s="166"/>
      <c r="BQ280" s="166"/>
      <c r="BR280" s="166"/>
      <c r="BS280" s="166"/>
      <c r="BT280" s="166"/>
      <c r="BU280" s="166"/>
      <c r="BV280" s="166"/>
      <c r="BW280" s="166"/>
      <c r="BX280" s="166"/>
      <c r="BY280" s="166"/>
      <c r="BZ280" s="166"/>
      <c r="CA280" s="166"/>
      <c r="CB280" s="166"/>
      <c r="CC280" s="166"/>
      <c r="CD280" s="166"/>
      <c r="CE280" s="166"/>
      <c r="CF280" s="166"/>
      <c r="CG280" s="166"/>
      <c r="CH280" s="166"/>
      <c r="CI280" s="166"/>
      <c r="CJ280" s="166"/>
      <c r="CK280" s="166"/>
      <c r="CL280" s="166"/>
      <c r="CM280" s="166"/>
      <c r="CN280" s="166"/>
      <c r="CO280" s="166"/>
      <c r="CP280" s="166"/>
      <c r="CQ280" s="166"/>
      <c r="CR280" s="166"/>
      <c r="CS280" s="166"/>
      <c r="CT280" s="166"/>
      <c r="CU280" s="166"/>
      <c r="CV280" s="166"/>
      <c r="CW280" s="166"/>
      <c r="CX280" s="166"/>
      <c r="CY280" s="166"/>
      <c r="CZ280" s="166"/>
      <c r="DA280" s="166"/>
      <c r="DB280" s="166"/>
      <c r="DC280" s="166"/>
      <c r="DD280" s="166"/>
      <c r="DE280" s="166"/>
      <c r="DF280" s="166"/>
      <c r="DG280" s="166"/>
    </row>
    <row r="281" spans="6:111" s="15" customFormat="1" ht="20.100000000000001" customHeight="1" x14ac:dyDescent="0.25">
      <c r="F281" s="6"/>
      <c r="G281" s="6"/>
      <c r="H281" s="6"/>
      <c r="I281" s="6"/>
      <c r="J281" s="6"/>
      <c r="K281" s="168"/>
      <c r="L281" s="11"/>
      <c r="N281" s="11"/>
      <c r="O281" s="11"/>
      <c r="P281" s="166"/>
      <c r="Q281" s="166"/>
      <c r="R281" s="166"/>
      <c r="S281" s="166"/>
      <c r="T281" s="166"/>
      <c r="U281" s="11"/>
      <c r="V281" s="11"/>
      <c r="W281" s="11"/>
      <c r="X281" s="11"/>
      <c r="Y281" s="11"/>
      <c r="Z281" s="11"/>
      <c r="AA281" s="11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  <c r="BI281" s="166"/>
      <c r="BJ281" s="166"/>
      <c r="BK281" s="166"/>
      <c r="BL281" s="166"/>
      <c r="BM281" s="166"/>
      <c r="BN281" s="166"/>
      <c r="BO281" s="166"/>
      <c r="BP281" s="166"/>
      <c r="BQ281" s="166"/>
      <c r="BR281" s="166"/>
      <c r="BS281" s="166"/>
      <c r="BT281" s="166"/>
      <c r="BU281" s="166"/>
      <c r="BV281" s="166"/>
      <c r="BW281" s="166"/>
      <c r="BX281" s="166"/>
      <c r="BY281" s="166"/>
      <c r="BZ281" s="166"/>
      <c r="CA281" s="166"/>
      <c r="CB281" s="166"/>
      <c r="CC281" s="166"/>
      <c r="CD281" s="166"/>
      <c r="CE281" s="166"/>
      <c r="CF281" s="166"/>
      <c r="CG281" s="166"/>
      <c r="CH281" s="166"/>
      <c r="CI281" s="166"/>
      <c r="CJ281" s="166"/>
      <c r="CK281" s="166"/>
      <c r="CL281" s="166"/>
      <c r="CM281" s="166"/>
      <c r="CN281" s="166"/>
      <c r="CO281" s="166"/>
      <c r="CP281" s="166"/>
      <c r="CQ281" s="166"/>
      <c r="CR281" s="166"/>
      <c r="CS281" s="166"/>
      <c r="CT281" s="166"/>
      <c r="CU281" s="166"/>
      <c r="CV281" s="166"/>
      <c r="CW281" s="166"/>
      <c r="CX281" s="166"/>
      <c r="CY281" s="166"/>
      <c r="CZ281" s="166"/>
      <c r="DA281" s="166"/>
      <c r="DB281" s="166"/>
      <c r="DC281" s="166"/>
      <c r="DD281" s="166"/>
      <c r="DE281" s="166"/>
      <c r="DF281" s="166"/>
      <c r="DG281" s="166"/>
    </row>
    <row r="282" spans="6:111" s="15" customFormat="1" ht="20.100000000000001" customHeight="1" x14ac:dyDescent="0.25">
      <c r="F282" s="6"/>
      <c r="G282" s="6"/>
      <c r="H282" s="6"/>
      <c r="I282" s="6"/>
      <c r="J282" s="6"/>
      <c r="K282" s="168"/>
      <c r="L282" s="11"/>
      <c r="N282" s="11"/>
      <c r="O282" s="11"/>
      <c r="P282" s="166"/>
      <c r="Q282" s="166"/>
      <c r="R282" s="166"/>
      <c r="S282" s="166"/>
      <c r="T282" s="166"/>
      <c r="U282" s="11"/>
      <c r="V282" s="11"/>
      <c r="W282" s="11"/>
      <c r="X282" s="11"/>
      <c r="Y282" s="11"/>
      <c r="Z282" s="11"/>
      <c r="AA282" s="11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  <c r="BI282" s="166"/>
      <c r="BJ282" s="166"/>
      <c r="BK282" s="166"/>
      <c r="BL282" s="166"/>
      <c r="BM282" s="166"/>
      <c r="BN282" s="166"/>
      <c r="BO282" s="166"/>
      <c r="BP282" s="166"/>
      <c r="BQ282" s="166"/>
      <c r="BR282" s="166"/>
      <c r="BS282" s="166"/>
      <c r="BT282" s="166"/>
      <c r="BU282" s="166"/>
      <c r="BV282" s="166"/>
      <c r="BW282" s="166"/>
      <c r="BX282" s="166"/>
      <c r="BY282" s="166"/>
      <c r="BZ282" s="166"/>
      <c r="CA282" s="166"/>
      <c r="CB282" s="166"/>
      <c r="CC282" s="166"/>
      <c r="CD282" s="166"/>
      <c r="CE282" s="166"/>
      <c r="CF282" s="166"/>
      <c r="CG282" s="166"/>
      <c r="CH282" s="166"/>
      <c r="CI282" s="166"/>
      <c r="CJ282" s="166"/>
      <c r="CK282" s="166"/>
      <c r="CL282" s="166"/>
      <c r="CM282" s="166"/>
      <c r="CN282" s="166"/>
      <c r="CO282" s="166"/>
      <c r="CP282" s="166"/>
      <c r="CQ282" s="166"/>
      <c r="CR282" s="166"/>
      <c r="CS282" s="166"/>
      <c r="CT282" s="166"/>
      <c r="CU282" s="166"/>
      <c r="CV282" s="166"/>
      <c r="CW282" s="166"/>
      <c r="CX282" s="166"/>
      <c r="CY282" s="166"/>
      <c r="CZ282" s="166"/>
      <c r="DA282" s="166"/>
      <c r="DB282" s="166"/>
      <c r="DC282" s="166"/>
      <c r="DD282" s="166"/>
      <c r="DE282" s="166"/>
      <c r="DF282" s="166"/>
      <c r="DG282" s="166"/>
    </row>
    <row r="283" spans="6:111" s="15" customFormat="1" ht="20.100000000000001" customHeight="1" x14ac:dyDescent="0.25">
      <c r="F283" s="6"/>
      <c r="G283" s="6"/>
      <c r="H283" s="6"/>
      <c r="I283" s="6"/>
      <c r="J283" s="6"/>
      <c r="K283" s="168"/>
      <c r="L283" s="11"/>
      <c r="N283" s="11"/>
      <c r="O283" s="11"/>
      <c r="P283" s="166"/>
      <c r="Q283" s="166"/>
      <c r="R283" s="166"/>
      <c r="S283" s="166"/>
      <c r="T283" s="166"/>
      <c r="U283" s="11"/>
      <c r="V283" s="11"/>
      <c r="W283" s="11"/>
      <c r="X283" s="11"/>
      <c r="Y283" s="11"/>
      <c r="Z283" s="11"/>
      <c r="AA283" s="11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  <c r="BI283" s="166"/>
      <c r="BJ283" s="166"/>
      <c r="BK283" s="166"/>
      <c r="BL283" s="166"/>
      <c r="BM283" s="166"/>
      <c r="BN283" s="166"/>
      <c r="BO283" s="166"/>
      <c r="BP283" s="166"/>
      <c r="BQ283" s="166"/>
      <c r="BR283" s="166"/>
      <c r="BS283" s="166"/>
      <c r="BT283" s="166"/>
      <c r="BU283" s="166"/>
      <c r="BV283" s="166"/>
      <c r="BW283" s="166"/>
      <c r="BX283" s="166"/>
      <c r="BY283" s="166"/>
      <c r="BZ283" s="166"/>
      <c r="CA283" s="166"/>
      <c r="CB283" s="166"/>
      <c r="CC283" s="166"/>
      <c r="CD283" s="166"/>
      <c r="CE283" s="166"/>
      <c r="CF283" s="166"/>
      <c r="CG283" s="166"/>
      <c r="CH283" s="166"/>
      <c r="CI283" s="166"/>
      <c r="CJ283" s="166"/>
      <c r="CK283" s="166"/>
      <c r="CL283" s="166"/>
      <c r="CM283" s="166"/>
      <c r="CN283" s="166"/>
      <c r="CO283" s="166"/>
      <c r="CP283" s="166"/>
      <c r="CQ283" s="166"/>
      <c r="CR283" s="166"/>
      <c r="CS283" s="166"/>
      <c r="CT283" s="166"/>
      <c r="CU283" s="166"/>
      <c r="CV283" s="166"/>
      <c r="CW283" s="166"/>
      <c r="CX283" s="166"/>
      <c r="CY283" s="166"/>
      <c r="CZ283" s="166"/>
      <c r="DA283" s="166"/>
      <c r="DB283" s="166"/>
      <c r="DC283" s="166"/>
      <c r="DD283" s="166"/>
      <c r="DE283" s="166"/>
      <c r="DF283" s="166"/>
      <c r="DG283" s="166"/>
    </row>
    <row r="284" spans="6:111" s="15" customFormat="1" ht="20.100000000000001" customHeight="1" x14ac:dyDescent="0.25">
      <c r="F284" s="6"/>
      <c r="G284" s="6"/>
      <c r="H284" s="6"/>
      <c r="I284" s="6"/>
      <c r="J284" s="6"/>
      <c r="K284" s="168"/>
      <c r="L284" s="11"/>
      <c r="N284" s="11"/>
      <c r="O284" s="11"/>
      <c r="P284" s="166"/>
      <c r="Q284" s="166"/>
      <c r="R284" s="166"/>
      <c r="S284" s="166"/>
      <c r="T284" s="166"/>
      <c r="U284" s="11"/>
      <c r="V284" s="11"/>
      <c r="W284" s="11"/>
      <c r="X284" s="11"/>
      <c r="Y284" s="11"/>
      <c r="Z284" s="11"/>
      <c r="AA284" s="11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  <c r="BI284" s="166"/>
      <c r="BJ284" s="166"/>
      <c r="BK284" s="166"/>
      <c r="BL284" s="166"/>
      <c r="BM284" s="166"/>
      <c r="BN284" s="166"/>
      <c r="BO284" s="166"/>
      <c r="BP284" s="166"/>
      <c r="BQ284" s="166"/>
      <c r="BR284" s="166"/>
      <c r="BS284" s="166"/>
      <c r="BT284" s="166"/>
      <c r="BU284" s="166"/>
      <c r="BV284" s="166"/>
      <c r="BW284" s="166"/>
      <c r="BX284" s="166"/>
      <c r="BY284" s="166"/>
      <c r="BZ284" s="166"/>
      <c r="CA284" s="166"/>
      <c r="CB284" s="166"/>
      <c r="CC284" s="166"/>
      <c r="CD284" s="166"/>
      <c r="CE284" s="166"/>
      <c r="CF284" s="166"/>
      <c r="CG284" s="166"/>
      <c r="CH284" s="166"/>
      <c r="CI284" s="166"/>
      <c r="CJ284" s="166"/>
      <c r="CK284" s="166"/>
      <c r="CL284" s="166"/>
      <c r="CM284" s="166"/>
      <c r="CN284" s="166"/>
      <c r="CO284" s="166"/>
      <c r="CP284" s="166"/>
      <c r="CQ284" s="166"/>
      <c r="CR284" s="166"/>
      <c r="CS284" s="166"/>
      <c r="CT284" s="166"/>
      <c r="CU284" s="166"/>
      <c r="CV284" s="166"/>
      <c r="CW284" s="166"/>
      <c r="CX284" s="166"/>
      <c r="CY284" s="166"/>
      <c r="CZ284" s="166"/>
      <c r="DA284" s="166"/>
      <c r="DB284" s="166"/>
      <c r="DC284" s="166"/>
      <c r="DD284" s="166"/>
      <c r="DE284" s="166"/>
      <c r="DF284" s="166"/>
      <c r="DG284" s="166"/>
    </row>
    <row r="285" spans="6:111" s="15" customFormat="1" ht="20.100000000000001" customHeight="1" x14ac:dyDescent="0.25">
      <c r="F285" s="6"/>
      <c r="G285" s="6"/>
      <c r="H285" s="6"/>
      <c r="I285" s="6"/>
      <c r="J285" s="6"/>
      <c r="K285" s="168"/>
      <c r="L285" s="11"/>
      <c r="N285" s="11"/>
      <c r="O285" s="11"/>
      <c r="P285" s="166"/>
      <c r="Q285" s="166"/>
      <c r="R285" s="166"/>
      <c r="S285" s="166"/>
      <c r="T285" s="166"/>
      <c r="U285" s="11"/>
      <c r="V285" s="11"/>
      <c r="W285" s="11"/>
      <c r="X285" s="11"/>
      <c r="Y285" s="11"/>
      <c r="Z285" s="11"/>
      <c r="AA285" s="11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  <c r="BI285" s="166"/>
      <c r="BJ285" s="166"/>
      <c r="BK285" s="166"/>
      <c r="BL285" s="166"/>
      <c r="BM285" s="166"/>
      <c r="BN285" s="166"/>
      <c r="BO285" s="166"/>
      <c r="BP285" s="166"/>
      <c r="BQ285" s="166"/>
      <c r="BR285" s="166"/>
      <c r="BS285" s="166"/>
      <c r="BT285" s="166"/>
      <c r="BU285" s="166"/>
      <c r="BV285" s="166"/>
      <c r="BW285" s="166"/>
      <c r="BX285" s="166"/>
      <c r="BY285" s="166"/>
      <c r="BZ285" s="166"/>
      <c r="CA285" s="166"/>
      <c r="CB285" s="166"/>
      <c r="CC285" s="166"/>
      <c r="CD285" s="166"/>
      <c r="CE285" s="166"/>
      <c r="CF285" s="166"/>
      <c r="CG285" s="166"/>
      <c r="CH285" s="166"/>
      <c r="CI285" s="166"/>
      <c r="CJ285" s="166"/>
      <c r="CK285" s="166"/>
      <c r="CL285" s="166"/>
      <c r="CM285" s="166"/>
      <c r="CN285" s="166"/>
      <c r="CO285" s="166"/>
      <c r="CP285" s="166"/>
      <c r="CQ285" s="166"/>
      <c r="CR285" s="166"/>
      <c r="CS285" s="166"/>
      <c r="CT285" s="166"/>
      <c r="CU285" s="166"/>
      <c r="CV285" s="166"/>
      <c r="CW285" s="166"/>
      <c r="CX285" s="166"/>
      <c r="CY285" s="166"/>
      <c r="CZ285" s="166"/>
      <c r="DA285" s="166"/>
      <c r="DB285" s="166"/>
      <c r="DC285" s="166"/>
      <c r="DD285" s="166"/>
      <c r="DE285" s="166"/>
      <c r="DF285" s="166"/>
      <c r="DG285" s="166"/>
    </row>
    <row r="286" spans="6:111" s="15" customFormat="1" ht="20.100000000000001" customHeight="1" x14ac:dyDescent="0.25">
      <c r="F286" s="6"/>
      <c r="G286" s="6"/>
      <c r="H286" s="6"/>
      <c r="I286" s="6"/>
      <c r="J286" s="6"/>
      <c r="K286" s="168"/>
      <c r="L286" s="11"/>
      <c r="N286" s="11"/>
      <c r="O286" s="11"/>
      <c r="P286" s="166"/>
      <c r="Q286" s="166"/>
      <c r="R286" s="166"/>
      <c r="S286" s="166"/>
      <c r="T286" s="166"/>
      <c r="U286" s="11"/>
      <c r="V286" s="11"/>
      <c r="W286" s="11"/>
      <c r="X286" s="11"/>
      <c r="Y286" s="11"/>
      <c r="Z286" s="11"/>
      <c r="AA286" s="11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  <c r="BI286" s="166"/>
      <c r="BJ286" s="166"/>
      <c r="BK286" s="166"/>
      <c r="BL286" s="166"/>
      <c r="BM286" s="166"/>
      <c r="BN286" s="166"/>
      <c r="BO286" s="166"/>
      <c r="BP286" s="166"/>
      <c r="BQ286" s="166"/>
      <c r="BR286" s="166"/>
      <c r="BS286" s="166"/>
      <c r="BT286" s="166"/>
      <c r="BU286" s="166"/>
      <c r="BV286" s="166"/>
      <c r="BW286" s="166"/>
      <c r="BX286" s="166"/>
      <c r="BY286" s="166"/>
      <c r="BZ286" s="166"/>
      <c r="CA286" s="166"/>
      <c r="CB286" s="166"/>
      <c r="CC286" s="166"/>
      <c r="CD286" s="166"/>
      <c r="CE286" s="166"/>
      <c r="CF286" s="166"/>
      <c r="CG286" s="166"/>
      <c r="CH286" s="166"/>
      <c r="CI286" s="166"/>
      <c r="CJ286" s="166"/>
      <c r="CK286" s="166"/>
      <c r="CL286" s="166"/>
      <c r="CM286" s="166"/>
      <c r="CN286" s="166"/>
      <c r="CO286" s="166"/>
      <c r="CP286" s="166"/>
      <c r="CQ286" s="166"/>
      <c r="CR286" s="166"/>
      <c r="CS286" s="166"/>
      <c r="CT286" s="166"/>
      <c r="CU286" s="166"/>
      <c r="CV286" s="166"/>
      <c r="CW286" s="166"/>
      <c r="CX286" s="166"/>
      <c r="CY286" s="166"/>
      <c r="CZ286" s="166"/>
      <c r="DA286" s="166"/>
      <c r="DB286" s="166"/>
      <c r="DC286" s="166"/>
      <c r="DD286" s="166"/>
      <c r="DE286" s="166"/>
      <c r="DF286" s="166"/>
      <c r="DG286" s="166"/>
    </row>
    <row r="287" spans="6:111" s="15" customFormat="1" ht="20.100000000000001" customHeight="1" x14ac:dyDescent="0.25">
      <c r="F287" s="6"/>
      <c r="G287" s="6"/>
      <c r="H287" s="6"/>
      <c r="I287" s="6"/>
      <c r="J287" s="6"/>
      <c r="K287" s="168"/>
      <c r="L287" s="11"/>
      <c r="N287" s="11"/>
      <c r="O287" s="11"/>
      <c r="P287" s="166"/>
      <c r="Q287" s="166"/>
      <c r="R287" s="166"/>
      <c r="S287" s="166"/>
      <c r="T287" s="166"/>
      <c r="U287" s="11"/>
      <c r="V287" s="11"/>
      <c r="W287" s="11"/>
      <c r="X287" s="11"/>
      <c r="Y287" s="11"/>
      <c r="Z287" s="11"/>
      <c r="AA287" s="11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  <c r="BI287" s="166"/>
      <c r="BJ287" s="166"/>
      <c r="BK287" s="166"/>
      <c r="BL287" s="166"/>
      <c r="BM287" s="166"/>
      <c r="BN287" s="166"/>
      <c r="BO287" s="166"/>
      <c r="BP287" s="166"/>
      <c r="BQ287" s="166"/>
      <c r="BR287" s="166"/>
      <c r="BS287" s="166"/>
      <c r="BT287" s="166"/>
      <c r="BU287" s="166"/>
      <c r="BV287" s="166"/>
      <c r="BW287" s="166"/>
      <c r="BX287" s="166"/>
      <c r="BY287" s="166"/>
      <c r="BZ287" s="166"/>
      <c r="CA287" s="166"/>
      <c r="CB287" s="166"/>
      <c r="CC287" s="166"/>
      <c r="CD287" s="166"/>
      <c r="CE287" s="166"/>
      <c r="CF287" s="166"/>
      <c r="CG287" s="166"/>
      <c r="CH287" s="166"/>
      <c r="CI287" s="166"/>
      <c r="CJ287" s="166"/>
      <c r="CK287" s="166"/>
      <c r="CL287" s="166"/>
      <c r="CM287" s="166"/>
      <c r="CN287" s="166"/>
      <c r="CO287" s="166"/>
      <c r="CP287" s="166"/>
      <c r="CQ287" s="166"/>
      <c r="CR287" s="166"/>
      <c r="CS287" s="166"/>
      <c r="CT287" s="166"/>
      <c r="CU287" s="166"/>
      <c r="CV287" s="166"/>
      <c r="CW287" s="166"/>
      <c r="CX287" s="166"/>
      <c r="CY287" s="166"/>
      <c r="CZ287" s="166"/>
      <c r="DA287" s="166"/>
      <c r="DB287" s="166"/>
      <c r="DC287" s="166"/>
      <c r="DD287" s="166"/>
      <c r="DE287" s="166"/>
      <c r="DF287" s="166"/>
      <c r="DG287" s="166"/>
    </row>
    <row r="288" spans="6:111" s="15" customFormat="1" ht="20.100000000000001" customHeight="1" x14ac:dyDescent="0.25">
      <c r="F288" s="6"/>
      <c r="G288" s="6"/>
      <c r="H288" s="6"/>
      <c r="I288" s="6"/>
      <c r="J288" s="6"/>
      <c r="K288" s="168"/>
      <c r="L288" s="11"/>
      <c r="N288" s="11"/>
      <c r="O288" s="11"/>
      <c r="P288" s="166"/>
      <c r="Q288" s="166"/>
      <c r="R288" s="166"/>
      <c r="S288" s="166"/>
      <c r="T288" s="166"/>
      <c r="U288" s="11"/>
      <c r="V288" s="11"/>
      <c r="W288" s="11"/>
      <c r="X288" s="11"/>
      <c r="Y288" s="11"/>
      <c r="Z288" s="11"/>
      <c r="AA288" s="11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  <c r="BI288" s="166"/>
      <c r="BJ288" s="166"/>
      <c r="BK288" s="166"/>
      <c r="BL288" s="166"/>
      <c r="BM288" s="166"/>
      <c r="BN288" s="166"/>
      <c r="BO288" s="166"/>
      <c r="BP288" s="166"/>
      <c r="BQ288" s="166"/>
      <c r="BR288" s="166"/>
      <c r="BS288" s="166"/>
      <c r="BT288" s="166"/>
      <c r="BU288" s="166"/>
      <c r="BV288" s="166"/>
      <c r="BW288" s="166"/>
      <c r="BX288" s="166"/>
      <c r="BY288" s="166"/>
      <c r="BZ288" s="166"/>
      <c r="CA288" s="166"/>
      <c r="CB288" s="166"/>
      <c r="CC288" s="166"/>
      <c r="CD288" s="166"/>
      <c r="CE288" s="166"/>
      <c r="CF288" s="166"/>
      <c r="CG288" s="166"/>
      <c r="CH288" s="166"/>
      <c r="CI288" s="166"/>
      <c r="CJ288" s="166"/>
      <c r="CK288" s="166"/>
      <c r="CL288" s="166"/>
      <c r="CM288" s="166"/>
      <c r="CN288" s="166"/>
      <c r="CO288" s="166"/>
      <c r="CP288" s="166"/>
      <c r="CQ288" s="166"/>
      <c r="CR288" s="166"/>
      <c r="CS288" s="166"/>
      <c r="CT288" s="166"/>
      <c r="CU288" s="166"/>
      <c r="CV288" s="166"/>
      <c r="CW288" s="166"/>
      <c r="CX288" s="166"/>
      <c r="CY288" s="166"/>
      <c r="CZ288" s="166"/>
      <c r="DA288" s="166"/>
      <c r="DB288" s="166"/>
      <c r="DC288" s="166"/>
      <c r="DD288" s="166"/>
      <c r="DE288" s="166"/>
      <c r="DF288" s="166"/>
      <c r="DG288" s="166"/>
    </row>
    <row r="289" spans="6:111" s="15" customFormat="1" ht="20.100000000000001" customHeight="1" x14ac:dyDescent="0.25">
      <c r="F289" s="6"/>
      <c r="G289" s="6"/>
      <c r="H289" s="6"/>
      <c r="I289" s="6"/>
      <c r="J289" s="6"/>
      <c r="K289" s="168"/>
      <c r="L289" s="11"/>
      <c r="N289" s="11"/>
      <c r="O289" s="11"/>
      <c r="P289" s="166"/>
      <c r="Q289" s="166"/>
      <c r="R289" s="166"/>
      <c r="S289" s="166"/>
      <c r="T289" s="166"/>
      <c r="U289" s="11"/>
      <c r="V289" s="11"/>
      <c r="W289" s="11"/>
      <c r="X289" s="11"/>
      <c r="Y289" s="11"/>
      <c r="Z289" s="11"/>
      <c r="AA289" s="11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  <c r="BI289" s="166"/>
      <c r="BJ289" s="166"/>
      <c r="BK289" s="166"/>
      <c r="BL289" s="166"/>
      <c r="BM289" s="166"/>
      <c r="BN289" s="166"/>
      <c r="BO289" s="166"/>
      <c r="BP289" s="166"/>
      <c r="BQ289" s="166"/>
      <c r="BR289" s="166"/>
      <c r="BS289" s="166"/>
      <c r="BT289" s="166"/>
      <c r="BU289" s="166"/>
      <c r="BV289" s="166"/>
      <c r="BW289" s="166"/>
      <c r="BX289" s="166"/>
      <c r="BY289" s="166"/>
      <c r="BZ289" s="166"/>
      <c r="CA289" s="166"/>
      <c r="CB289" s="166"/>
      <c r="CC289" s="166"/>
      <c r="CD289" s="166"/>
      <c r="CE289" s="166"/>
      <c r="CF289" s="166"/>
      <c r="CG289" s="166"/>
      <c r="CH289" s="166"/>
      <c r="CI289" s="166"/>
      <c r="CJ289" s="166"/>
      <c r="CK289" s="166"/>
      <c r="CL289" s="166"/>
      <c r="CM289" s="166"/>
      <c r="CN289" s="166"/>
      <c r="CO289" s="166"/>
      <c r="CP289" s="166"/>
      <c r="CQ289" s="166"/>
      <c r="CR289" s="166"/>
      <c r="CS289" s="166"/>
      <c r="CT289" s="166"/>
      <c r="CU289" s="166"/>
      <c r="CV289" s="166"/>
      <c r="CW289" s="166"/>
      <c r="CX289" s="166"/>
      <c r="CY289" s="166"/>
      <c r="CZ289" s="166"/>
      <c r="DA289" s="166"/>
      <c r="DB289" s="166"/>
      <c r="DC289" s="166"/>
      <c r="DD289" s="166"/>
      <c r="DE289" s="166"/>
      <c r="DF289" s="166"/>
      <c r="DG289" s="166"/>
    </row>
    <row r="290" spans="6:111" s="15" customFormat="1" ht="20.100000000000001" customHeight="1" x14ac:dyDescent="0.25">
      <c r="F290" s="6"/>
      <c r="G290" s="6"/>
      <c r="H290" s="6"/>
      <c r="I290" s="6"/>
      <c r="J290" s="6"/>
      <c r="K290" s="168"/>
      <c r="L290" s="11"/>
      <c r="N290" s="11"/>
      <c r="O290" s="11"/>
      <c r="P290" s="166"/>
      <c r="Q290" s="166"/>
      <c r="R290" s="166"/>
      <c r="S290" s="166"/>
      <c r="T290" s="166"/>
      <c r="U290" s="11"/>
      <c r="V290" s="11"/>
      <c r="W290" s="11"/>
      <c r="X290" s="11"/>
      <c r="Y290" s="11"/>
      <c r="Z290" s="11"/>
      <c r="AA290" s="11"/>
      <c r="AB290" s="166"/>
      <c r="AC290" s="166"/>
      <c r="AD290" s="166"/>
      <c r="AE290" s="166"/>
      <c r="AF290" s="166"/>
      <c r="AG290" s="166"/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  <c r="BI290" s="166"/>
      <c r="BJ290" s="166"/>
      <c r="BK290" s="166"/>
      <c r="BL290" s="166"/>
      <c r="BM290" s="166"/>
      <c r="BN290" s="166"/>
      <c r="BO290" s="166"/>
      <c r="BP290" s="166"/>
      <c r="BQ290" s="166"/>
      <c r="BR290" s="166"/>
      <c r="BS290" s="166"/>
      <c r="BT290" s="166"/>
      <c r="BU290" s="166"/>
      <c r="BV290" s="166"/>
      <c r="BW290" s="166"/>
      <c r="BX290" s="166"/>
      <c r="BY290" s="166"/>
      <c r="BZ290" s="166"/>
      <c r="CA290" s="166"/>
      <c r="CB290" s="166"/>
      <c r="CC290" s="166"/>
      <c r="CD290" s="166"/>
      <c r="CE290" s="166"/>
      <c r="CF290" s="166"/>
      <c r="CG290" s="166"/>
      <c r="CH290" s="166"/>
      <c r="CI290" s="166"/>
      <c r="CJ290" s="166"/>
      <c r="CK290" s="166"/>
      <c r="CL290" s="166"/>
      <c r="CM290" s="166"/>
      <c r="CN290" s="166"/>
      <c r="CO290" s="166"/>
      <c r="CP290" s="166"/>
      <c r="CQ290" s="166"/>
      <c r="CR290" s="166"/>
      <c r="CS290" s="166"/>
      <c r="CT290" s="166"/>
      <c r="CU290" s="166"/>
      <c r="CV290" s="166"/>
      <c r="CW290" s="166"/>
      <c r="CX290" s="166"/>
      <c r="CY290" s="166"/>
      <c r="CZ290" s="166"/>
      <c r="DA290" s="166"/>
      <c r="DB290" s="166"/>
      <c r="DC290" s="166"/>
      <c r="DD290" s="166"/>
      <c r="DE290" s="166"/>
      <c r="DF290" s="166"/>
      <c r="DG290" s="166"/>
    </row>
    <row r="291" spans="6:111" s="15" customFormat="1" ht="20.100000000000001" customHeight="1" x14ac:dyDescent="0.25">
      <c r="F291" s="6"/>
      <c r="G291" s="6"/>
      <c r="H291" s="6"/>
      <c r="I291" s="6"/>
      <c r="J291" s="6"/>
      <c r="K291" s="168"/>
      <c r="L291" s="11"/>
      <c r="N291" s="11"/>
      <c r="O291" s="11"/>
      <c r="P291" s="166"/>
      <c r="Q291" s="166"/>
      <c r="R291" s="166"/>
      <c r="S291" s="166"/>
      <c r="T291" s="166"/>
      <c r="U291" s="11"/>
      <c r="V291" s="11"/>
      <c r="W291" s="11"/>
      <c r="X291" s="11"/>
      <c r="Y291" s="11"/>
      <c r="Z291" s="11"/>
      <c r="AA291" s="11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  <c r="BI291" s="166"/>
      <c r="BJ291" s="166"/>
      <c r="BK291" s="166"/>
      <c r="BL291" s="166"/>
      <c r="BM291" s="166"/>
      <c r="BN291" s="166"/>
      <c r="BO291" s="166"/>
      <c r="BP291" s="166"/>
      <c r="BQ291" s="166"/>
      <c r="BR291" s="166"/>
      <c r="BS291" s="166"/>
      <c r="BT291" s="166"/>
      <c r="BU291" s="166"/>
      <c r="BV291" s="166"/>
      <c r="BW291" s="166"/>
      <c r="BX291" s="166"/>
      <c r="BY291" s="166"/>
      <c r="BZ291" s="166"/>
      <c r="CA291" s="166"/>
      <c r="CB291" s="166"/>
      <c r="CC291" s="166"/>
      <c r="CD291" s="166"/>
      <c r="CE291" s="166"/>
      <c r="CF291" s="166"/>
      <c r="CG291" s="166"/>
      <c r="CH291" s="166"/>
      <c r="CI291" s="166"/>
      <c r="CJ291" s="166"/>
      <c r="CK291" s="166"/>
      <c r="CL291" s="166"/>
      <c r="CM291" s="166"/>
      <c r="CN291" s="166"/>
      <c r="CO291" s="166"/>
      <c r="CP291" s="166"/>
      <c r="CQ291" s="166"/>
      <c r="CR291" s="166"/>
      <c r="CS291" s="166"/>
      <c r="CT291" s="166"/>
      <c r="CU291" s="166"/>
      <c r="CV291" s="166"/>
      <c r="CW291" s="166"/>
      <c r="CX291" s="166"/>
      <c r="CY291" s="166"/>
      <c r="CZ291" s="166"/>
      <c r="DA291" s="166"/>
      <c r="DB291" s="166"/>
      <c r="DC291" s="166"/>
      <c r="DD291" s="166"/>
      <c r="DE291" s="166"/>
      <c r="DF291" s="166"/>
      <c r="DG291" s="166"/>
    </row>
    <row r="292" spans="6:111" s="15" customFormat="1" ht="20.100000000000001" customHeight="1" x14ac:dyDescent="0.25">
      <c r="F292" s="6"/>
      <c r="G292" s="6"/>
      <c r="H292" s="6"/>
      <c r="I292" s="6"/>
      <c r="J292" s="6"/>
      <c r="K292" s="168"/>
      <c r="L292" s="11"/>
      <c r="N292" s="11"/>
      <c r="O292" s="11"/>
      <c r="P292" s="166"/>
      <c r="Q292" s="166"/>
      <c r="R292" s="166"/>
      <c r="S292" s="166"/>
      <c r="T292" s="166"/>
      <c r="U292" s="11"/>
      <c r="V292" s="11"/>
      <c r="W292" s="11"/>
      <c r="X292" s="11"/>
      <c r="Y292" s="11"/>
      <c r="Z292" s="11"/>
      <c r="AA292" s="11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  <c r="BI292" s="166"/>
      <c r="BJ292" s="166"/>
      <c r="BK292" s="166"/>
      <c r="BL292" s="166"/>
      <c r="BM292" s="166"/>
      <c r="BN292" s="166"/>
      <c r="BO292" s="166"/>
      <c r="BP292" s="166"/>
      <c r="BQ292" s="166"/>
      <c r="BR292" s="166"/>
      <c r="BS292" s="166"/>
      <c r="BT292" s="166"/>
      <c r="BU292" s="166"/>
      <c r="BV292" s="166"/>
      <c r="BW292" s="166"/>
      <c r="BX292" s="166"/>
      <c r="BY292" s="166"/>
      <c r="BZ292" s="166"/>
      <c r="CA292" s="166"/>
      <c r="CB292" s="166"/>
      <c r="CC292" s="166"/>
      <c r="CD292" s="166"/>
      <c r="CE292" s="166"/>
      <c r="CF292" s="166"/>
      <c r="CG292" s="166"/>
      <c r="CH292" s="166"/>
      <c r="CI292" s="166"/>
      <c r="CJ292" s="166"/>
      <c r="CK292" s="166"/>
      <c r="CL292" s="166"/>
      <c r="CM292" s="166"/>
      <c r="CN292" s="166"/>
      <c r="CO292" s="166"/>
      <c r="CP292" s="166"/>
      <c r="CQ292" s="166"/>
      <c r="CR292" s="166"/>
      <c r="CS292" s="166"/>
      <c r="CT292" s="166"/>
      <c r="CU292" s="166"/>
      <c r="CV292" s="166"/>
      <c r="CW292" s="166"/>
      <c r="CX292" s="166"/>
      <c r="CY292" s="166"/>
      <c r="CZ292" s="166"/>
      <c r="DA292" s="166"/>
      <c r="DB292" s="166"/>
      <c r="DC292" s="166"/>
      <c r="DD292" s="166"/>
      <c r="DE292" s="166"/>
      <c r="DF292" s="166"/>
      <c r="DG292" s="166"/>
    </row>
    <row r="293" spans="6:111" s="15" customFormat="1" ht="20.100000000000001" customHeight="1" x14ac:dyDescent="0.25">
      <c r="F293" s="6"/>
      <c r="G293" s="6"/>
      <c r="H293" s="6"/>
      <c r="I293" s="6"/>
      <c r="J293" s="6"/>
      <c r="K293" s="168"/>
      <c r="L293" s="11"/>
      <c r="N293" s="11"/>
      <c r="O293" s="11"/>
      <c r="P293" s="166"/>
      <c r="Q293" s="166"/>
      <c r="R293" s="166"/>
      <c r="S293" s="166"/>
      <c r="T293" s="166"/>
      <c r="U293" s="11"/>
      <c r="V293" s="11"/>
      <c r="W293" s="11"/>
      <c r="X293" s="11"/>
      <c r="Y293" s="11"/>
      <c r="Z293" s="11"/>
      <c r="AA293" s="11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  <c r="BI293" s="166"/>
      <c r="BJ293" s="166"/>
      <c r="BK293" s="166"/>
      <c r="BL293" s="166"/>
      <c r="BM293" s="166"/>
      <c r="BN293" s="166"/>
      <c r="BO293" s="166"/>
      <c r="BP293" s="166"/>
      <c r="BQ293" s="166"/>
      <c r="BR293" s="166"/>
      <c r="BS293" s="166"/>
      <c r="BT293" s="166"/>
      <c r="BU293" s="166"/>
      <c r="BV293" s="166"/>
      <c r="BW293" s="166"/>
      <c r="BX293" s="166"/>
      <c r="BY293" s="166"/>
      <c r="BZ293" s="166"/>
      <c r="CA293" s="166"/>
      <c r="CB293" s="166"/>
      <c r="CC293" s="166"/>
      <c r="CD293" s="166"/>
      <c r="CE293" s="166"/>
      <c r="CF293" s="166"/>
      <c r="CG293" s="166"/>
      <c r="CH293" s="166"/>
      <c r="CI293" s="166"/>
      <c r="CJ293" s="166"/>
      <c r="CK293" s="166"/>
      <c r="CL293" s="166"/>
      <c r="CM293" s="166"/>
      <c r="CN293" s="166"/>
      <c r="CO293" s="166"/>
      <c r="CP293" s="166"/>
      <c r="CQ293" s="166"/>
      <c r="CR293" s="166"/>
      <c r="CS293" s="166"/>
      <c r="CT293" s="166"/>
      <c r="CU293" s="166"/>
      <c r="CV293" s="166"/>
      <c r="CW293" s="166"/>
      <c r="CX293" s="166"/>
      <c r="CY293" s="166"/>
      <c r="CZ293" s="166"/>
      <c r="DA293" s="166"/>
      <c r="DB293" s="166"/>
      <c r="DC293" s="166"/>
      <c r="DD293" s="166"/>
      <c r="DE293" s="166"/>
      <c r="DF293" s="166"/>
      <c r="DG293" s="166"/>
    </row>
    <row r="294" spans="6:111" s="15" customFormat="1" ht="20.100000000000001" customHeight="1" x14ac:dyDescent="0.25">
      <c r="F294" s="6"/>
      <c r="G294" s="6"/>
      <c r="H294" s="6"/>
      <c r="I294" s="6"/>
      <c r="J294" s="6"/>
      <c r="K294" s="168"/>
      <c r="L294" s="11"/>
      <c r="N294" s="11"/>
      <c r="O294" s="11"/>
      <c r="P294" s="166"/>
      <c r="Q294" s="166"/>
      <c r="R294" s="166"/>
      <c r="S294" s="166"/>
      <c r="T294" s="166"/>
      <c r="U294" s="11"/>
      <c r="V294" s="11"/>
      <c r="W294" s="11"/>
      <c r="X294" s="11"/>
      <c r="Y294" s="11"/>
      <c r="Z294" s="11"/>
      <c r="AA294" s="11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  <c r="BI294" s="166"/>
      <c r="BJ294" s="166"/>
      <c r="BK294" s="166"/>
      <c r="BL294" s="166"/>
      <c r="BM294" s="166"/>
      <c r="BN294" s="166"/>
      <c r="BO294" s="166"/>
      <c r="BP294" s="166"/>
      <c r="BQ294" s="166"/>
      <c r="BR294" s="166"/>
      <c r="BS294" s="166"/>
      <c r="BT294" s="166"/>
      <c r="BU294" s="166"/>
      <c r="BV294" s="166"/>
      <c r="BW294" s="166"/>
      <c r="BX294" s="166"/>
      <c r="BY294" s="166"/>
      <c r="BZ294" s="166"/>
      <c r="CA294" s="166"/>
      <c r="CB294" s="166"/>
      <c r="CC294" s="166"/>
      <c r="CD294" s="166"/>
      <c r="CE294" s="166"/>
      <c r="CF294" s="166"/>
      <c r="CG294" s="166"/>
      <c r="CH294" s="166"/>
      <c r="CI294" s="166"/>
      <c r="CJ294" s="166"/>
      <c r="CK294" s="166"/>
      <c r="CL294" s="166"/>
      <c r="CM294" s="166"/>
      <c r="CN294" s="166"/>
      <c r="CO294" s="166"/>
      <c r="CP294" s="166"/>
      <c r="CQ294" s="166"/>
      <c r="CR294" s="166"/>
      <c r="CS294" s="166"/>
      <c r="CT294" s="166"/>
      <c r="CU294" s="166"/>
      <c r="CV294" s="166"/>
      <c r="CW294" s="166"/>
      <c r="CX294" s="166"/>
      <c r="CY294" s="166"/>
      <c r="CZ294" s="166"/>
      <c r="DA294" s="166"/>
      <c r="DB294" s="166"/>
      <c r="DC294" s="166"/>
      <c r="DD294" s="166"/>
      <c r="DE294" s="166"/>
      <c r="DF294" s="166"/>
      <c r="DG294" s="166"/>
    </row>
    <row r="295" spans="6:111" s="15" customFormat="1" ht="20.100000000000001" customHeight="1" x14ac:dyDescent="0.25">
      <c r="F295" s="6"/>
      <c r="G295" s="6"/>
      <c r="H295" s="6"/>
      <c r="I295" s="6"/>
      <c r="J295" s="6"/>
      <c r="K295" s="168"/>
      <c r="L295" s="11"/>
      <c r="N295" s="11"/>
      <c r="O295" s="11"/>
      <c r="P295" s="166"/>
      <c r="Q295" s="166"/>
      <c r="R295" s="166"/>
      <c r="S295" s="166"/>
      <c r="T295" s="166"/>
      <c r="U295" s="11"/>
      <c r="V295" s="11"/>
      <c r="W295" s="11"/>
      <c r="X295" s="11"/>
      <c r="Y295" s="11"/>
      <c r="Z295" s="11"/>
      <c r="AA295" s="11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  <c r="BI295" s="166"/>
      <c r="BJ295" s="166"/>
      <c r="BK295" s="166"/>
      <c r="BL295" s="166"/>
      <c r="BM295" s="166"/>
      <c r="BN295" s="166"/>
      <c r="BO295" s="166"/>
      <c r="BP295" s="166"/>
      <c r="BQ295" s="166"/>
      <c r="BR295" s="166"/>
      <c r="BS295" s="166"/>
      <c r="BT295" s="166"/>
      <c r="BU295" s="166"/>
      <c r="BV295" s="166"/>
      <c r="BW295" s="166"/>
      <c r="BX295" s="166"/>
      <c r="BY295" s="166"/>
      <c r="BZ295" s="166"/>
      <c r="CA295" s="166"/>
      <c r="CB295" s="166"/>
      <c r="CC295" s="166"/>
      <c r="CD295" s="166"/>
      <c r="CE295" s="166"/>
      <c r="CF295" s="166"/>
      <c r="CG295" s="166"/>
      <c r="CH295" s="166"/>
      <c r="CI295" s="166"/>
      <c r="CJ295" s="166"/>
      <c r="CK295" s="166"/>
      <c r="CL295" s="166"/>
      <c r="CM295" s="166"/>
      <c r="CN295" s="166"/>
      <c r="CO295" s="166"/>
      <c r="CP295" s="166"/>
      <c r="CQ295" s="166"/>
      <c r="CR295" s="166"/>
      <c r="CS295" s="166"/>
      <c r="CT295" s="166"/>
      <c r="CU295" s="166"/>
      <c r="CV295" s="166"/>
      <c r="CW295" s="166"/>
      <c r="CX295" s="166"/>
      <c r="CY295" s="166"/>
      <c r="CZ295" s="166"/>
      <c r="DA295" s="166"/>
      <c r="DB295" s="166"/>
      <c r="DC295" s="166"/>
      <c r="DD295" s="166"/>
      <c r="DE295" s="166"/>
      <c r="DF295" s="166"/>
      <c r="DG295" s="166"/>
    </row>
    <row r="296" spans="6:111" s="15" customFormat="1" ht="20.100000000000001" customHeight="1" x14ac:dyDescent="0.25">
      <c r="F296" s="6"/>
      <c r="G296" s="6"/>
      <c r="H296" s="6"/>
      <c r="I296" s="6"/>
      <c r="J296" s="6"/>
      <c r="K296" s="168"/>
      <c r="L296" s="11"/>
      <c r="N296" s="11"/>
      <c r="O296" s="11"/>
      <c r="P296" s="166"/>
      <c r="Q296" s="166"/>
      <c r="R296" s="166"/>
      <c r="S296" s="166"/>
      <c r="T296" s="166"/>
      <c r="U296" s="11"/>
      <c r="V296" s="11"/>
      <c r="W296" s="11"/>
      <c r="X296" s="11"/>
      <c r="Y296" s="11"/>
      <c r="Z296" s="11"/>
      <c r="AA296" s="11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  <c r="BI296" s="166"/>
      <c r="BJ296" s="166"/>
      <c r="BK296" s="166"/>
      <c r="BL296" s="166"/>
      <c r="BM296" s="166"/>
      <c r="BN296" s="166"/>
      <c r="BO296" s="166"/>
      <c r="BP296" s="166"/>
      <c r="BQ296" s="166"/>
      <c r="BR296" s="166"/>
      <c r="BS296" s="166"/>
      <c r="BT296" s="166"/>
      <c r="BU296" s="166"/>
      <c r="BV296" s="166"/>
      <c r="BW296" s="166"/>
      <c r="BX296" s="166"/>
      <c r="BY296" s="166"/>
      <c r="BZ296" s="166"/>
      <c r="CA296" s="166"/>
      <c r="CB296" s="166"/>
      <c r="CC296" s="166"/>
      <c r="CD296" s="166"/>
      <c r="CE296" s="166"/>
      <c r="CF296" s="166"/>
      <c r="CG296" s="166"/>
      <c r="CH296" s="166"/>
      <c r="CI296" s="166"/>
      <c r="CJ296" s="166"/>
      <c r="CK296" s="166"/>
      <c r="CL296" s="166"/>
      <c r="CM296" s="166"/>
      <c r="CN296" s="166"/>
      <c r="CO296" s="166"/>
      <c r="CP296" s="166"/>
      <c r="CQ296" s="166"/>
      <c r="CR296" s="166"/>
      <c r="CS296" s="166"/>
      <c r="CT296" s="166"/>
      <c r="CU296" s="166"/>
      <c r="CV296" s="166"/>
      <c r="CW296" s="166"/>
      <c r="CX296" s="166"/>
      <c r="CY296" s="166"/>
      <c r="CZ296" s="166"/>
      <c r="DA296" s="166"/>
      <c r="DB296" s="166"/>
      <c r="DC296" s="166"/>
      <c r="DD296" s="166"/>
      <c r="DE296" s="166"/>
      <c r="DF296" s="166"/>
      <c r="DG296" s="166"/>
    </row>
    <row r="297" spans="6:111" s="15" customFormat="1" ht="20.100000000000001" customHeight="1" x14ac:dyDescent="0.25">
      <c r="F297" s="6"/>
      <c r="G297" s="6"/>
      <c r="H297" s="6"/>
      <c r="I297" s="6"/>
      <c r="J297" s="6"/>
      <c r="K297" s="168"/>
      <c r="L297" s="11"/>
      <c r="N297" s="11"/>
      <c r="O297" s="11"/>
      <c r="P297" s="166"/>
      <c r="Q297" s="166"/>
      <c r="R297" s="166"/>
      <c r="S297" s="166"/>
      <c r="T297" s="166"/>
      <c r="U297" s="11"/>
      <c r="V297" s="11"/>
      <c r="W297" s="11"/>
      <c r="X297" s="11"/>
      <c r="Y297" s="11"/>
      <c r="Z297" s="11"/>
      <c r="AA297" s="11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  <c r="BI297" s="166"/>
      <c r="BJ297" s="166"/>
      <c r="BK297" s="166"/>
      <c r="BL297" s="166"/>
      <c r="BM297" s="166"/>
      <c r="BN297" s="166"/>
      <c r="BO297" s="166"/>
      <c r="BP297" s="166"/>
      <c r="BQ297" s="166"/>
      <c r="BR297" s="166"/>
      <c r="BS297" s="166"/>
      <c r="BT297" s="166"/>
      <c r="BU297" s="166"/>
      <c r="BV297" s="166"/>
      <c r="BW297" s="166"/>
      <c r="BX297" s="166"/>
      <c r="BY297" s="166"/>
      <c r="BZ297" s="166"/>
      <c r="CA297" s="166"/>
      <c r="CB297" s="166"/>
      <c r="CC297" s="166"/>
      <c r="CD297" s="166"/>
      <c r="CE297" s="166"/>
      <c r="CF297" s="166"/>
      <c r="CG297" s="166"/>
      <c r="CH297" s="166"/>
      <c r="CI297" s="166"/>
      <c r="CJ297" s="166"/>
      <c r="CK297" s="166"/>
      <c r="CL297" s="166"/>
      <c r="CM297" s="166"/>
      <c r="CN297" s="166"/>
      <c r="CO297" s="166"/>
      <c r="CP297" s="166"/>
      <c r="CQ297" s="166"/>
      <c r="CR297" s="166"/>
      <c r="CS297" s="166"/>
      <c r="CT297" s="166"/>
      <c r="CU297" s="166"/>
      <c r="CV297" s="166"/>
      <c r="CW297" s="166"/>
      <c r="CX297" s="166"/>
      <c r="CY297" s="166"/>
      <c r="CZ297" s="166"/>
      <c r="DA297" s="166"/>
      <c r="DB297" s="166"/>
      <c r="DC297" s="166"/>
      <c r="DD297" s="166"/>
      <c r="DE297" s="166"/>
      <c r="DF297" s="166"/>
      <c r="DG297" s="166"/>
    </row>
    <row r="298" spans="6:111" s="15" customFormat="1" ht="20.100000000000001" customHeight="1" x14ac:dyDescent="0.25">
      <c r="F298" s="6"/>
      <c r="G298" s="6"/>
      <c r="H298" s="6"/>
      <c r="I298" s="6"/>
      <c r="J298" s="6"/>
      <c r="K298" s="168"/>
      <c r="L298" s="11"/>
      <c r="N298" s="11"/>
      <c r="O298" s="11"/>
      <c r="P298" s="166"/>
      <c r="Q298" s="166"/>
      <c r="R298" s="166"/>
      <c r="S298" s="166"/>
      <c r="T298" s="166"/>
      <c r="U298" s="11"/>
      <c r="V298" s="11"/>
      <c r="W298" s="11"/>
      <c r="X298" s="11"/>
      <c r="Y298" s="11"/>
      <c r="Z298" s="11"/>
      <c r="AA298" s="11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  <c r="BI298" s="166"/>
      <c r="BJ298" s="166"/>
      <c r="BK298" s="166"/>
      <c r="BL298" s="166"/>
      <c r="BM298" s="166"/>
      <c r="BN298" s="166"/>
      <c r="BO298" s="166"/>
      <c r="BP298" s="166"/>
      <c r="BQ298" s="166"/>
      <c r="BR298" s="166"/>
      <c r="BS298" s="166"/>
      <c r="BT298" s="166"/>
      <c r="BU298" s="166"/>
      <c r="BV298" s="166"/>
      <c r="BW298" s="166"/>
      <c r="BX298" s="166"/>
      <c r="BY298" s="166"/>
      <c r="BZ298" s="166"/>
      <c r="CA298" s="166"/>
      <c r="CB298" s="166"/>
      <c r="CC298" s="166"/>
      <c r="CD298" s="166"/>
      <c r="CE298" s="166"/>
      <c r="CF298" s="166"/>
      <c r="CG298" s="166"/>
      <c r="CH298" s="166"/>
      <c r="CI298" s="166"/>
      <c r="CJ298" s="166"/>
      <c r="CK298" s="166"/>
      <c r="CL298" s="166"/>
      <c r="CM298" s="166"/>
      <c r="CN298" s="166"/>
      <c r="CO298" s="166"/>
      <c r="CP298" s="166"/>
      <c r="CQ298" s="166"/>
      <c r="CR298" s="166"/>
      <c r="CS298" s="166"/>
      <c r="CT298" s="166"/>
      <c r="CU298" s="166"/>
      <c r="CV298" s="166"/>
      <c r="CW298" s="166"/>
      <c r="CX298" s="166"/>
      <c r="CY298" s="166"/>
      <c r="CZ298" s="166"/>
      <c r="DA298" s="166"/>
      <c r="DB298" s="166"/>
      <c r="DC298" s="166"/>
      <c r="DD298" s="166"/>
      <c r="DE298" s="166"/>
      <c r="DF298" s="166"/>
      <c r="DG298" s="166"/>
    </row>
    <row r="299" spans="6:111" s="15" customFormat="1" ht="20.100000000000001" customHeight="1" x14ac:dyDescent="0.25">
      <c r="F299" s="6"/>
      <c r="G299" s="6"/>
      <c r="H299" s="6"/>
      <c r="I299" s="6"/>
      <c r="J299" s="6"/>
      <c r="K299" s="168"/>
      <c r="L299" s="11"/>
      <c r="N299" s="11"/>
      <c r="O299" s="11"/>
      <c r="P299" s="166"/>
      <c r="Q299" s="166"/>
      <c r="R299" s="166"/>
      <c r="S299" s="166"/>
      <c r="T299" s="166"/>
      <c r="U299" s="11"/>
      <c r="V299" s="11"/>
      <c r="W299" s="11"/>
      <c r="X299" s="11"/>
      <c r="Y299" s="11"/>
      <c r="Z299" s="11"/>
      <c r="AA299" s="11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  <c r="BI299" s="166"/>
      <c r="BJ299" s="166"/>
      <c r="BK299" s="166"/>
      <c r="BL299" s="166"/>
      <c r="BM299" s="166"/>
      <c r="BN299" s="166"/>
      <c r="BO299" s="166"/>
      <c r="BP299" s="166"/>
      <c r="BQ299" s="166"/>
      <c r="BR299" s="166"/>
      <c r="BS299" s="166"/>
      <c r="BT299" s="166"/>
      <c r="BU299" s="166"/>
      <c r="BV299" s="166"/>
      <c r="BW299" s="166"/>
      <c r="BX299" s="166"/>
      <c r="BY299" s="166"/>
      <c r="BZ299" s="166"/>
      <c r="CA299" s="166"/>
      <c r="CB299" s="166"/>
      <c r="CC299" s="166"/>
      <c r="CD299" s="166"/>
      <c r="CE299" s="166"/>
      <c r="CF299" s="166"/>
      <c r="CG299" s="166"/>
      <c r="CH299" s="166"/>
      <c r="CI299" s="166"/>
      <c r="CJ299" s="166"/>
      <c r="CK299" s="166"/>
      <c r="CL299" s="166"/>
      <c r="CM299" s="166"/>
      <c r="CN299" s="166"/>
      <c r="CO299" s="166"/>
      <c r="CP299" s="166"/>
      <c r="CQ299" s="166"/>
      <c r="CR299" s="166"/>
      <c r="CS299" s="166"/>
      <c r="CT299" s="166"/>
      <c r="CU299" s="166"/>
      <c r="CV299" s="166"/>
      <c r="CW299" s="166"/>
      <c r="CX299" s="166"/>
      <c r="CY299" s="166"/>
      <c r="CZ299" s="166"/>
      <c r="DA299" s="166"/>
      <c r="DB299" s="166"/>
      <c r="DC299" s="166"/>
      <c r="DD299" s="166"/>
      <c r="DE299" s="166"/>
      <c r="DF299" s="166"/>
      <c r="DG299" s="166"/>
    </row>
    <row r="300" spans="6:111" s="15" customFormat="1" ht="20.100000000000001" customHeight="1" x14ac:dyDescent="0.25">
      <c r="F300" s="6"/>
      <c r="G300" s="6"/>
      <c r="H300" s="6"/>
      <c r="I300" s="6"/>
      <c r="J300" s="6"/>
      <c r="K300" s="168"/>
      <c r="L300" s="11"/>
      <c r="N300" s="11"/>
      <c r="O300" s="11"/>
      <c r="P300" s="166"/>
      <c r="Q300" s="166"/>
      <c r="R300" s="166"/>
      <c r="S300" s="166"/>
      <c r="T300" s="166"/>
      <c r="U300" s="11"/>
      <c r="V300" s="11"/>
      <c r="W300" s="11"/>
      <c r="X300" s="11"/>
      <c r="Y300" s="11"/>
      <c r="Z300" s="11"/>
      <c r="AA300" s="11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  <c r="BI300" s="166"/>
      <c r="BJ300" s="166"/>
      <c r="BK300" s="166"/>
      <c r="BL300" s="166"/>
      <c r="BM300" s="166"/>
      <c r="BN300" s="166"/>
      <c r="BO300" s="166"/>
      <c r="BP300" s="166"/>
      <c r="BQ300" s="166"/>
      <c r="BR300" s="166"/>
      <c r="BS300" s="166"/>
      <c r="BT300" s="166"/>
      <c r="BU300" s="166"/>
      <c r="BV300" s="166"/>
      <c r="BW300" s="166"/>
      <c r="BX300" s="166"/>
      <c r="BY300" s="166"/>
      <c r="BZ300" s="166"/>
      <c r="CA300" s="166"/>
      <c r="CB300" s="166"/>
      <c r="CC300" s="166"/>
      <c r="CD300" s="166"/>
      <c r="CE300" s="166"/>
      <c r="CF300" s="166"/>
      <c r="CG300" s="166"/>
      <c r="CH300" s="166"/>
      <c r="CI300" s="166"/>
      <c r="CJ300" s="166"/>
      <c r="CK300" s="166"/>
      <c r="CL300" s="166"/>
      <c r="CM300" s="166"/>
      <c r="CN300" s="166"/>
      <c r="CO300" s="166"/>
      <c r="CP300" s="166"/>
      <c r="CQ300" s="166"/>
      <c r="CR300" s="166"/>
      <c r="CS300" s="166"/>
      <c r="CT300" s="166"/>
      <c r="CU300" s="166"/>
      <c r="CV300" s="166"/>
      <c r="CW300" s="166"/>
      <c r="CX300" s="166"/>
      <c r="CY300" s="166"/>
      <c r="CZ300" s="166"/>
      <c r="DA300" s="166"/>
      <c r="DB300" s="166"/>
      <c r="DC300" s="166"/>
      <c r="DD300" s="166"/>
      <c r="DE300" s="166"/>
      <c r="DF300" s="166"/>
      <c r="DG300" s="166"/>
    </row>
    <row r="301" spans="6:111" s="15" customFormat="1" ht="20.100000000000001" customHeight="1" x14ac:dyDescent="0.25">
      <c r="F301" s="6"/>
      <c r="G301" s="6"/>
      <c r="H301" s="6"/>
      <c r="I301" s="6"/>
      <c r="J301" s="6"/>
      <c r="K301" s="168"/>
      <c r="L301" s="11"/>
      <c r="N301" s="11"/>
      <c r="O301" s="11"/>
      <c r="P301" s="166"/>
      <c r="Q301" s="166"/>
      <c r="R301" s="166"/>
      <c r="S301" s="166"/>
      <c r="T301" s="166"/>
      <c r="U301" s="11"/>
      <c r="V301" s="11"/>
      <c r="W301" s="11"/>
      <c r="X301" s="11"/>
      <c r="Y301" s="11"/>
      <c r="Z301" s="11"/>
      <c r="AA301" s="11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  <c r="BI301" s="166"/>
      <c r="BJ301" s="166"/>
      <c r="BK301" s="166"/>
      <c r="BL301" s="166"/>
      <c r="BM301" s="166"/>
      <c r="BN301" s="166"/>
      <c r="BO301" s="166"/>
      <c r="BP301" s="166"/>
      <c r="BQ301" s="166"/>
      <c r="BR301" s="166"/>
      <c r="BS301" s="166"/>
      <c r="BT301" s="166"/>
      <c r="BU301" s="166"/>
      <c r="BV301" s="166"/>
      <c r="BW301" s="166"/>
      <c r="BX301" s="166"/>
      <c r="BY301" s="166"/>
      <c r="BZ301" s="166"/>
      <c r="CA301" s="166"/>
      <c r="CB301" s="166"/>
      <c r="CC301" s="166"/>
      <c r="CD301" s="166"/>
      <c r="CE301" s="166"/>
      <c r="CF301" s="166"/>
      <c r="CG301" s="166"/>
      <c r="CH301" s="166"/>
      <c r="CI301" s="166"/>
      <c r="CJ301" s="166"/>
      <c r="CK301" s="166"/>
      <c r="CL301" s="166"/>
      <c r="CM301" s="166"/>
      <c r="CN301" s="166"/>
      <c r="CO301" s="166"/>
      <c r="CP301" s="166"/>
      <c r="CQ301" s="166"/>
      <c r="CR301" s="166"/>
      <c r="CS301" s="166"/>
      <c r="CT301" s="166"/>
      <c r="CU301" s="166"/>
      <c r="CV301" s="166"/>
      <c r="CW301" s="166"/>
      <c r="CX301" s="166"/>
      <c r="CY301" s="166"/>
      <c r="CZ301" s="166"/>
      <c r="DA301" s="166"/>
      <c r="DB301" s="166"/>
      <c r="DC301" s="166"/>
      <c r="DD301" s="166"/>
      <c r="DE301" s="166"/>
      <c r="DF301" s="166"/>
      <c r="DG301" s="166"/>
    </row>
    <row r="302" spans="6:111" s="15" customFormat="1" ht="20.100000000000001" customHeight="1" x14ac:dyDescent="0.25">
      <c r="F302" s="6"/>
      <c r="G302" s="6"/>
      <c r="H302" s="6"/>
      <c r="I302" s="6"/>
      <c r="J302" s="6"/>
      <c r="K302" s="168"/>
      <c r="L302" s="11"/>
      <c r="N302" s="11"/>
      <c r="O302" s="11"/>
      <c r="P302" s="166"/>
      <c r="Q302" s="166"/>
      <c r="R302" s="166"/>
      <c r="S302" s="166"/>
      <c r="T302" s="166"/>
      <c r="U302" s="11"/>
      <c r="V302" s="11"/>
      <c r="W302" s="11"/>
      <c r="X302" s="11"/>
      <c r="Y302" s="11"/>
      <c r="Z302" s="11"/>
      <c r="AA302" s="11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  <c r="BI302" s="166"/>
      <c r="BJ302" s="166"/>
      <c r="BK302" s="166"/>
      <c r="BL302" s="166"/>
      <c r="BM302" s="166"/>
      <c r="BN302" s="166"/>
      <c r="BO302" s="166"/>
      <c r="BP302" s="166"/>
      <c r="BQ302" s="166"/>
      <c r="BR302" s="166"/>
      <c r="BS302" s="166"/>
      <c r="BT302" s="166"/>
      <c r="BU302" s="166"/>
      <c r="BV302" s="166"/>
      <c r="BW302" s="166"/>
      <c r="BX302" s="166"/>
      <c r="BY302" s="166"/>
      <c r="BZ302" s="166"/>
      <c r="CA302" s="166"/>
      <c r="CB302" s="166"/>
      <c r="CC302" s="166"/>
      <c r="CD302" s="166"/>
      <c r="CE302" s="166"/>
      <c r="CF302" s="166"/>
      <c r="CG302" s="166"/>
      <c r="CH302" s="166"/>
      <c r="CI302" s="166"/>
      <c r="CJ302" s="166"/>
      <c r="CK302" s="166"/>
      <c r="CL302" s="166"/>
      <c r="CM302" s="166"/>
      <c r="CN302" s="166"/>
      <c r="CO302" s="166"/>
      <c r="CP302" s="166"/>
      <c r="CQ302" s="166"/>
      <c r="CR302" s="166"/>
      <c r="CS302" s="166"/>
      <c r="CT302" s="166"/>
      <c r="CU302" s="166"/>
      <c r="CV302" s="166"/>
      <c r="CW302" s="166"/>
      <c r="CX302" s="166"/>
      <c r="CY302" s="166"/>
      <c r="CZ302" s="166"/>
      <c r="DA302" s="166"/>
      <c r="DB302" s="166"/>
      <c r="DC302" s="166"/>
      <c r="DD302" s="166"/>
      <c r="DE302" s="166"/>
      <c r="DF302" s="166"/>
      <c r="DG302" s="166"/>
    </row>
    <row r="303" spans="6:111" s="15" customFormat="1" ht="20.100000000000001" customHeight="1" x14ac:dyDescent="0.25">
      <c r="F303" s="6"/>
      <c r="G303" s="6"/>
      <c r="H303" s="6"/>
      <c r="I303" s="6"/>
      <c r="J303" s="6"/>
      <c r="K303" s="168"/>
      <c r="L303" s="11"/>
      <c r="N303" s="11"/>
      <c r="O303" s="11"/>
      <c r="P303" s="166"/>
      <c r="Q303" s="166"/>
      <c r="R303" s="166"/>
      <c r="S303" s="166"/>
      <c r="T303" s="166"/>
      <c r="U303" s="11"/>
      <c r="V303" s="11"/>
      <c r="W303" s="11"/>
      <c r="X303" s="11"/>
      <c r="Y303" s="11"/>
      <c r="Z303" s="11"/>
      <c r="AA303" s="11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  <c r="BI303" s="166"/>
      <c r="BJ303" s="166"/>
      <c r="BK303" s="166"/>
      <c r="BL303" s="166"/>
      <c r="BM303" s="166"/>
      <c r="BN303" s="166"/>
      <c r="BO303" s="166"/>
      <c r="BP303" s="166"/>
      <c r="BQ303" s="166"/>
      <c r="BR303" s="166"/>
      <c r="BS303" s="166"/>
      <c r="BT303" s="166"/>
      <c r="BU303" s="166"/>
      <c r="BV303" s="166"/>
      <c r="BW303" s="166"/>
      <c r="BX303" s="166"/>
      <c r="BY303" s="166"/>
      <c r="BZ303" s="166"/>
      <c r="CA303" s="166"/>
      <c r="CB303" s="166"/>
      <c r="CC303" s="166"/>
      <c r="CD303" s="166"/>
      <c r="CE303" s="166"/>
      <c r="CF303" s="166"/>
      <c r="CG303" s="166"/>
      <c r="CH303" s="166"/>
      <c r="CI303" s="166"/>
      <c r="CJ303" s="166"/>
      <c r="CK303" s="166"/>
      <c r="CL303" s="166"/>
      <c r="CM303" s="166"/>
      <c r="CN303" s="166"/>
      <c r="CO303" s="166"/>
      <c r="CP303" s="166"/>
      <c r="CQ303" s="166"/>
      <c r="CR303" s="166"/>
      <c r="CS303" s="166"/>
      <c r="CT303" s="166"/>
      <c r="CU303" s="166"/>
      <c r="CV303" s="166"/>
      <c r="CW303" s="166"/>
      <c r="CX303" s="166"/>
      <c r="CY303" s="166"/>
      <c r="CZ303" s="166"/>
      <c r="DA303" s="166"/>
      <c r="DB303" s="166"/>
      <c r="DC303" s="166"/>
      <c r="DD303" s="166"/>
      <c r="DE303" s="166"/>
      <c r="DF303" s="166"/>
      <c r="DG303" s="166"/>
    </row>
    <row r="304" spans="6:111" s="15" customFormat="1" ht="20.100000000000001" customHeight="1" x14ac:dyDescent="0.25">
      <c r="F304" s="6"/>
      <c r="G304" s="6"/>
      <c r="H304" s="6"/>
      <c r="I304" s="6"/>
      <c r="J304" s="6"/>
      <c r="K304" s="168"/>
      <c r="L304" s="11"/>
      <c r="N304" s="11"/>
      <c r="O304" s="11"/>
      <c r="P304" s="166"/>
      <c r="Q304" s="166"/>
      <c r="R304" s="166"/>
      <c r="S304" s="166"/>
      <c r="T304" s="166"/>
      <c r="U304" s="11"/>
      <c r="V304" s="11"/>
      <c r="W304" s="11"/>
      <c r="X304" s="11"/>
      <c r="Y304" s="11"/>
      <c r="Z304" s="11"/>
      <c r="AA304" s="11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  <c r="BI304" s="166"/>
      <c r="BJ304" s="166"/>
      <c r="BK304" s="166"/>
      <c r="BL304" s="166"/>
      <c r="BM304" s="166"/>
      <c r="BN304" s="166"/>
      <c r="BO304" s="166"/>
      <c r="BP304" s="166"/>
      <c r="BQ304" s="166"/>
      <c r="BR304" s="166"/>
      <c r="BS304" s="166"/>
      <c r="BT304" s="166"/>
      <c r="BU304" s="166"/>
      <c r="BV304" s="166"/>
      <c r="BW304" s="166"/>
      <c r="BX304" s="166"/>
      <c r="BY304" s="166"/>
      <c r="BZ304" s="166"/>
      <c r="CA304" s="166"/>
      <c r="CB304" s="166"/>
      <c r="CC304" s="166"/>
      <c r="CD304" s="166"/>
      <c r="CE304" s="166"/>
      <c r="CF304" s="166"/>
      <c r="CG304" s="166"/>
      <c r="CH304" s="166"/>
      <c r="CI304" s="166"/>
      <c r="CJ304" s="166"/>
      <c r="CK304" s="166"/>
      <c r="CL304" s="166"/>
      <c r="CM304" s="166"/>
      <c r="CN304" s="166"/>
      <c r="CO304" s="166"/>
      <c r="CP304" s="166"/>
      <c r="CQ304" s="166"/>
      <c r="CR304" s="166"/>
      <c r="CS304" s="166"/>
      <c r="CT304" s="166"/>
      <c r="CU304" s="166"/>
      <c r="CV304" s="166"/>
      <c r="CW304" s="166"/>
      <c r="CX304" s="166"/>
      <c r="CY304" s="166"/>
      <c r="CZ304" s="166"/>
      <c r="DA304" s="166"/>
      <c r="DB304" s="166"/>
      <c r="DC304" s="166"/>
      <c r="DD304" s="166"/>
      <c r="DE304" s="166"/>
      <c r="DF304" s="166"/>
      <c r="DG304" s="166"/>
    </row>
    <row r="305" spans="6:111" s="15" customFormat="1" ht="20.100000000000001" customHeight="1" x14ac:dyDescent="0.25">
      <c r="F305" s="6"/>
      <c r="G305" s="6"/>
      <c r="H305" s="6"/>
      <c r="I305" s="6"/>
      <c r="J305" s="6"/>
      <c r="K305" s="168"/>
      <c r="L305" s="11"/>
      <c r="N305" s="11"/>
      <c r="O305" s="11"/>
      <c r="P305" s="166"/>
      <c r="Q305" s="166"/>
      <c r="R305" s="166"/>
      <c r="S305" s="166"/>
      <c r="T305" s="166"/>
      <c r="U305" s="11"/>
      <c r="V305" s="11"/>
      <c r="W305" s="11"/>
      <c r="X305" s="11"/>
      <c r="Y305" s="11"/>
      <c r="Z305" s="11"/>
      <c r="AA305" s="11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  <c r="BI305" s="166"/>
      <c r="BJ305" s="166"/>
      <c r="BK305" s="166"/>
      <c r="BL305" s="166"/>
      <c r="BM305" s="166"/>
      <c r="BN305" s="166"/>
      <c r="BO305" s="166"/>
      <c r="BP305" s="166"/>
      <c r="BQ305" s="166"/>
      <c r="BR305" s="166"/>
      <c r="BS305" s="166"/>
      <c r="BT305" s="166"/>
      <c r="BU305" s="166"/>
      <c r="BV305" s="166"/>
      <c r="BW305" s="166"/>
      <c r="BX305" s="166"/>
      <c r="BY305" s="166"/>
      <c r="BZ305" s="166"/>
      <c r="CA305" s="166"/>
      <c r="CB305" s="166"/>
      <c r="CC305" s="166"/>
      <c r="CD305" s="166"/>
      <c r="CE305" s="166"/>
      <c r="CF305" s="166"/>
      <c r="CG305" s="166"/>
      <c r="CH305" s="166"/>
      <c r="CI305" s="166"/>
      <c r="CJ305" s="166"/>
      <c r="CK305" s="166"/>
      <c r="CL305" s="166"/>
      <c r="CM305" s="166"/>
      <c r="CN305" s="166"/>
      <c r="CO305" s="166"/>
      <c r="CP305" s="166"/>
      <c r="CQ305" s="166"/>
      <c r="CR305" s="166"/>
      <c r="CS305" s="166"/>
      <c r="CT305" s="166"/>
      <c r="CU305" s="166"/>
      <c r="CV305" s="166"/>
      <c r="CW305" s="166"/>
      <c r="CX305" s="166"/>
      <c r="CY305" s="166"/>
      <c r="CZ305" s="166"/>
      <c r="DA305" s="166"/>
      <c r="DB305" s="166"/>
      <c r="DC305" s="166"/>
      <c r="DD305" s="166"/>
      <c r="DE305" s="166"/>
      <c r="DF305" s="166"/>
      <c r="DG305" s="166"/>
    </row>
    <row r="306" spans="6:111" s="15" customFormat="1" ht="20.100000000000001" customHeight="1" x14ac:dyDescent="0.25">
      <c r="F306" s="6"/>
      <c r="G306" s="6"/>
      <c r="H306" s="6"/>
      <c r="I306" s="6"/>
      <c r="J306" s="6"/>
      <c r="K306" s="168"/>
      <c r="L306" s="11"/>
      <c r="N306" s="11"/>
      <c r="O306" s="11"/>
      <c r="P306" s="166"/>
      <c r="Q306" s="166"/>
      <c r="R306" s="166"/>
      <c r="S306" s="166"/>
      <c r="T306" s="166"/>
      <c r="U306" s="11"/>
      <c r="V306" s="11"/>
      <c r="W306" s="11"/>
      <c r="X306" s="11"/>
      <c r="Y306" s="11"/>
      <c r="Z306" s="11"/>
      <c r="AA306" s="11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  <c r="BI306" s="166"/>
      <c r="BJ306" s="166"/>
      <c r="BK306" s="166"/>
      <c r="BL306" s="166"/>
      <c r="BM306" s="166"/>
      <c r="BN306" s="166"/>
      <c r="BO306" s="166"/>
      <c r="BP306" s="166"/>
      <c r="BQ306" s="166"/>
      <c r="BR306" s="166"/>
      <c r="BS306" s="166"/>
      <c r="BT306" s="166"/>
      <c r="BU306" s="166"/>
      <c r="BV306" s="166"/>
      <c r="BW306" s="166"/>
      <c r="BX306" s="166"/>
      <c r="BY306" s="166"/>
      <c r="BZ306" s="166"/>
      <c r="CA306" s="166"/>
      <c r="CB306" s="166"/>
      <c r="CC306" s="166"/>
      <c r="CD306" s="166"/>
      <c r="CE306" s="166"/>
      <c r="CF306" s="166"/>
      <c r="CG306" s="166"/>
      <c r="CH306" s="166"/>
      <c r="CI306" s="166"/>
      <c r="CJ306" s="166"/>
      <c r="CK306" s="166"/>
      <c r="CL306" s="166"/>
      <c r="CM306" s="166"/>
      <c r="CN306" s="166"/>
      <c r="CO306" s="166"/>
      <c r="CP306" s="166"/>
      <c r="CQ306" s="166"/>
      <c r="CR306" s="166"/>
      <c r="CS306" s="166"/>
      <c r="CT306" s="166"/>
      <c r="CU306" s="166"/>
      <c r="CV306" s="166"/>
      <c r="CW306" s="166"/>
      <c r="CX306" s="166"/>
      <c r="CY306" s="166"/>
      <c r="CZ306" s="166"/>
      <c r="DA306" s="166"/>
      <c r="DB306" s="166"/>
      <c r="DC306" s="166"/>
      <c r="DD306" s="166"/>
      <c r="DE306" s="166"/>
      <c r="DF306" s="166"/>
      <c r="DG306" s="166"/>
    </row>
    <row r="307" spans="6:111" s="15" customFormat="1" ht="20.100000000000001" customHeight="1" x14ac:dyDescent="0.25">
      <c r="F307" s="6"/>
      <c r="G307" s="6"/>
      <c r="H307" s="6"/>
      <c r="I307" s="6"/>
      <c r="J307" s="6"/>
      <c r="K307" s="168"/>
      <c r="L307" s="11"/>
      <c r="N307" s="11"/>
      <c r="O307" s="11"/>
      <c r="P307" s="166"/>
      <c r="Q307" s="166"/>
      <c r="R307" s="166"/>
      <c r="S307" s="166"/>
      <c r="T307" s="166"/>
      <c r="U307" s="11"/>
      <c r="V307" s="11"/>
      <c r="W307" s="11"/>
      <c r="X307" s="11"/>
      <c r="Y307" s="11"/>
      <c r="Z307" s="11"/>
      <c r="AA307" s="11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  <c r="BI307" s="166"/>
      <c r="BJ307" s="166"/>
      <c r="BK307" s="166"/>
      <c r="BL307" s="166"/>
      <c r="BM307" s="166"/>
      <c r="BN307" s="166"/>
      <c r="BO307" s="166"/>
      <c r="BP307" s="166"/>
      <c r="BQ307" s="166"/>
      <c r="BR307" s="166"/>
      <c r="BS307" s="166"/>
      <c r="BT307" s="166"/>
      <c r="BU307" s="166"/>
      <c r="BV307" s="166"/>
      <c r="BW307" s="166"/>
      <c r="BX307" s="166"/>
      <c r="BY307" s="166"/>
      <c r="BZ307" s="166"/>
      <c r="CA307" s="166"/>
      <c r="CB307" s="166"/>
      <c r="CC307" s="166"/>
      <c r="CD307" s="166"/>
      <c r="CE307" s="166"/>
      <c r="CF307" s="166"/>
      <c r="CG307" s="166"/>
      <c r="CH307" s="166"/>
      <c r="CI307" s="166"/>
      <c r="CJ307" s="166"/>
      <c r="CK307" s="166"/>
      <c r="CL307" s="166"/>
      <c r="CM307" s="166"/>
      <c r="CN307" s="166"/>
      <c r="CO307" s="166"/>
      <c r="CP307" s="166"/>
      <c r="CQ307" s="166"/>
      <c r="CR307" s="166"/>
      <c r="CS307" s="166"/>
      <c r="CT307" s="166"/>
      <c r="CU307" s="166"/>
      <c r="CV307" s="166"/>
      <c r="CW307" s="166"/>
      <c r="CX307" s="166"/>
      <c r="CY307" s="166"/>
      <c r="CZ307" s="166"/>
      <c r="DA307" s="166"/>
      <c r="DB307" s="166"/>
      <c r="DC307" s="166"/>
      <c r="DD307" s="166"/>
      <c r="DE307" s="166"/>
      <c r="DF307" s="166"/>
      <c r="DG307" s="166"/>
    </row>
    <row r="308" spans="6:111" s="15" customFormat="1" ht="20.100000000000001" customHeight="1" x14ac:dyDescent="0.25">
      <c r="F308" s="6"/>
      <c r="G308" s="6"/>
      <c r="H308" s="6"/>
      <c r="I308" s="6"/>
      <c r="J308" s="6"/>
      <c r="K308" s="168"/>
      <c r="L308" s="11"/>
      <c r="N308" s="11"/>
      <c r="O308" s="11"/>
      <c r="P308" s="166"/>
      <c r="Q308" s="166"/>
      <c r="R308" s="166"/>
      <c r="S308" s="166"/>
      <c r="T308" s="166"/>
      <c r="U308" s="11"/>
      <c r="V308" s="11"/>
      <c r="W308" s="11"/>
      <c r="X308" s="11"/>
      <c r="Y308" s="11"/>
      <c r="Z308" s="11"/>
      <c r="AA308" s="11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  <c r="BI308" s="166"/>
      <c r="BJ308" s="166"/>
      <c r="BK308" s="166"/>
      <c r="BL308" s="166"/>
      <c r="BM308" s="166"/>
      <c r="BN308" s="166"/>
      <c r="BO308" s="166"/>
      <c r="BP308" s="166"/>
      <c r="BQ308" s="166"/>
      <c r="BR308" s="166"/>
      <c r="BS308" s="166"/>
      <c r="BT308" s="166"/>
      <c r="BU308" s="166"/>
      <c r="BV308" s="166"/>
      <c r="BW308" s="166"/>
      <c r="BX308" s="166"/>
      <c r="BY308" s="166"/>
      <c r="BZ308" s="166"/>
      <c r="CA308" s="166"/>
      <c r="CB308" s="166"/>
      <c r="CC308" s="166"/>
      <c r="CD308" s="166"/>
      <c r="CE308" s="166"/>
      <c r="CF308" s="166"/>
      <c r="CG308" s="166"/>
      <c r="CH308" s="166"/>
      <c r="CI308" s="166"/>
      <c r="CJ308" s="166"/>
      <c r="CK308" s="166"/>
      <c r="CL308" s="166"/>
      <c r="CM308" s="166"/>
      <c r="CN308" s="166"/>
      <c r="CO308" s="166"/>
      <c r="CP308" s="166"/>
      <c r="CQ308" s="166"/>
      <c r="CR308" s="166"/>
      <c r="CS308" s="166"/>
      <c r="CT308" s="166"/>
      <c r="CU308" s="166"/>
      <c r="CV308" s="166"/>
      <c r="CW308" s="166"/>
      <c r="CX308" s="166"/>
      <c r="CY308" s="166"/>
      <c r="CZ308" s="166"/>
      <c r="DA308" s="166"/>
      <c r="DB308" s="166"/>
      <c r="DC308" s="166"/>
      <c r="DD308" s="166"/>
      <c r="DE308" s="166"/>
      <c r="DF308" s="166"/>
      <c r="DG308" s="166"/>
    </row>
    <row r="309" spans="6:111" s="15" customFormat="1" ht="20.100000000000001" customHeight="1" x14ac:dyDescent="0.25">
      <c r="F309" s="6"/>
      <c r="G309" s="6"/>
      <c r="H309" s="6"/>
      <c r="I309" s="6"/>
      <c r="J309" s="6"/>
      <c r="K309" s="168"/>
      <c r="L309" s="11"/>
      <c r="N309" s="11"/>
      <c r="O309" s="11"/>
      <c r="P309" s="166"/>
      <c r="Q309" s="166"/>
      <c r="R309" s="166"/>
      <c r="S309" s="166"/>
      <c r="T309" s="166"/>
      <c r="U309" s="11"/>
      <c r="V309" s="11"/>
      <c r="W309" s="11"/>
      <c r="X309" s="11"/>
      <c r="Y309" s="11"/>
      <c r="Z309" s="11"/>
      <c r="AA309" s="11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  <c r="BI309" s="166"/>
      <c r="BJ309" s="166"/>
      <c r="BK309" s="166"/>
      <c r="BL309" s="166"/>
      <c r="BM309" s="166"/>
      <c r="BN309" s="166"/>
      <c r="BO309" s="166"/>
      <c r="BP309" s="166"/>
      <c r="BQ309" s="166"/>
      <c r="BR309" s="166"/>
      <c r="BS309" s="166"/>
      <c r="BT309" s="166"/>
      <c r="BU309" s="166"/>
      <c r="BV309" s="166"/>
      <c r="BW309" s="166"/>
      <c r="BX309" s="166"/>
      <c r="BY309" s="166"/>
      <c r="BZ309" s="166"/>
      <c r="CA309" s="166"/>
      <c r="CB309" s="166"/>
      <c r="CC309" s="166"/>
      <c r="CD309" s="166"/>
      <c r="CE309" s="166"/>
      <c r="CF309" s="166"/>
      <c r="CG309" s="166"/>
      <c r="CH309" s="166"/>
      <c r="CI309" s="166"/>
      <c r="CJ309" s="166"/>
      <c r="CK309" s="166"/>
      <c r="CL309" s="166"/>
      <c r="CM309" s="166"/>
      <c r="CN309" s="166"/>
      <c r="CO309" s="166"/>
      <c r="CP309" s="166"/>
      <c r="CQ309" s="166"/>
      <c r="CR309" s="166"/>
      <c r="CS309" s="166"/>
      <c r="CT309" s="166"/>
      <c r="CU309" s="166"/>
      <c r="CV309" s="166"/>
      <c r="CW309" s="166"/>
      <c r="CX309" s="166"/>
      <c r="CY309" s="166"/>
      <c r="CZ309" s="166"/>
      <c r="DA309" s="166"/>
      <c r="DB309" s="166"/>
      <c r="DC309" s="166"/>
      <c r="DD309" s="166"/>
      <c r="DE309" s="166"/>
      <c r="DF309" s="166"/>
      <c r="DG309" s="166"/>
    </row>
    <row r="310" spans="6:111" s="15" customFormat="1" ht="20.100000000000001" customHeight="1" x14ac:dyDescent="0.25">
      <c r="F310" s="6"/>
      <c r="G310" s="6"/>
      <c r="H310" s="6"/>
      <c r="I310" s="6"/>
      <c r="J310" s="6"/>
      <c r="K310" s="168"/>
      <c r="L310" s="11"/>
      <c r="N310" s="11"/>
      <c r="O310" s="11"/>
      <c r="P310" s="166"/>
      <c r="Q310" s="166"/>
      <c r="R310" s="166"/>
      <c r="S310" s="166"/>
      <c r="T310" s="166"/>
      <c r="U310" s="11"/>
      <c r="V310" s="11"/>
      <c r="W310" s="11"/>
      <c r="X310" s="11"/>
      <c r="Y310" s="11"/>
      <c r="Z310" s="11"/>
      <c r="AA310" s="11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</row>
    <row r="311" spans="6:111" s="15" customFormat="1" ht="20.100000000000001" customHeight="1" x14ac:dyDescent="0.25">
      <c r="F311" s="6"/>
      <c r="G311" s="6"/>
      <c r="H311" s="6"/>
      <c r="I311" s="6"/>
      <c r="J311" s="6"/>
      <c r="K311" s="168"/>
      <c r="L311" s="11"/>
      <c r="N311" s="11"/>
      <c r="O311" s="11"/>
      <c r="P311" s="166"/>
      <c r="Q311" s="166"/>
      <c r="R311" s="166"/>
      <c r="S311" s="166"/>
      <c r="T311" s="166"/>
      <c r="U311" s="11"/>
      <c r="V311" s="11"/>
      <c r="W311" s="11"/>
      <c r="X311" s="11"/>
      <c r="Y311" s="11"/>
      <c r="Z311" s="11"/>
      <c r="AA311" s="11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  <c r="BI311" s="166"/>
      <c r="BJ311" s="166"/>
      <c r="BK311" s="166"/>
      <c r="BL311" s="166"/>
      <c r="BM311" s="166"/>
      <c r="BN311" s="166"/>
      <c r="BO311" s="166"/>
      <c r="BP311" s="166"/>
      <c r="BQ311" s="166"/>
      <c r="BR311" s="166"/>
      <c r="BS311" s="166"/>
      <c r="BT311" s="166"/>
      <c r="BU311" s="166"/>
      <c r="BV311" s="166"/>
      <c r="BW311" s="166"/>
      <c r="BX311" s="166"/>
      <c r="BY311" s="166"/>
      <c r="BZ311" s="166"/>
      <c r="CA311" s="166"/>
      <c r="CB311" s="166"/>
      <c r="CC311" s="166"/>
      <c r="CD311" s="166"/>
      <c r="CE311" s="166"/>
      <c r="CF311" s="166"/>
      <c r="CG311" s="166"/>
      <c r="CH311" s="166"/>
      <c r="CI311" s="166"/>
      <c r="CJ311" s="166"/>
      <c r="CK311" s="166"/>
      <c r="CL311" s="166"/>
      <c r="CM311" s="166"/>
      <c r="CN311" s="166"/>
      <c r="CO311" s="166"/>
      <c r="CP311" s="166"/>
      <c r="CQ311" s="166"/>
      <c r="CR311" s="166"/>
      <c r="CS311" s="166"/>
      <c r="CT311" s="166"/>
      <c r="CU311" s="166"/>
      <c r="CV311" s="166"/>
      <c r="CW311" s="166"/>
      <c r="CX311" s="166"/>
      <c r="CY311" s="166"/>
      <c r="CZ311" s="166"/>
      <c r="DA311" s="166"/>
      <c r="DB311" s="166"/>
      <c r="DC311" s="166"/>
      <c r="DD311" s="166"/>
      <c r="DE311" s="166"/>
      <c r="DF311" s="166"/>
      <c r="DG311" s="166"/>
    </row>
    <row r="312" spans="6:111" s="15" customFormat="1" ht="20.100000000000001" customHeight="1" x14ac:dyDescent="0.25">
      <c r="F312" s="6"/>
      <c r="G312" s="6"/>
      <c r="H312" s="6"/>
      <c r="I312" s="6"/>
      <c r="J312" s="6"/>
      <c r="K312" s="168"/>
      <c r="L312" s="11"/>
      <c r="N312" s="11"/>
      <c r="O312" s="11"/>
      <c r="P312" s="166"/>
      <c r="Q312" s="166"/>
      <c r="R312" s="166"/>
      <c r="S312" s="166"/>
      <c r="T312" s="166"/>
      <c r="U312" s="11"/>
      <c r="V312" s="11"/>
      <c r="W312" s="11"/>
      <c r="X312" s="11"/>
      <c r="Y312" s="11"/>
      <c r="Z312" s="11"/>
      <c r="AA312" s="11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6"/>
      <c r="BN312" s="166"/>
      <c r="BO312" s="166"/>
      <c r="BP312" s="166"/>
      <c r="BQ312" s="166"/>
      <c r="BR312" s="166"/>
      <c r="BS312" s="166"/>
      <c r="BT312" s="166"/>
      <c r="BU312" s="166"/>
      <c r="BV312" s="166"/>
      <c r="BW312" s="166"/>
      <c r="BX312" s="166"/>
      <c r="BY312" s="166"/>
      <c r="BZ312" s="166"/>
      <c r="CA312" s="166"/>
      <c r="CB312" s="166"/>
      <c r="CC312" s="166"/>
      <c r="CD312" s="166"/>
      <c r="CE312" s="166"/>
      <c r="CF312" s="166"/>
      <c r="CG312" s="166"/>
      <c r="CH312" s="166"/>
      <c r="CI312" s="166"/>
      <c r="CJ312" s="166"/>
      <c r="CK312" s="166"/>
      <c r="CL312" s="166"/>
      <c r="CM312" s="166"/>
      <c r="CN312" s="166"/>
      <c r="CO312" s="166"/>
      <c r="CP312" s="166"/>
      <c r="CQ312" s="166"/>
      <c r="CR312" s="166"/>
      <c r="CS312" s="166"/>
      <c r="CT312" s="166"/>
      <c r="CU312" s="166"/>
      <c r="CV312" s="166"/>
      <c r="CW312" s="166"/>
      <c r="CX312" s="166"/>
      <c r="CY312" s="166"/>
      <c r="CZ312" s="166"/>
      <c r="DA312" s="166"/>
      <c r="DB312" s="166"/>
      <c r="DC312" s="166"/>
      <c r="DD312" s="166"/>
      <c r="DE312" s="166"/>
      <c r="DF312" s="166"/>
      <c r="DG312" s="166"/>
    </row>
    <row r="313" spans="6:111" s="15" customFormat="1" ht="20.100000000000001" customHeight="1" x14ac:dyDescent="0.25">
      <c r="F313" s="6"/>
      <c r="G313" s="6"/>
      <c r="H313" s="6"/>
      <c r="I313" s="6"/>
      <c r="J313" s="6"/>
      <c r="K313" s="168"/>
      <c r="L313" s="11"/>
      <c r="N313" s="11"/>
      <c r="O313" s="11"/>
      <c r="P313" s="166"/>
      <c r="Q313" s="166"/>
      <c r="R313" s="166"/>
      <c r="S313" s="166"/>
      <c r="T313" s="166"/>
      <c r="U313" s="11"/>
      <c r="V313" s="11"/>
      <c r="W313" s="11"/>
      <c r="X313" s="11"/>
      <c r="Y313" s="11"/>
      <c r="Z313" s="11"/>
      <c r="AA313" s="11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6"/>
      <c r="BM313" s="166"/>
      <c r="BN313" s="166"/>
      <c r="BO313" s="166"/>
      <c r="BP313" s="166"/>
      <c r="BQ313" s="166"/>
      <c r="BR313" s="166"/>
      <c r="BS313" s="166"/>
      <c r="BT313" s="166"/>
      <c r="BU313" s="166"/>
      <c r="BV313" s="166"/>
      <c r="BW313" s="166"/>
      <c r="BX313" s="166"/>
      <c r="BY313" s="166"/>
      <c r="BZ313" s="166"/>
      <c r="CA313" s="166"/>
      <c r="CB313" s="166"/>
      <c r="CC313" s="166"/>
      <c r="CD313" s="166"/>
      <c r="CE313" s="166"/>
      <c r="CF313" s="166"/>
      <c r="CG313" s="166"/>
      <c r="CH313" s="166"/>
      <c r="CI313" s="166"/>
      <c r="CJ313" s="166"/>
      <c r="CK313" s="166"/>
      <c r="CL313" s="166"/>
      <c r="CM313" s="166"/>
      <c r="CN313" s="166"/>
      <c r="CO313" s="166"/>
      <c r="CP313" s="166"/>
      <c r="CQ313" s="166"/>
      <c r="CR313" s="166"/>
      <c r="CS313" s="166"/>
      <c r="CT313" s="166"/>
      <c r="CU313" s="166"/>
      <c r="CV313" s="166"/>
      <c r="CW313" s="166"/>
      <c r="CX313" s="166"/>
      <c r="CY313" s="166"/>
      <c r="CZ313" s="166"/>
      <c r="DA313" s="166"/>
      <c r="DB313" s="166"/>
      <c r="DC313" s="166"/>
      <c r="DD313" s="166"/>
      <c r="DE313" s="166"/>
      <c r="DF313" s="166"/>
      <c r="DG313" s="166"/>
    </row>
    <row r="314" spans="6:111" s="15" customFormat="1" ht="20.100000000000001" customHeight="1" x14ac:dyDescent="0.25">
      <c r="F314" s="6"/>
      <c r="G314" s="6"/>
      <c r="H314" s="6"/>
      <c r="I314" s="6"/>
      <c r="J314" s="6"/>
      <c r="K314" s="168"/>
      <c r="L314" s="11"/>
      <c r="N314" s="11"/>
      <c r="O314" s="11"/>
      <c r="P314" s="166"/>
      <c r="Q314" s="166"/>
      <c r="R314" s="166"/>
      <c r="S314" s="166"/>
      <c r="T314" s="166"/>
      <c r="U314" s="11"/>
      <c r="V314" s="11"/>
      <c r="W314" s="11"/>
      <c r="X314" s="11"/>
      <c r="Y314" s="11"/>
      <c r="Z314" s="11"/>
      <c r="AA314" s="11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  <c r="BI314" s="166"/>
      <c r="BJ314" s="166"/>
      <c r="BK314" s="166"/>
      <c r="BL314" s="166"/>
      <c r="BM314" s="166"/>
      <c r="BN314" s="166"/>
      <c r="BO314" s="166"/>
      <c r="BP314" s="166"/>
      <c r="BQ314" s="166"/>
      <c r="BR314" s="166"/>
      <c r="BS314" s="166"/>
      <c r="BT314" s="166"/>
      <c r="BU314" s="166"/>
      <c r="BV314" s="166"/>
      <c r="BW314" s="166"/>
      <c r="BX314" s="166"/>
      <c r="BY314" s="166"/>
      <c r="BZ314" s="166"/>
      <c r="CA314" s="166"/>
      <c r="CB314" s="166"/>
      <c r="CC314" s="166"/>
      <c r="CD314" s="166"/>
      <c r="CE314" s="166"/>
      <c r="CF314" s="166"/>
      <c r="CG314" s="166"/>
      <c r="CH314" s="166"/>
      <c r="CI314" s="166"/>
      <c r="CJ314" s="166"/>
      <c r="CK314" s="166"/>
      <c r="CL314" s="166"/>
      <c r="CM314" s="166"/>
      <c r="CN314" s="166"/>
      <c r="CO314" s="166"/>
      <c r="CP314" s="166"/>
      <c r="CQ314" s="166"/>
      <c r="CR314" s="166"/>
      <c r="CS314" s="166"/>
      <c r="CT314" s="166"/>
      <c r="CU314" s="166"/>
      <c r="CV314" s="166"/>
      <c r="CW314" s="166"/>
      <c r="CX314" s="166"/>
      <c r="CY314" s="166"/>
      <c r="CZ314" s="166"/>
      <c r="DA314" s="166"/>
      <c r="DB314" s="166"/>
      <c r="DC314" s="166"/>
      <c r="DD314" s="166"/>
      <c r="DE314" s="166"/>
      <c r="DF314" s="166"/>
      <c r="DG314" s="166"/>
    </row>
    <row r="315" spans="6:111" s="15" customFormat="1" ht="20.100000000000001" customHeight="1" x14ac:dyDescent="0.25">
      <c r="F315" s="6"/>
      <c r="G315" s="6"/>
      <c r="H315" s="6"/>
      <c r="I315" s="6"/>
      <c r="J315" s="6"/>
      <c r="K315" s="168"/>
      <c r="L315" s="11"/>
      <c r="N315" s="11"/>
      <c r="O315" s="11"/>
      <c r="P315" s="166"/>
      <c r="Q315" s="166"/>
      <c r="R315" s="166"/>
      <c r="S315" s="166"/>
      <c r="T315" s="166"/>
      <c r="U315" s="11"/>
      <c r="V315" s="11"/>
      <c r="W315" s="11"/>
      <c r="X315" s="11"/>
      <c r="Y315" s="11"/>
      <c r="Z315" s="11"/>
      <c r="AA315" s="11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  <c r="BI315" s="166"/>
      <c r="BJ315" s="166"/>
      <c r="BK315" s="166"/>
      <c r="BL315" s="166"/>
      <c r="BM315" s="166"/>
      <c r="BN315" s="166"/>
      <c r="BO315" s="166"/>
      <c r="BP315" s="166"/>
      <c r="BQ315" s="166"/>
      <c r="BR315" s="166"/>
      <c r="BS315" s="166"/>
      <c r="BT315" s="166"/>
      <c r="BU315" s="166"/>
      <c r="BV315" s="166"/>
      <c r="BW315" s="166"/>
      <c r="BX315" s="166"/>
      <c r="BY315" s="166"/>
      <c r="BZ315" s="166"/>
      <c r="CA315" s="166"/>
      <c r="CB315" s="166"/>
      <c r="CC315" s="166"/>
      <c r="CD315" s="166"/>
      <c r="CE315" s="166"/>
      <c r="CF315" s="166"/>
      <c r="CG315" s="166"/>
      <c r="CH315" s="166"/>
      <c r="CI315" s="166"/>
      <c r="CJ315" s="166"/>
      <c r="CK315" s="166"/>
      <c r="CL315" s="166"/>
      <c r="CM315" s="166"/>
      <c r="CN315" s="166"/>
      <c r="CO315" s="166"/>
      <c r="CP315" s="166"/>
      <c r="CQ315" s="166"/>
      <c r="CR315" s="166"/>
      <c r="CS315" s="166"/>
      <c r="CT315" s="166"/>
      <c r="CU315" s="166"/>
      <c r="CV315" s="166"/>
      <c r="CW315" s="166"/>
      <c r="CX315" s="166"/>
      <c r="CY315" s="166"/>
      <c r="CZ315" s="166"/>
      <c r="DA315" s="166"/>
      <c r="DB315" s="166"/>
      <c r="DC315" s="166"/>
      <c r="DD315" s="166"/>
      <c r="DE315" s="166"/>
      <c r="DF315" s="166"/>
      <c r="DG315" s="166"/>
    </row>
    <row r="316" spans="6:111" s="15" customFormat="1" ht="20.100000000000001" customHeight="1" x14ac:dyDescent="0.25">
      <c r="F316" s="6"/>
      <c r="G316" s="6"/>
      <c r="H316" s="6"/>
      <c r="I316" s="6"/>
      <c r="J316" s="6"/>
      <c r="K316" s="168"/>
      <c r="L316" s="11"/>
      <c r="N316" s="11"/>
      <c r="O316" s="11"/>
      <c r="P316" s="166"/>
      <c r="Q316" s="166"/>
      <c r="R316" s="166"/>
      <c r="S316" s="166"/>
      <c r="T316" s="166"/>
      <c r="U316" s="11"/>
      <c r="V316" s="11"/>
      <c r="W316" s="11"/>
      <c r="X316" s="11"/>
      <c r="Y316" s="11"/>
      <c r="Z316" s="11"/>
      <c r="AA316" s="11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  <c r="BI316" s="166"/>
      <c r="BJ316" s="166"/>
      <c r="BK316" s="166"/>
      <c r="BL316" s="166"/>
      <c r="BM316" s="166"/>
      <c r="BN316" s="166"/>
      <c r="BO316" s="166"/>
      <c r="BP316" s="166"/>
      <c r="BQ316" s="166"/>
      <c r="BR316" s="166"/>
      <c r="BS316" s="166"/>
      <c r="BT316" s="166"/>
      <c r="BU316" s="166"/>
      <c r="BV316" s="166"/>
      <c r="BW316" s="166"/>
      <c r="BX316" s="166"/>
      <c r="BY316" s="166"/>
      <c r="BZ316" s="166"/>
      <c r="CA316" s="166"/>
      <c r="CB316" s="166"/>
      <c r="CC316" s="166"/>
      <c r="CD316" s="166"/>
      <c r="CE316" s="166"/>
      <c r="CF316" s="166"/>
      <c r="CG316" s="166"/>
      <c r="CH316" s="166"/>
      <c r="CI316" s="166"/>
      <c r="CJ316" s="166"/>
      <c r="CK316" s="166"/>
      <c r="CL316" s="166"/>
      <c r="CM316" s="166"/>
      <c r="CN316" s="166"/>
      <c r="CO316" s="166"/>
      <c r="CP316" s="166"/>
      <c r="CQ316" s="166"/>
      <c r="CR316" s="166"/>
      <c r="CS316" s="166"/>
      <c r="CT316" s="166"/>
      <c r="CU316" s="166"/>
      <c r="CV316" s="166"/>
      <c r="CW316" s="166"/>
      <c r="CX316" s="166"/>
      <c r="CY316" s="166"/>
      <c r="CZ316" s="166"/>
      <c r="DA316" s="166"/>
      <c r="DB316" s="166"/>
      <c r="DC316" s="166"/>
      <c r="DD316" s="166"/>
      <c r="DE316" s="166"/>
      <c r="DF316" s="166"/>
      <c r="DG316" s="166"/>
    </row>
    <row r="317" spans="6:111" s="15" customFormat="1" ht="20.100000000000001" customHeight="1" x14ac:dyDescent="0.25">
      <c r="F317" s="6"/>
      <c r="G317" s="6"/>
      <c r="H317" s="6"/>
      <c r="I317" s="6"/>
      <c r="J317" s="6"/>
      <c r="K317" s="168"/>
      <c r="L317" s="11"/>
      <c r="N317" s="11"/>
      <c r="O317" s="11"/>
      <c r="P317" s="166"/>
      <c r="Q317" s="166"/>
      <c r="R317" s="166"/>
      <c r="S317" s="166"/>
      <c r="T317" s="166"/>
      <c r="U317" s="11"/>
      <c r="V317" s="11"/>
      <c r="W317" s="11"/>
      <c r="X317" s="11"/>
      <c r="Y317" s="11"/>
      <c r="Z317" s="11"/>
      <c r="AA317" s="11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  <c r="BI317" s="166"/>
      <c r="BJ317" s="166"/>
      <c r="BK317" s="166"/>
      <c r="BL317" s="166"/>
      <c r="BM317" s="166"/>
      <c r="BN317" s="166"/>
      <c r="BO317" s="166"/>
      <c r="BP317" s="166"/>
      <c r="BQ317" s="166"/>
      <c r="BR317" s="166"/>
      <c r="BS317" s="166"/>
      <c r="BT317" s="166"/>
      <c r="BU317" s="166"/>
      <c r="BV317" s="166"/>
      <c r="BW317" s="166"/>
      <c r="BX317" s="166"/>
      <c r="BY317" s="166"/>
      <c r="BZ317" s="166"/>
      <c r="CA317" s="166"/>
      <c r="CB317" s="166"/>
      <c r="CC317" s="166"/>
      <c r="CD317" s="166"/>
      <c r="CE317" s="166"/>
      <c r="CF317" s="166"/>
      <c r="CG317" s="166"/>
      <c r="CH317" s="166"/>
      <c r="CI317" s="166"/>
      <c r="CJ317" s="166"/>
      <c r="CK317" s="166"/>
      <c r="CL317" s="166"/>
      <c r="CM317" s="166"/>
      <c r="CN317" s="166"/>
      <c r="CO317" s="166"/>
      <c r="CP317" s="166"/>
      <c r="CQ317" s="166"/>
      <c r="CR317" s="166"/>
      <c r="CS317" s="166"/>
      <c r="CT317" s="166"/>
      <c r="CU317" s="166"/>
      <c r="CV317" s="166"/>
      <c r="CW317" s="166"/>
      <c r="CX317" s="166"/>
      <c r="CY317" s="166"/>
      <c r="CZ317" s="166"/>
      <c r="DA317" s="166"/>
      <c r="DB317" s="166"/>
      <c r="DC317" s="166"/>
      <c r="DD317" s="166"/>
      <c r="DE317" s="166"/>
      <c r="DF317" s="166"/>
      <c r="DG317" s="166"/>
    </row>
    <row r="318" spans="6:111" s="15" customFormat="1" ht="20.100000000000001" customHeight="1" x14ac:dyDescent="0.25">
      <c r="F318" s="6"/>
      <c r="G318" s="6"/>
      <c r="H318" s="6"/>
      <c r="I318" s="6"/>
      <c r="J318" s="6"/>
      <c r="K318" s="168"/>
      <c r="L318" s="11"/>
      <c r="N318" s="11"/>
      <c r="O318" s="11"/>
      <c r="P318" s="166"/>
      <c r="Q318" s="166"/>
      <c r="R318" s="166"/>
      <c r="S318" s="166"/>
      <c r="T318" s="166"/>
      <c r="U318" s="11"/>
      <c r="V318" s="11"/>
      <c r="W318" s="11"/>
      <c r="X318" s="11"/>
      <c r="Y318" s="11"/>
      <c r="Z318" s="11"/>
      <c r="AA318" s="11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  <c r="BI318" s="166"/>
      <c r="BJ318" s="166"/>
      <c r="BK318" s="166"/>
      <c r="BL318" s="166"/>
      <c r="BM318" s="166"/>
      <c r="BN318" s="166"/>
      <c r="BO318" s="166"/>
      <c r="BP318" s="166"/>
      <c r="BQ318" s="166"/>
      <c r="BR318" s="166"/>
      <c r="BS318" s="166"/>
      <c r="BT318" s="166"/>
      <c r="BU318" s="166"/>
      <c r="BV318" s="166"/>
      <c r="BW318" s="166"/>
      <c r="BX318" s="166"/>
      <c r="BY318" s="166"/>
      <c r="BZ318" s="166"/>
      <c r="CA318" s="166"/>
      <c r="CB318" s="166"/>
      <c r="CC318" s="166"/>
      <c r="CD318" s="166"/>
      <c r="CE318" s="166"/>
      <c r="CF318" s="166"/>
      <c r="CG318" s="166"/>
      <c r="CH318" s="166"/>
      <c r="CI318" s="166"/>
      <c r="CJ318" s="166"/>
      <c r="CK318" s="166"/>
      <c r="CL318" s="166"/>
      <c r="CM318" s="166"/>
      <c r="CN318" s="166"/>
      <c r="CO318" s="166"/>
      <c r="CP318" s="166"/>
      <c r="CQ318" s="166"/>
      <c r="CR318" s="166"/>
      <c r="CS318" s="166"/>
      <c r="CT318" s="166"/>
      <c r="CU318" s="166"/>
      <c r="CV318" s="166"/>
      <c r="CW318" s="166"/>
      <c r="CX318" s="166"/>
      <c r="CY318" s="166"/>
      <c r="CZ318" s="166"/>
      <c r="DA318" s="166"/>
      <c r="DB318" s="166"/>
      <c r="DC318" s="166"/>
      <c r="DD318" s="166"/>
      <c r="DE318" s="166"/>
      <c r="DF318" s="166"/>
      <c r="DG318" s="166"/>
    </row>
    <row r="319" spans="6:111" s="15" customFormat="1" ht="20.100000000000001" customHeight="1" x14ac:dyDescent="0.25">
      <c r="F319" s="6"/>
      <c r="G319" s="6"/>
      <c r="H319" s="6"/>
      <c r="I319" s="6"/>
      <c r="J319" s="6"/>
      <c r="K319" s="168"/>
      <c r="L319" s="11"/>
      <c r="N319" s="11"/>
      <c r="O319" s="11"/>
      <c r="P319" s="166"/>
      <c r="Q319" s="166"/>
      <c r="R319" s="166"/>
      <c r="S319" s="166"/>
      <c r="T319" s="166"/>
      <c r="U319" s="11"/>
      <c r="V319" s="11"/>
      <c r="W319" s="11"/>
      <c r="X319" s="11"/>
      <c r="Y319" s="11"/>
      <c r="Z319" s="11"/>
      <c r="AA319" s="11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  <c r="BI319" s="166"/>
      <c r="BJ319" s="166"/>
      <c r="BK319" s="166"/>
      <c r="BL319" s="166"/>
      <c r="BM319" s="166"/>
      <c r="BN319" s="166"/>
      <c r="BO319" s="166"/>
      <c r="BP319" s="166"/>
      <c r="BQ319" s="166"/>
      <c r="BR319" s="166"/>
      <c r="BS319" s="166"/>
      <c r="BT319" s="166"/>
      <c r="BU319" s="166"/>
      <c r="BV319" s="166"/>
      <c r="BW319" s="166"/>
      <c r="BX319" s="166"/>
      <c r="BY319" s="166"/>
      <c r="BZ319" s="166"/>
      <c r="CA319" s="166"/>
      <c r="CB319" s="166"/>
      <c r="CC319" s="166"/>
      <c r="CD319" s="166"/>
      <c r="CE319" s="166"/>
      <c r="CF319" s="166"/>
      <c r="CG319" s="166"/>
      <c r="CH319" s="166"/>
      <c r="CI319" s="166"/>
      <c r="CJ319" s="166"/>
      <c r="CK319" s="166"/>
      <c r="CL319" s="166"/>
      <c r="CM319" s="166"/>
      <c r="CN319" s="166"/>
      <c r="CO319" s="166"/>
      <c r="CP319" s="166"/>
      <c r="CQ319" s="166"/>
      <c r="CR319" s="166"/>
      <c r="CS319" s="166"/>
      <c r="CT319" s="166"/>
      <c r="CU319" s="166"/>
      <c r="CV319" s="166"/>
      <c r="CW319" s="166"/>
      <c r="CX319" s="166"/>
      <c r="CY319" s="166"/>
      <c r="CZ319" s="166"/>
      <c r="DA319" s="166"/>
      <c r="DB319" s="166"/>
      <c r="DC319" s="166"/>
      <c r="DD319" s="166"/>
      <c r="DE319" s="166"/>
      <c r="DF319" s="166"/>
      <c r="DG319" s="166"/>
    </row>
    <row r="320" spans="6:111" s="15" customFormat="1" ht="20.100000000000001" customHeight="1" x14ac:dyDescent="0.25">
      <c r="F320" s="6"/>
      <c r="G320" s="6"/>
      <c r="H320" s="6"/>
      <c r="I320" s="6"/>
      <c r="J320" s="6"/>
      <c r="K320" s="168"/>
      <c r="L320" s="11"/>
      <c r="N320" s="11"/>
      <c r="O320" s="11"/>
      <c r="P320" s="166"/>
      <c r="Q320" s="166"/>
      <c r="R320" s="166"/>
      <c r="S320" s="166"/>
      <c r="T320" s="166"/>
      <c r="U320" s="11"/>
      <c r="V320" s="11"/>
      <c r="W320" s="11"/>
      <c r="X320" s="11"/>
      <c r="Y320" s="11"/>
      <c r="Z320" s="11"/>
      <c r="AA320" s="11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  <c r="BI320" s="166"/>
      <c r="BJ320" s="166"/>
      <c r="BK320" s="166"/>
      <c r="BL320" s="166"/>
      <c r="BM320" s="166"/>
      <c r="BN320" s="166"/>
      <c r="BO320" s="166"/>
      <c r="BP320" s="166"/>
      <c r="BQ320" s="166"/>
      <c r="BR320" s="166"/>
      <c r="BS320" s="166"/>
      <c r="BT320" s="166"/>
      <c r="BU320" s="166"/>
      <c r="BV320" s="166"/>
      <c r="BW320" s="166"/>
      <c r="BX320" s="166"/>
      <c r="BY320" s="166"/>
      <c r="BZ320" s="166"/>
      <c r="CA320" s="166"/>
      <c r="CB320" s="166"/>
      <c r="CC320" s="166"/>
      <c r="CD320" s="166"/>
      <c r="CE320" s="166"/>
      <c r="CF320" s="166"/>
      <c r="CG320" s="166"/>
      <c r="CH320" s="166"/>
      <c r="CI320" s="166"/>
      <c r="CJ320" s="166"/>
      <c r="CK320" s="166"/>
      <c r="CL320" s="166"/>
      <c r="CM320" s="166"/>
      <c r="CN320" s="166"/>
      <c r="CO320" s="166"/>
      <c r="CP320" s="166"/>
      <c r="CQ320" s="166"/>
      <c r="CR320" s="166"/>
      <c r="CS320" s="166"/>
      <c r="CT320" s="166"/>
      <c r="CU320" s="166"/>
      <c r="CV320" s="166"/>
      <c r="CW320" s="166"/>
      <c r="CX320" s="166"/>
      <c r="CY320" s="166"/>
      <c r="CZ320" s="166"/>
      <c r="DA320" s="166"/>
      <c r="DB320" s="166"/>
      <c r="DC320" s="166"/>
      <c r="DD320" s="166"/>
      <c r="DE320" s="166"/>
      <c r="DF320" s="166"/>
      <c r="DG320" s="166"/>
    </row>
    <row r="321" spans="6:111" s="15" customFormat="1" ht="20.100000000000001" customHeight="1" x14ac:dyDescent="0.25">
      <c r="F321" s="6"/>
      <c r="G321" s="6"/>
      <c r="H321" s="6"/>
      <c r="I321" s="6"/>
      <c r="J321" s="6"/>
      <c r="K321" s="168"/>
      <c r="L321" s="11"/>
      <c r="N321" s="11"/>
      <c r="O321" s="11"/>
      <c r="P321" s="166"/>
      <c r="Q321" s="166"/>
      <c r="R321" s="166"/>
      <c r="S321" s="166"/>
      <c r="T321" s="166"/>
      <c r="U321" s="11"/>
      <c r="V321" s="11"/>
      <c r="W321" s="11"/>
      <c r="X321" s="11"/>
      <c r="Y321" s="11"/>
      <c r="Z321" s="11"/>
      <c r="AA321" s="11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  <c r="BI321" s="166"/>
      <c r="BJ321" s="166"/>
      <c r="BK321" s="166"/>
      <c r="BL321" s="166"/>
      <c r="BM321" s="166"/>
      <c r="BN321" s="166"/>
      <c r="BO321" s="166"/>
      <c r="BP321" s="166"/>
      <c r="BQ321" s="166"/>
      <c r="BR321" s="166"/>
      <c r="BS321" s="166"/>
      <c r="BT321" s="166"/>
      <c r="BU321" s="166"/>
      <c r="BV321" s="166"/>
      <c r="BW321" s="166"/>
      <c r="BX321" s="166"/>
      <c r="BY321" s="166"/>
      <c r="BZ321" s="166"/>
      <c r="CA321" s="166"/>
      <c r="CB321" s="166"/>
      <c r="CC321" s="166"/>
      <c r="CD321" s="166"/>
      <c r="CE321" s="166"/>
      <c r="CF321" s="166"/>
      <c r="CG321" s="166"/>
      <c r="CH321" s="166"/>
      <c r="CI321" s="166"/>
      <c r="CJ321" s="166"/>
      <c r="CK321" s="166"/>
      <c r="CL321" s="166"/>
      <c r="CM321" s="166"/>
      <c r="CN321" s="166"/>
      <c r="CO321" s="166"/>
      <c r="CP321" s="166"/>
      <c r="CQ321" s="166"/>
      <c r="CR321" s="166"/>
      <c r="CS321" s="166"/>
      <c r="CT321" s="166"/>
      <c r="CU321" s="166"/>
      <c r="CV321" s="166"/>
      <c r="CW321" s="166"/>
      <c r="CX321" s="166"/>
      <c r="CY321" s="166"/>
      <c r="CZ321" s="166"/>
      <c r="DA321" s="166"/>
      <c r="DB321" s="166"/>
      <c r="DC321" s="166"/>
      <c r="DD321" s="166"/>
      <c r="DE321" s="166"/>
      <c r="DF321" s="166"/>
      <c r="DG321" s="166"/>
    </row>
    <row r="322" spans="6:111" s="15" customFormat="1" ht="20.100000000000001" customHeight="1" x14ac:dyDescent="0.25">
      <c r="F322" s="6"/>
      <c r="G322" s="6"/>
      <c r="H322" s="6"/>
      <c r="I322" s="6"/>
      <c r="J322" s="6"/>
      <c r="K322" s="168"/>
      <c r="L322" s="11"/>
      <c r="N322" s="11"/>
      <c r="O322" s="11"/>
      <c r="P322" s="166"/>
      <c r="Q322" s="166"/>
      <c r="R322" s="166"/>
      <c r="S322" s="166"/>
      <c r="T322" s="166"/>
      <c r="U322" s="11"/>
      <c r="V322" s="11"/>
      <c r="W322" s="11"/>
      <c r="X322" s="11"/>
      <c r="Y322" s="11"/>
      <c r="Z322" s="11"/>
      <c r="AA322" s="11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  <c r="BI322" s="166"/>
      <c r="BJ322" s="166"/>
      <c r="BK322" s="166"/>
      <c r="BL322" s="166"/>
      <c r="BM322" s="166"/>
      <c r="BN322" s="166"/>
      <c r="BO322" s="166"/>
      <c r="BP322" s="166"/>
      <c r="BQ322" s="166"/>
      <c r="BR322" s="166"/>
      <c r="BS322" s="166"/>
      <c r="BT322" s="166"/>
      <c r="BU322" s="166"/>
      <c r="BV322" s="166"/>
      <c r="BW322" s="166"/>
      <c r="BX322" s="166"/>
      <c r="BY322" s="166"/>
      <c r="BZ322" s="166"/>
      <c r="CA322" s="166"/>
      <c r="CB322" s="166"/>
      <c r="CC322" s="166"/>
      <c r="CD322" s="166"/>
      <c r="CE322" s="166"/>
      <c r="CF322" s="166"/>
      <c r="CG322" s="166"/>
      <c r="CH322" s="166"/>
      <c r="CI322" s="166"/>
      <c r="CJ322" s="166"/>
      <c r="CK322" s="166"/>
      <c r="CL322" s="166"/>
      <c r="CM322" s="166"/>
      <c r="CN322" s="166"/>
      <c r="CO322" s="166"/>
      <c r="CP322" s="166"/>
      <c r="CQ322" s="166"/>
      <c r="CR322" s="166"/>
      <c r="CS322" s="166"/>
      <c r="CT322" s="166"/>
      <c r="CU322" s="166"/>
      <c r="CV322" s="166"/>
      <c r="CW322" s="166"/>
      <c r="CX322" s="166"/>
      <c r="CY322" s="166"/>
      <c r="CZ322" s="166"/>
      <c r="DA322" s="166"/>
      <c r="DB322" s="166"/>
      <c r="DC322" s="166"/>
      <c r="DD322" s="166"/>
      <c r="DE322" s="166"/>
      <c r="DF322" s="166"/>
      <c r="DG322" s="166"/>
    </row>
    <row r="323" spans="6:111" s="15" customFormat="1" ht="20.100000000000001" customHeight="1" x14ac:dyDescent="0.25">
      <c r="F323" s="6"/>
      <c r="G323" s="6"/>
      <c r="H323" s="6"/>
      <c r="I323" s="6"/>
      <c r="J323" s="6"/>
      <c r="K323" s="168"/>
      <c r="L323" s="11"/>
      <c r="N323" s="11"/>
      <c r="O323" s="11"/>
      <c r="P323" s="166"/>
      <c r="Q323" s="166"/>
      <c r="R323" s="166"/>
      <c r="S323" s="166"/>
      <c r="T323" s="166"/>
      <c r="U323" s="11"/>
      <c r="V323" s="11"/>
      <c r="W323" s="11"/>
      <c r="X323" s="11"/>
      <c r="Y323" s="11"/>
      <c r="Z323" s="11"/>
      <c r="AA323" s="11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  <c r="BI323" s="166"/>
      <c r="BJ323" s="166"/>
      <c r="BK323" s="166"/>
      <c r="BL323" s="166"/>
      <c r="BM323" s="166"/>
      <c r="BN323" s="166"/>
      <c r="BO323" s="166"/>
      <c r="BP323" s="166"/>
      <c r="BQ323" s="166"/>
      <c r="BR323" s="166"/>
      <c r="BS323" s="166"/>
      <c r="BT323" s="166"/>
      <c r="BU323" s="166"/>
      <c r="BV323" s="166"/>
      <c r="BW323" s="166"/>
      <c r="BX323" s="166"/>
      <c r="BY323" s="166"/>
      <c r="BZ323" s="166"/>
      <c r="CA323" s="166"/>
      <c r="CB323" s="166"/>
      <c r="CC323" s="166"/>
      <c r="CD323" s="166"/>
      <c r="CE323" s="166"/>
      <c r="CF323" s="166"/>
      <c r="CG323" s="166"/>
      <c r="CH323" s="166"/>
      <c r="CI323" s="166"/>
      <c r="CJ323" s="166"/>
      <c r="CK323" s="166"/>
      <c r="CL323" s="166"/>
      <c r="CM323" s="166"/>
      <c r="CN323" s="166"/>
      <c r="CO323" s="166"/>
      <c r="CP323" s="166"/>
      <c r="CQ323" s="166"/>
      <c r="CR323" s="166"/>
      <c r="CS323" s="166"/>
      <c r="CT323" s="166"/>
      <c r="CU323" s="166"/>
      <c r="CV323" s="166"/>
      <c r="CW323" s="166"/>
      <c r="CX323" s="166"/>
      <c r="CY323" s="166"/>
      <c r="CZ323" s="166"/>
      <c r="DA323" s="166"/>
      <c r="DB323" s="166"/>
      <c r="DC323" s="166"/>
      <c r="DD323" s="166"/>
      <c r="DE323" s="166"/>
      <c r="DF323" s="166"/>
      <c r="DG323" s="166"/>
    </row>
    <row r="324" spans="6:111" s="15" customFormat="1" ht="20.100000000000001" customHeight="1" x14ac:dyDescent="0.25">
      <c r="F324" s="6"/>
      <c r="G324" s="6"/>
      <c r="H324" s="6"/>
      <c r="I324" s="6"/>
      <c r="J324" s="6"/>
      <c r="K324" s="168"/>
      <c r="L324" s="11"/>
      <c r="N324" s="11"/>
      <c r="O324" s="11"/>
      <c r="P324" s="166"/>
      <c r="Q324" s="166"/>
      <c r="R324" s="166"/>
      <c r="S324" s="166"/>
      <c r="T324" s="166"/>
      <c r="U324" s="11"/>
      <c r="V324" s="11"/>
      <c r="W324" s="11"/>
      <c r="X324" s="11"/>
      <c r="Y324" s="11"/>
      <c r="Z324" s="11"/>
      <c r="AA324" s="11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  <c r="BI324" s="166"/>
      <c r="BJ324" s="166"/>
      <c r="BK324" s="166"/>
      <c r="BL324" s="166"/>
      <c r="BM324" s="166"/>
      <c r="BN324" s="166"/>
      <c r="BO324" s="166"/>
      <c r="BP324" s="166"/>
      <c r="BQ324" s="166"/>
      <c r="BR324" s="166"/>
      <c r="BS324" s="166"/>
      <c r="BT324" s="166"/>
      <c r="BU324" s="166"/>
      <c r="BV324" s="166"/>
      <c r="BW324" s="166"/>
      <c r="BX324" s="166"/>
      <c r="BY324" s="166"/>
      <c r="BZ324" s="166"/>
      <c r="CA324" s="166"/>
      <c r="CB324" s="166"/>
      <c r="CC324" s="166"/>
      <c r="CD324" s="166"/>
      <c r="CE324" s="166"/>
      <c r="CF324" s="166"/>
      <c r="CG324" s="166"/>
      <c r="CH324" s="166"/>
      <c r="CI324" s="166"/>
      <c r="CJ324" s="166"/>
      <c r="CK324" s="166"/>
      <c r="CL324" s="166"/>
      <c r="CM324" s="166"/>
      <c r="CN324" s="166"/>
      <c r="CO324" s="166"/>
      <c r="CP324" s="166"/>
      <c r="CQ324" s="166"/>
      <c r="CR324" s="166"/>
      <c r="CS324" s="166"/>
      <c r="CT324" s="166"/>
      <c r="CU324" s="166"/>
      <c r="CV324" s="166"/>
      <c r="CW324" s="166"/>
      <c r="CX324" s="166"/>
      <c r="CY324" s="166"/>
      <c r="CZ324" s="166"/>
      <c r="DA324" s="166"/>
      <c r="DB324" s="166"/>
      <c r="DC324" s="166"/>
      <c r="DD324" s="166"/>
      <c r="DE324" s="166"/>
      <c r="DF324" s="166"/>
      <c r="DG324" s="166"/>
    </row>
    <row r="325" spans="6:111" s="15" customFormat="1" ht="20.100000000000001" customHeight="1" x14ac:dyDescent="0.25">
      <c r="F325" s="6"/>
      <c r="G325" s="6"/>
      <c r="H325" s="6"/>
      <c r="I325" s="6"/>
      <c r="J325" s="6"/>
      <c r="K325" s="168"/>
      <c r="L325" s="11"/>
      <c r="N325" s="11"/>
      <c r="O325" s="11"/>
      <c r="P325" s="166"/>
      <c r="Q325" s="166"/>
      <c r="R325" s="166"/>
      <c r="S325" s="166"/>
      <c r="T325" s="166"/>
      <c r="U325" s="11"/>
      <c r="V325" s="11"/>
      <c r="W325" s="11"/>
      <c r="X325" s="11"/>
      <c r="Y325" s="11"/>
      <c r="Z325" s="11"/>
      <c r="AA325" s="11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  <c r="BI325" s="166"/>
      <c r="BJ325" s="166"/>
      <c r="BK325" s="166"/>
      <c r="BL325" s="166"/>
      <c r="BM325" s="166"/>
      <c r="BN325" s="166"/>
      <c r="BO325" s="166"/>
      <c r="BP325" s="166"/>
      <c r="BQ325" s="166"/>
      <c r="BR325" s="166"/>
      <c r="BS325" s="166"/>
      <c r="BT325" s="166"/>
      <c r="BU325" s="166"/>
      <c r="BV325" s="166"/>
      <c r="BW325" s="166"/>
      <c r="BX325" s="166"/>
      <c r="BY325" s="166"/>
      <c r="BZ325" s="166"/>
      <c r="CA325" s="166"/>
      <c r="CB325" s="166"/>
      <c r="CC325" s="166"/>
      <c r="CD325" s="166"/>
      <c r="CE325" s="166"/>
      <c r="CF325" s="166"/>
      <c r="CG325" s="166"/>
      <c r="CH325" s="166"/>
      <c r="CI325" s="166"/>
      <c r="CJ325" s="166"/>
      <c r="CK325" s="166"/>
      <c r="CL325" s="166"/>
      <c r="CM325" s="166"/>
      <c r="CN325" s="166"/>
      <c r="CO325" s="166"/>
      <c r="CP325" s="166"/>
      <c r="CQ325" s="166"/>
      <c r="CR325" s="166"/>
      <c r="CS325" s="166"/>
      <c r="CT325" s="166"/>
      <c r="CU325" s="166"/>
      <c r="CV325" s="166"/>
      <c r="CW325" s="166"/>
      <c r="CX325" s="166"/>
      <c r="CY325" s="166"/>
      <c r="CZ325" s="166"/>
      <c r="DA325" s="166"/>
      <c r="DB325" s="166"/>
      <c r="DC325" s="166"/>
      <c r="DD325" s="166"/>
      <c r="DE325" s="166"/>
      <c r="DF325" s="166"/>
      <c r="DG325" s="166"/>
    </row>
    <row r="326" spans="6:111" s="15" customFormat="1" ht="20.100000000000001" customHeight="1" x14ac:dyDescent="0.25">
      <c r="F326" s="6"/>
      <c r="G326" s="6"/>
      <c r="H326" s="6"/>
      <c r="I326" s="6"/>
      <c r="J326" s="6"/>
      <c r="K326" s="168"/>
      <c r="L326" s="11"/>
      <c r="N326" s="11"/>
      <c r="O326" s="11"/>
      <c r="P326" s="166"/>
      <c r="Q326" s="166"/>
      <c r="R326" s="166"/>
      <c r="S326" s="166"/>
      <c r="T326" s="166"/>
      <c r="U326" s="11"/>
      <c r="V326" s="11"/>
      <c r="W326" s="11"/>
      <c r="X326" s="11"/>
      <c r="Y326" s="11"/>
      <c r="Z326" s="11"/>
      <c r="AA326" s="11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  <c r="BI326" s="166"/>
      <c r="BJ326" s="166"/>
      <c r="BK326" s="166"/>
      <c r="BL326" s="166"/>
      <c r="BM326" s="166"/>
      <c r="BN326" s="166"/>
      <c r="BO326" s="166"/>
      <c r="BP326" s="166"/>
      <c r="BQ326" s="166"/>
      <c r="BR326" s="166"/>
      <c r="BS326" s="166"/>
      <c r="BT326" s="166"/>
      <c r="BU326" s="166"/>
      <c r="BV326" s="166"/>
      <c r="BW326" s="166"/>
      <c r="BX326" s="166"/>
      <c r="BY326" s="166"/>
      <c r="BZ326" s="166"/>
      <c r="CA326" s="166"/>
      <c r="CB326" s="166"/>
      <c r="CC326" s="166"/>
      <c r="CD326" s="166"/>
      <c r="CE326" s="166"/>
      <c r="CF326" s="166"/>
      <c r="CG326" s="166"/>
      <c r="CH326" s="166"/>
      <c r="CI326" s="166"/>
      <c r="CJ326" s="166"/>
      <c r="CK326" s="166"/>
      <c r="CL326" s="166"/>
      <c r="CM326" s="166"/>
      <c r="CN326" s="166"/>
      <c r="CO326" s="166"/>
      <c r="CP326" s="166"/>
      <c r="CQ326" s="166"/>
      <c r="CR326" s="166"/>
      <c r="CS326" s="166"/>
      <c r="CT326" s="166"/>
      <c r="CU326" s="166"/>
      <c r="CV326" s="166"/>
      <c r="CW326" s="166"/>
      <c r="CX326" s="166"/>
      <c r="CY326" s="166"/>
      <c r="CZ326" s="166"/>
      <c r="DA326" s="166"/>
      <c r="DB326" s="166"/>
      <c r="DC326" s="166"/>
      <c r="DD326" s="166"/>
      <c r="DE326" s="166"/>
      <c r="DF326" s="166"/>
      <c r="DG326" s="166"/>
    </row>
    <row r="327" spans="6:111" s="15" customFormat="1" ht="20.100000000000001" customHeight="1" x14ac:dyDescent="0.25">
      <c r="F327" s="6"/>
      <c r="G327" s="6"/>
      <c r="H327" s="6"/>
      <c r="I327" s="6"/>
      <c r="J327" s="6"/>
      <c r="K327" s="168"/>
      <c r="L327" s="11"/>
      <c r="N327" s="11"/>
      <c r="O327" s="11"/>
      <c r="P327" s="166"/>
      <c r="Q327" s="166"/>
      <c r="R327" s="166"/>
      <c r="S327" s="166"/>
      <c r="T327" s="166"/>
      <c r="U327" s="11"/>
      <c r="V327" s="11"/>
      <c r="W327" s="11"/>
      <c r="X327" s="11"/>
      <c r="Y327" s="11"/>
      <c r="Z327" s="11"/>
      <c r="AA327" s="11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  <c r="BI327" s="166"/>
      <c r="BJ327" s="166"/>
      <c r="BK327" s="166"/>
      <c r="BL327" s="166"/>
      <c r="BM327" s="166"/>
      <c r="BN327" s="166"/>
      <c r="BO327" s="166"/>
      <c r="BP327" s="166"/>
      <c r="BQ327" s="166"/>
      <c r="BR327" s="166"/>
      <c r="BS327" s="166"/>
      <c r="BT327" s="166"/>
      <c r="BU327" s="166"/>
      <c r="BV327" s="166"/>
      <c r="BW327" s="166"/>
      <c r="BX327" s="166"/>
      <c r="BY327" s="166"/>
      <c r="BZ327" s="166"/>
      <c r="CA327" s="166"/>
      <c r="CB327" s="166"/>
      <c r="CC327" s="166"/>
      <c r="CD327" s="166"/>
      <c r="CE327" s="166"/>
      <c r="CF327" s="166"/>
      <c r="CG327" s="166"/>
      <c r="CH327" s="166"/>
      <c r="CI327" s="166"/>
      <c r="CJ327" s="166"/>
      <c r="CK327" s="166"/>
      <c r="CL327" s="166"/>
      <c r="CM327" s="166"/>
      <c r="CN327" s="166"/>
      <c r="CO327" s="166"/>
      <c r="CP327" s="166"/>
      <c r="CQ327" s="166"/>
      <c r="CR327" s="166"/>
      <c r="CS327" s="166"/>
      <c r="CT327" s="166"/>
      <c r="CU327" s="166"/>
      <c r="CV327" s="166"/>
      <c r="CW327" s="166"/>
      <c r="CX327" s="166"/>
      <c r="CY327" s="166"/>
      <c r="CZ327" s="166"/>
      <c r="DA327" s="166"/>
      <c r="DB327" s="166"/>
      <c r="DC327" s="166"/>
      <c r="DD327" s="166"/>
      <c r="DE327" s="166"/>
      <c r="DF327" s="166"/>
      <c r="DG327" s="166"/>
    </row>
    <row r="328" spans="6:111" s="15" customFormat="1" ht="20.100000000000001" customHeight="1" x14ac:dyDescent="0.25">
      <c r="F328" s="6"/>
      <c r="G328" s="6"/>
      <c r="H328" s="6"/>
      <c r="I328" s="6"/>
      <c r="J328" s="6"/>
      <c r="K328" s="168"/>
      <c r="L328" s="11"/>
      <c r="N328" s="11"/>
      <c r="O328" s="11"/>
      <c r="P328" s="166"/>
      <c r="Q328" s="166"/>
      <c r="R328" s="166"/>
      <c r="S328" s="166"/>
      <c r="T328" s="166"/>
      <c r="U328" s="11"/>
      <c r="V328" s="11"/>
      <c r="W328" s="11"/>
      <c r="X328" s="11"/>
      <c r="Y328" s="11"/>
      <c r="Z328" s="11"/>
      <c r="AA328" s="11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  <c r="BI328" s="166"/>
      <c r="BJ328" s="166"/>
      <c r="BK328" s="166"/>
      <c r="BL328" s="166"/>
      <c r="BM328" s="166"/>
      <c r="BN328" s="166"/>
      <c r="BO328" s="166"/>
      <c r="BP328" s="166"/>
      <c r="BQ328" s="166"/>
      <c r="BR328" s="166"/>
      <c r="BS328" s="166"/>
      <c r="BT328" s="166"/>
      <c r="BU328" s="166"/>
      <c r="BV328" s="166"/>
      <c r="BW328" s="166"/>
      <c r="BX328" s="166"/>
      <c r="BY328" s="166"/>
      <c r="BZ328" s="166"/>
      <c r="CA328" s="166"/>
      <c r="CB328" s="166"/>
      <c r="CC328" s="166"/>
      <c r="CD328" s="166"/>
      <c r="CE328" s="166"/>
      <c r="CF328" s="166"/>
      <c r="CG328" s="166"/>
      <c r="CH328" s="166"/>
      <c r="CI328" s="166"/>
      <c r="CJ328" s="166"/>
      <c r="CK328" s="166"/>
      <c r="CL328" s="166"/>
      <c r="CM328" s="166"/>
      <c r="CN328" s="166"/>
      <c r="CO328" s="166"/>
      <c r="CP328" s="166"/>
      <c r="CQ328" s="166"/>
      <c r="CR328" s="166"/>
      <c r="CS328" s="166"/>
      <c r="CT328" s="166"/>
      <c r="CU328" s="166"/>
      <c r="CV328" s="166"/>
      <c r="CW328" s="166"/>
      <c r="CX328" s="166"/>
      <c r="CY328" s="166"/>
      <c r="CZ328" s="166"/>
      <c r="DA328" s="166"/>
      <c r="DB328" s="166"/>
      <c r="DC328" s="166"/>
      <c r="DD328" s="166"/>
      <c r="DE328" s="166"/>
      <c r="DF328" s="166"/>
      <c r="DG328" s="166"/>
    </row>
    <row r="329" spans="6:111" s="15" customFormat="1" ht="20.100000000000001" customHeight="1" x14ac:dyDescent="0.25">
      <c r="F329" s="6"/>
      <c r="G329" s="6"/>
      <c r="H329" s="6"/>
      <c r="I329" s="6"/>
      <c r="J329" s="6"/>
      <c r="K329" s="168"/>
      <c r="L329" s="11"/>
      <c r="N329" s="11"/>
      <c r="O329" s="11"/>
      <c r="P329" s="166"/>
      <c r="Q329" s="166"/>
      <c r="R329" s="166"/>
      <c r="S329" s="166"/>
      <c r="T329" s="166"/>
      <c r="U329" s="11"/>
      <c r="V329" s="11"/>
      <c r="W329" s="11"/>
      <c r="X329" s="11"/>
      <c r="Y329" s="11"/>
      <c r="Z329" s="11"/>
      <c r="AA329" s="11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166"/>
      <c r="BD329" s="166"/>
      <c r="BE329" s="166"/>
      <c r="BF329" s="166"/>
      <c r="BG329" s="166"/>
      <c r="BH329" s="166"/>
      <c r="BI329" s="166"/>
      <c r="BJ329" s="166"/>
      <c r="BK329" s="166"/>
      <c r="BL329" s="166"/>
      <c r="BM329" s="166"/>
      <c r="BN329" s="166"/>
      <c r="BO329" s="166"/>
      <c r="BP329" s="166"/>
      <c r="BQ329" s="166"/>
      <c r="BR329" s="166"/>
      <c r="BS329" s="166"/>
      <c r="BT329" s="166"/>
      <c r="BU329" s="166"/>
      <c r="BV329" s="166"/>
      <c r="BW329" s="166"/>
      <c r="BX329" s="166"/>
      <c r="BY329" s="166"/>
      <c r="BZ329" s="166"/>
      <c r="CA329" s="166"/>
      <c r="CB329" s="166"/>
      <c r="CC329" s="166"/>
      <c r="CD329" s="166"/>
      <c r="CE329" s="166"/>
      <c r="CF329" s="166"/>
      <c r="CG329" s="166"/>
      <c r="CH329" s="166"/>
      <c r="CI329" s="166"/>
      <c r="CJ329" s="166"/>
      <c r="CK329" s="166"/>
      <c r="CL329" s="166"/>
      <c r="CM329" s="166"/>
      <c r="CN329" s="166"/>
      <c r="CO329" s="166"/>
      <c r="CP329" s="166"/>
      <c r="CQ329" s="166"/>
      <c r="CR329" s="166"/>
      <c r="CS329" s="166"/>
      <c r="CT329" s="166"/>
      <c r="CU329" s="166"/>
      <c r="CV329" s="166"/>
      <c r="CW329" s="166"/>
      <c r="CX329" s="166"/>
      <c r="CY329" s="166"/>
      <c r="CZ329" s="166"/>
      <c r="DA329" s="166"/>
      <c r="DB329" s="166"/>
      <c r="DC329" s="166"/>
      <c r="DD329" s="166"/>
      <c r="DE329" s="166"/>
      <c r="DF329" s="166"/>
      <c r="DG329" s="166"/>
    </row>
    <row r="330" spans="6:111" s="15" customFormat="1" ht="20.100000000000001" customHeight="1" x14ac:dyDescent="0.25">
      <c r="F330" s="6"/>
      <c r="G330" s="6"/>
      <c r="H330" s="6"/>
      <c r="I330" s="6"/>
      <c r="J330" s="6"/>
      <c r="K330" s="168"/>
      <c r="L330" s="11"/>
      <c r="N330" s="11"/>
      <c r="O330" s="11"/>
      <c r="P330" s="166"/>
      <c r="Q330" s="166"/>
      <c r="R330" s="166"/>
      <c r="S330" s="166"/>
      <c r="T330" s="166"/>
      <c r="U330" s="11"/>
      <c r="V330" s="11"/>
      <c r="W330" s="11"/>
      <c r="X330" s="11"/>
      <c r="Y330" s="11"/>
      <c r="Z330" s="11"/>
      <c r="AA330" s="11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6"/>
      <c r="BM330" s="166"/>
      <c r="BN330" s="166"/>
      <c r="BO330" s="166"/>
      <c r="BP330" s="166"/>
      <c r="BQ330" s="166"/>
      <c r="BR330" s="166"/>
      <c r="BS330" s="166"/>
      <c r="BT330" s="166"/>
      <c r="BU330" s="166"/>
      <c r="BV330" s="166"/>
      <c r="BW330" s="166"/>
      <c r="BX330" s="166"/>
      <c r="BY330" s="166"/>
      <c r="BZ330" s="166"/>
      <c r="CA330" s="166"/>
      <c r="CB330" s="166"/>
      <c r="CC330" s="166"/>
      <c r="CD330" s="166"/>
      <c r="CE330" s="166"/>
      <c r="CF330" s="166"/>
      <c r="CG330" s="166"/>
      <c r="CH330" s="166"/>
      <c r="CI330" s="166"/>
      <c r="CJ330" s="166"/>
      <c r="CK330" s="166"/>
      <c r="CL330" s="166"/>
      <c r="CM330" s="166"/>
      <c r="CN330" s="166"/>
      <c r="CO330" s="166"/>
      <c r="CP330" s="166"/>
      <c r="CQ330" s="166"/>
      <c r="CR330" s="166"/>
      <c r="CS330" s="166"/>
      <c r="CT330" s="166"/>
      <c r="CU330" s="166"/>
      <c r="CV330" s="166"/>
      <c r="CW330" s="166"/>
      <c r="CX330" s="166"/>
      <c r="CY330" s="166"/>
      <c r="CZ330" s="166"/>
      <c r="DA330" s="166"/>
      <c r="DB330" s="166"/>
      <c r="DC330" s="166"/>
      <c r="DD330" s="166"/>
      <c r="DE330" s="166"/>
      <c r="DF330" s="166"/>
      <c r="DG330" s="166"/>
    </row>
    <row r="331" spans="6:111" s="15" customFormat="1" ht="20.100000000000001" customHeight="1" x14ac:dyDescent="0.25">
      <c r="F331" s="6"/>
      <c r="G331" s="6"/>
      <c r="H331" s="6"/>
      <c r="I331" s="6"/>
      <c r="J331" s="6"/>
      <c r="K331" s="168"/>
      <c r="L331" s="11"/>
      <c r="N331" s="11"/>
      <c r="O331" s="11"/>
      <c r="P331" s="166"/>
      <c r="Q331" s="166"/>
      <c r="R331" s="166"/>
      <c r="S331" s="166"/>
      <c r="T331" s="166"/>
      <c r="U331" s="11"/>
      <c r="V331" s="11"/>
      <c r="W331" s="11"/>
      <c r="X331" s="11"/>
      <c r="Y331" s="11"/>
      <c r="Z331" s="11"/>
      <c r="AA331" s="11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6"/>
      <c r="BN331" s="166"/>
      <c r="BO331" s="166"/>
      <c r="BP331" s="166"/>
      <c r="BQ331" s="166"/>
      <c r="BR331" s="166"/>
      <c r="BS331" s="166"/>
      <c r="BT331" s="166"/>
      <c r="BU331" s="166"/>
      <c r="BV331" s="166"/>
      <c r="BW331" s="166"/>
      <c r="BX331" s="166"/>
      <c r="BY331" s="166"/>
      <c r="BZ331" s="166"/>
      <c r="CA331" s="166"/>
      <c r="CB331" s="166"/>
      <c r="CC331" s="166"/>
      <c r="CD331" s="166"/>
      <c r="CE331" s="166"/>
      <c r="CF331" s="166"/>
      <c r="CG331" s="166"/>
      <c r="CH331" s="166"/>
      <c r="CI331" s="166"/>
      <c r="CJ331" s="166"/>
      <c r="CK331" s="166"/>
      <c r="CL331" s="166"/>
      <c r="CM331" s="166"/>
      <c r="CN331" s="166"/>
      <c r="CO331" s="166"/>
      <c r="CP331" s="166"/>
      <c r="CQ331" s="166"/>
      <c r="CR331" s="166"/>
      <c r="CS331" s="166"/>
      <c r="CT331" s="166"/>
      <c r="CU331" s="166"/>
      <c r="CV331" s="166"/>
      <c r="CW331" s="166"/>
      <c r="CX331" s="166"/>
      <c r="CY331" s="166"/>
      <c r="CZ331" s="166"/>
      <c r="DA331" s="166"/>
      <c r="DB331" s="166"/>
      <c r="DC331" s="166"/>
      <c r="DD331" s="166"/>
      <c r="DE331" s="166"/>
      <c r="DF331" s="166"/>
      <c r="DG331" s="166"/>
    </row>
    <row r="332" spans="6:111" s="15" customFormat="1" ht="20.100000000000001" customHeight="1" x14ac:dyDescent="0.25">
      <c r="F332" s="6"/>
      <c r="G332" s="6"/>
      <c r="H332" s="6"/>
      <c r="I332" s="6"/>
      <c r="J332" s="6"/>
      <c r="K332" s="168"/>
      <c r="L332" s="11"/>
      <c r="N332" s="11"/>
      <c r="O332" s="11"/>
      <c r="P332" s="166"/>
      <c r="Q332" s="166"/>
      <c r="R332" s="166"/>
      <c r="S332" s="166"/>
      <c r="T332" s="166"/>
      <c r="U332" s="11"/>
      <c r="V332" s="11"/>
      <c r="W332" s="11"/>
      <c r="X332" s="11"/>
      <c r="Y332" s="11"/>
      <c r="Z332" s="11"/>
      <c r="AA332" s="11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6"/>
      <c r="BN332" s="166"/>
      <c r="BO332" s="166"/>
      <c r="BP332" s="166"/>
      <c r="BQ332" s="166"/>
      <c r="BR332" s="166"/>
      <c r="BS332" s="166"/>
      <c r="BT332" s="166"/>
      <c r="BU332" s="166"/>
      <c r="BV332" s="166"/>
      <c r="BW332" s="166"/>
      <c r="BX332" s="166"/>
      <c r="BY332" s="166"/>
      <c r="BZ332" s="166"/>
      <c r="CA332" s="166"/>
      <c r="CB332" s="166"/>
      <c r="CC332" s="166"/>
      <c r="CD332" s="166"/>
      <c r="CE332" s="166"/>
      <c r="CF332" s="166"/>
      <c r="CG332" s="166"/>
      <c r="CH332" s="166"/>
      <c r="CI332" s="166"/>
      <c r="CJ332" s="166"/>
      <c r="CK332" s="166"/>
      <c r="CL332" s="166"/>
      <c r="CM332" s="166"/>
      <c r="CN332" s="166"/>
      <c r="CO332" s="166"/>
      <c r="CP332" s="166"/>
      <c r="CQ332" s="166"/>
      <c r="CR332" s="166"/>
      <c r="CS332" s="166"/>
      <c r="CT332" s="166"/>
      <c r="CU332" s="166"/>
      <c r="CV332" s="166"/>
      <c r="CW332" s="166"/>
      <c r="CX332" s="166"/>
      <c r="CY332" s="166"/>
      <c r="CZ332" s="166"/>
      <c r="DA332" s="166"/>
      <c r="DB332" s="166"/>
      <c r="DC332" s="166"/>
      <c r="DD332" s="166"/>
      <c r="DE332" s="166"/>
      <c r="DF332" s="166"/>
      <c r="DG332" s="166"/>
    </row>
    <row r="333" spans="6:111" s="15" customFormat="1" ht="20.100000000000001" customHeight="1" x14ac:dyDescent="0.25">
      <c r="F333" s="6"/>
      <c r="G333" s="6"/>
      <c r="H333" s="6"/>
      <c r="I333" s="6"/>
      <c r="J333" s="6"/>
      <c r="K333" s="168"/>
      <c r="L333" s="11"/>
      <c r="N333" s="11"/>
      <c r="O333" s="11"/>
      <c r="P333" s="166"/>
      <c r="Q333" s="166"/>
      <c r="R333" s="166"/>
      <c r="S333" s="166"/>
      <c r="T333" s="166"/>
      <c r="U333" s="11"/>
      <c r="V333" s="11"/>
      <c r="W333" s="11"/>
      <c r="X333" s="11"/>
      <c r="Y333" s="11"/>
      <c r="Z333" s="11"/>
      <c r="AA333" s="11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6"/>
      <c r="BN333" s="166"/>
      <c r="BO333" s="166"/>
      <c r="BP333" s="166"/>
      <c r="BQ333" s="166"/>
      <c r="BR333" s="166"/>
      <c r="BS333" s="166"/>
      <c r="BT333" s="166"/>
      <c r="BU333" s="166"/>
      <c r="BV333" s="166"/>
      <c r="BW333" s="166"/>
      <c r="BX333" s="166"/>
      <c r="BY333" s="166"/>
      <c r="BZ333" s="166"/>
      <c r="CA333" s="166"/>
      <c r="CB333" s="166"/>
      <c r="CC333" s="166"/>
      <c r="CD333" s="166"/>
      <c r="CE333" s="166"/>
      <c r="CF333" s="166"/>
      <c r="CG333" s="166"/>
      <c r="CH333" s="166"/>
      <c r="CI333" s="166"/>
      <c r="CJ333" s="166"/>
      <c r="CK333" s="166"/>
      <c r="CL333" s="166"/>
      <c r="CM333" s="166"/>
      <c r="CN333" s="166"/>
      <c r="CO333" s="166"/>
      <c r="CP333" s="166"/>
      <c r="CQ333" s="166"/>
      <c r="CR333" s="166"/>
      <c r="CS333" s="166"/>
      <c r="CT333" s="166"/>
      <c r="CU333" s="166"/>
      <c r="CV333" s="166"/>
      <c r="CW333" s="166"/>
      <c r="CX333" s="166"/>
      <c r="CY333" s="166"/>
      <c r="CZ333" s="166"/>
      <c r="DA333" s="166"/>
      <c r="DB333" s="166"/>
      <c r="DC333" s="166"/>
      <c r="DD333" s="166"/>
      <c r="DE333" s="166"/>
      <c r="DF333" s="166"/>
      <c r="DG333" s="166"/>
    </row>
    <row r="334" spans="6:111" s="15" customFormat="1" ht="20.100000000000001" customHeight="1" x14ac:dyDescent="0.25">
      <c r="F334" s="6"/>
      <c r="G334" s="6"/>
      <c r="H334" s="6"/>
      <c r="I334" s="6"/>
      <c r="J334" s="6"/>
      <c r="K334" s="168"/>
      <c r="L334" s="11"/>
      <c r="N334" s="11"/>
      <c r="O334" s="11"/>
      <c r="P334" s="166"/>
      <c r="Q334" s="166"/>
      <c r="R334" s="166"/>
      <c r="S334" s="166"/>
      <c r="T334" s="166"/>
      <c r="U334" s="11"/>
      <c r="V334" s="11"/>
      <c r="W334" s="11"/>
      <c r="X334" s="11"/>
      <c r="Y334" s="11"/>
      <c r="Z334" s="11"/>
      <c r="AA334" s="11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6"/>
      <c r="BN334" s="166"/>
      <c r="BO334" s="166"/>
      <c r="BP334" s="166"/>
      <c r="BQ334" s="166"/>
      <c r="BR334" s="166"/>
      <c r="BS334" s="166"/>
      <c r="BT334" s="166"/>
      <c r="BU334" s="166"/>
      <c r="BV334" s="166"/>
      <c r="BW334" s="166"/>
      <c r="BX334" s="166"/>
      <c r="BY334" s="166"/>
      <c r="BZ334" s="166"/>
      <c r="CA334" s="166"/>
      <c r="CB334" s="166"/>
      <c r="CC334" s="166"/>
      <c r="CD334" s="166"/>
      <c r="CE334" s="166"/>
      <c r="CF334" s="166"/>
      <c r="CG334" s="166"/>
      <c r="CH334" s="166"/>
      <c r="CI334" s="166"/>
      <c r="CJ334" s="166"/>
      <c r="CK334" s="166"/>
      <c r="CL334" s="166"/>
      <c r="CM334" s="166"/>
      <c r="CN334" s="166"/>
      <c r="CO334" s="166"/>
      <c r="CP334" s="166"/>
      <c r="CQ334" s="166"/>
      <c r="CR334" s="166"/>
      <c r="CS334" s="166"/>
      <c r="CT334" s="166"/>
      <c r="CU334" s="166"/>
      <c r="CV334" s="166"/>
      <c r="CW334" s="166"/>
      <c r="CX334" s="166"/>
      <c r="CY334" s="166"/>
      <c r="CZ334" s="166"/>
      <c r="DA334" s="166"/>
      <c r="DB334" s="166"/>
      <c r="DC334" s="166"/>
      <c r="DD334" s="166"/>
      <c r="DE334" s="166"/>
      <c r="DF334" s="166"/>
      <c r="DG334" s="166"/>
    </row>
    <row r="335" spans="6:111" s="15" customFormat="1" ht="20.100000000000001" customHeight="1" x14ac:dyDescent="0.25">
      <c r="F335" s="6"/>
      <c r="G335" s="6"/>
      <c r="H335" s="6"/>
      <c r="I335" s="6"/>
      <c r="J335" s="6"/>
      <c r="K335" s="168"/>
      <c r="L335" s="11"/>
      <c r="N335" s="11"/>
      <c r="O335" s="11"/>
      <c r="P335" s="166"/>
      <c r="Q335" s="166"/>
      <c r="R335" s="166"/>
      <c r="S335" s="166"/>
      <c r="T335" s="166"/>
      <c r="U335" s="11"/>
      <c r="V335" s="11"/>
      <c r="W335" s="11"/>
      <c r="X335" s="11"/>
      <c r="Y335" s="11"/>
      <c r="Z335" s="11"/>
      <c r="AA335" s="11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66"/>
      <c r="BN335" s="166"/>
      <c r="BO335" s="166"/>
      <c r="BP335" s="166"/>
      <c r="BQ335" s="166"/>
      <c r="BR335" s="166"/>
      <c r="BS335" s="166"/>
      <c r="BT335" s="166"/>
      <c r="BU335" s="166"/>
      <c r="BV335" s="166"/>
      <c r="BW335" s="166"/>
      <c r="BX335" s="166"/>
      <c r="BY335" s="166"/>
      <c r="BZ335" s="166"/>
      <c r="CA335" s="166"/>
      <c r="CB335" s="166"/>
      <c r="CC335" s="166"/>
      <c r="CD335" s="166"/>
      <c r="CE335" s="166"/>
      <c r="CF335" s="166"/>
      <c r="CG335" s="166"/>
      <c r="CH335" s="166"/>
      <c r="CI335" s="166"/>
      <c r="CJ335" s="166"/>
      <c r="CK335" s="166"/>
      <c r="CL335" s="166"/>
      <c r="CM335" s="166"/>
      <c r="CN335" s="166"/>
      <c r="CO335" s="166"/>
      <c r="CP335" s="166"/>
      <c r="CQ335" s="166"/>
      <c r="CR335" s="166"/>
      <c r="CS335" s="166"/>
      <c r="CT335" s="166"/>
      <c r="CU335" s="166"/>
      <c r="CV335" s="166"/>
      <c r="CW335" s="166"/>
      <c r="CX335" s="166"/>
      <c r="CY335" s="166"/>
      <c r="CZ335" s="166"/>
      <c r="DA335" s="166"/>
      <c r="DB335" s="166"/>
      <c r="DC335" s="166"/>
      <c r="DD335" s="166"/>
      <c r="DE335" s="166"/>
      <c r="DF335" s="166"/>
      <c r="DG335" s="166"/>
    </row>
    <row r="336" spans="6:111" s="15" customFormat="1" ht="20.100000000000001" customHeight="1" x14ac:dyDescent="0.25">
      <c r="F336" s="6"/>
      <c r="G336" s="6"/>
      <c r="H336" s="6"/>
      <c r="I336" s="6"/>
      <c r="J336" s="6"/>
      <c r="K336" s="168"/>
      <c r="L336" s="11"/>
      <c r="N336" s="11"/>
      <c r="O336" s="11"/>
      <c r="P336" s="166"/>
      <c r="Q336" s="166"/>
      <c r="R336" s="166"/>
      <c r="S336" s="166"/>
      <c r="T336" s="166"/>
      <c r="U336" s="11"/>
      <c r="V336" s="11"/>
      <c r="W336" s="11"/>
      <c r="X336" s="11"/>
      <c r="Y336" s="11"/>
      <c r="Z336" s="11"/>
      <c r="AA336" s="11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66"/>
      <c r="BN336" s="166"/>
      <c r="BO336" s="166"/>
      <c r="BP336" s="166"/>
      <c r="BQ336" s="166"/>
      <c r="BR336" s="166"/>
      <c r="BS336" s="166"/>
      <c r="BT336" s="166"/>
      <c r="BU336" s="166"/>
      <c r="BV336" s="166"/>
      <c r="BW336" s="166"/>
      <c r="BX336" s="166"/>
      <c r="BY336" s="166"/>
      <c r="BZ336" s="166"/>
      <c r="CA336" s="166"/>
      <c r="CB336" s="166"/>
      <c r="CC336" s="166"/>
      <c r="CD336" s="166"/>
      <c r="CE336" s="166"/>
      <c r="CF336" s="166"/>
      <c r="CG336" s="166"/>
      <c r="CH336" s="166"/>
      <c r="CI336" s="166"/>
      <c r="CJ336" s="166"/>
      <c r="CK336" s="166"/>
      <c r="CL336" s="166"/>
      <c r="CM336" s="166"/>
      <c r="CN336" s="166"/>
      <c r="CO336" s="166"/>
      <c r="CP336" s="166"/>
      <c r="CQ336" s="166"/>
      <c r="CR336" s="166"/>
      <c r="CS336" s="166"/>
      <c r="CT336" s="166"/>
      <c r="CU336" s="166"/>
      <c r="CV336" s="166"/>
      <c r="CW336" s="166"/>
      <c r="CX336" s="166"/>
      <c r="CY336" s="166"/>
      <c r="CZ336" s="166"/>
      <c r="DA336" s="166"/>
      <c r="DB336" s="166"/>
      <c r="DC336" s="166"/>
      <c r="DD336" s="166"/>
      <c r="DE336" s="166"/>
      <c r="DF336" s="166"/>
      <c r="DG336" s="166"/>
    </row>
    <row r="337" spans="6:111" s="15" customFormat="1" ht="20.100000000000001" customHeight="1" x14ac:dyDescent="0.25">
      <c r="F337" s="6"/>
      <c r="G337" s="6"/>
      <c r="H337" s="6"/>
      <c r="I337" s="6"/>
      <c r="J337" s="6"/>
      <c r="K337" s="168"/>
      <c r="L337" s="11"/>
      <c r="N337" s="11"/>
      <c r="O337" s="11"/>
      <c r="P337" s="166"/>
      <c r="Q337" s="166"/>
      <c r="R337" s="166"/>
      <c r="S337" s="166"/>
      <c r="T337" s="166"/>
      <c r="U337" s="11"/>
      <c r="V337" s="11"/>
      <c r="W337" s="11"/>
      <c r="X337" s="11"/>
      <c r="Y337" s="11"/>
      <c r="Z337" s="11"/>
      <c r="AA337" s="11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66"/>
      <c r="BN337" s="166"/>
      <c r="BO337" s="166"/>
      <c r="BP337" s="166"/>
      <c r="BQ337" s="166"/>
      <c r="BR337" s="166"/>
      <c r="BS337" s="166"/>
      <c r="BT337" s="166"/>
      <c r="BU337" s="166"/>
      <c r="BV337" s="166"/>
      <c r="BW337" s="166"/>
      <c r="BX337" s="166"/>
      <c r="BY337" s="166"/>
      <c r="BZ337" s="166"/>
      <c r="CA337" s="166"/>
      <c r="CB337" s="166"/>
      <c r="CC337" s="166"/>
      <c r="CD337" s="166"/>
      <c r="CE337" s="166"/>
      <c r="CF337" s="166"/>
      <c r="CG337" s="166"/>
      <c r="CH337" s="166"/>
      <c r="CI337" s="166"/>
      <c r="CJ337" s="166"/>
      <c r="CK337" s="166"/>
      <c r="CL337" s="166"/>
      <c r="CM337" s="166"/>
      <c r="CN337" s="166"/>
      <c r="CO337" s="166"/>
      <c r="CP337" s="166"/>
      <c r="CQ337" s="166"/>
      <c r="CR337" s="166"/>
      <c r="CS337" s="166"/>
      <c r="CT337" s="166"/>
      <c r="CU337" s="166"/>
      <c r="CV337" s="166"/>
      <c r="CW337" s="166"/>
      <c r="CX337" s="166"/>
      <c r="CY337" s="166"/>
      <c r="CZ337" s="166"/>
      <c r="DA337" s="166"/>
      <c r="DB337" s="166"/>
      <c r="DC337" s="166"/>
      <c r="DD337" s="166"/>
      <c r="DE337" s="166"/>
      <c r="DF337" s="166"/>
      <c r="DG337" s="166"/>
    </row>
    <row r="338" spans="6:111" s="15" customFormat="1" ht="20.100000000000001" customHeight="1" x14ac:dyDescent="0.25">
      <c r="F338" s="6"/>
      <c r="G338" s="6"/>
      <c r="H338" s="6"/>
      <c r="I338" s="6"/>
      <c r="J338" s="6"/>
      <c r="K338" s="168"/>
      <c r="L338" s="11"/>
      <c r="N338" s="11"/>
      <c r="O338" s="11"/>
      <c r="P338" s="166"/>
      <c r="Q338" s="166"/>
      <c r="R338" s="166"/>
      <c r="S338" s="166"/>
      <c r="T338" s="166"/>
      <c r="U338" s="11"/>
      <c r="V338" s="11"/>
      <c r="W338" s="11"/>
      <c r="X338" s="11"/>
      <c r="Y338" s="11"/>
      <c r="Z338" s="11"/>
      <c r="AA338" s="11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66"/>
      <c r="BN338" s="166"/>
      <c r="BO338" s="166"/>
      <c r="BP338" s="166"/>
      <c r="BQ338" s="166"/>
      <c r="BR338" s="166"/>
      <c r="BS338" s="166"/>
      <c r="BT338" s="166"/>
      <c r="BU338" s="166"/>
      <c r="BV338" s="166"/>
      <c r="BW338" s="166"/>
      <c r="BX338" s="166"/>
      <c r="BY338" s="166"/>
      <c r="BZ338" s="166"/>
      <c r="CA338" s="166"/>
      <c r="CB338" s="166"/>
      <c r="CC338" s="166"/>
      <c r="CD338" s="166"/>
      <c r="CE338" s="166"/>
      <c r="CF338" s="166"/>
      <c r="CG338" s="166"/>
      <c r="CH338" s="166"/>
      <c r="CI338" s="166"/>
      <c r="CJ338" s="166"/>
      <c r="CK338" s="166"/>
      <c r="CL338" s="166"/>
      <c r="CM338" s="166"/>
      <c r="CN338" s="166"/>
      <c r="CO338" s="166"/>
      <c r="CP338" s="166"/>
      <c r="CQ338" s="166"/>
      <c r="CR338" s="166"/>
      <c r="CS338" s="166"/>
      <c r="CT338" s="166"/>
      <c r="CU338" s="166"/>
      <c r="CV338" s="166"/>
      <c r="CW338" s="166"/>
      <c r="CX338" s="166"/>
      <c r="CY338" s="166"/>
      <c r="CZ338" s="166"/>
      <c r="DA338" s="166"/>
      <c r="DB338" s="166"/>
      <c r="DC338" s="166"/>
      <c r="DD338" s="166"/>
      <c r="DE338" s="166"/>
      <c r="DF338" s="166"/>
      <c r="DG338" s="166"/>
    </row>
    <row r="339" spans="6:111" s="15" customFormat="1" ht="20.100000000000001" customHeight="1" x14ac:dyDescent="0.25">
      <c r="F339" s="6"/>
      <c r="G339" s="6"/>
      <c r="H339" s="6"/>
      <c r="I339" s="6"/>
      <c r="J339" s="6"/>
      <c r="K339" s="168"/>
      <c r="L339" s="11"/>
      <c r="N339" s="11"/>
      <c r="O339" s="11"/>
      <c r="P339" s="166"/>
      <c r="Q339" s="166"/>
      <c r="R339" s="166"/>
      <c r="S339" s="166"/>
      <c r="T339" s="166"/>
      <c r="U339" s="11"/>
      <c r="V339" s="11"/>
      <c r="W339" s="11"/>
      <c r="X339" s="11"/>
      <c r="Y339" s="11"/>
      <c r="Z339" s="11"/>
      <c r="AA339" s="11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  <c r="BI339" s="166"/>
      <c r="BJ339" s="166"/>
      <c r="BK339" s="166"/>
      <c r="BL339" s="166"/>
      <c r="BM339" s="166"/>
      <c r="BN339" s="166"/>
      <c r="BO339" s="166"/>
      <c r="BP339" s="166"/>
      <c r="BQ339" s="166"/>
      <c r="BR339" s="166"/>
      <c r="BS339" s="166"/>
      <c r="BT339" s="166"/>
      <c r="BU339" s="166"/>
      <c r="BV339" s="166"/>
      <c r="BW339" s="166"/>
      <c r="BX339" s="166"/>
      <c r="BY339" s="166"/>
      <c r="BZ339" s="166"/>
      <c r="CA339" s="166"/>
      <c r="CB339" s="166"/>
      <c r="CC339" s="166"/>
      <c r="CD339" s="166"/>
      <c r="CE339" s="166"/>
      <c r="CF339" s="166"/>
      <c r="CG339" s="166"/>
      <c r="CH339" s="166"/>
      <c r="CI339" s="166"/>
      <c r="CJ339" s="166"/>
      <c r="CK339" s="166"/>
      <c r="CL339" s="166"/>
      <c r="CM339" s="166"/>
      <c r="CN339" s="166"/>
      <c r="CO339" s="166"/>
      <c r="CP339" s="166"/>
      <c r="CQ339" s="166"/>
      <c r="CR339" s="166"/>
      <c r="CS339" s="166"/>
      <c r="CT339" s="166"/>
      <c r="CU339" s="166"/>
      <c r="CV339" s="166"/>
      <c r="CW339" s="166"/>
      <c r="CX339" s="166"/>
      <c r="CY339" s="166"/>
      <c r="CZ339" s="166"/>
      <c r="DA339" s="166"/>
      <c r="DB339" s="166"/>
      <c r="DC339" s="166"/>
      <c r="DD339" s="166"/>
      <c r="DE339" s="166"/>
      <c r="DF339" s="166"/>
      <c r="DG339" s="166"/>
    </row>
    <row r="340" spans="6:111" s="15" customFormat="1" ht="20.100000000000001" customHeight="1" x14ac:dyDescent="0.25">
      <c r="F340" s="6"/>
      <c r="G340" s="6"/>
      <c r="H340" s="6"/>
      <c r="I340" s="6"/>
      <c r="J340" s="6"/>
      <c r="K340" s="168"/>
      <c r="L340" s="11"/>
      <c r="N340" s="11"/>
      <c r="O340" s="11"/>
      <c r="P340" s="166"/>
      <c r="Q340" s="166"/>
      <c r="R340" s="166"/>
      <c r="S340" s="166"/>
      <c r="T340" s="166"/>
      <c r="U340" s="11"/>
      <c r="V340" s="11"/>
      <c r="W340" s="11"/>
      <c r="X340" s="11"/>
      <c r="Y340" s="11"/>
      <c r="Z340" s="11"/>
      <c r="AA340" s="11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  <c r="BI340" s="166"/>
      <c r="BJ340" s="166"/>
      <c r="BK340" s="166"/>
      <c r="BL340" s="166"/>
      <c r="BM340" s="166"/>
      <c r="BN340" s="166"/>
      <c r="BO340" s="166"/>
      <c r="BP340" s="166"/>
      <c r="BQ340" s="166"/>
      <c r="BR340" s="166"/>
      <c r="BS340" s="166"/>
      <c r="BT340" s="166"/>
      <c r="BU340" s="166"/>
      <c r="BV340" s="166"/>
      <c r="BW340" s="166"/>
      <c r="BX340" s="166"/>
      <c r="BY340" s="166"/>
      <c r="BZ340" s="166"/>
      <c r="CA340" s="166"/>
      <c r="CB340" s="166"/>
      <c r="CC340" s="166"/>
      <c r="CD340" s="166"/>
      <c r="CE340" s="166"/>
      <c r="CF340" s="166"/>
      <c r="CG340" s="166"/>
      <c r="CH340" s="166"/>
      <c r="CI340" s="166"/>
      <c r="CJ340" s="166"/>
      <c r="CK340" s="166"/>
      <c r="CL340" s="166"/>
      <c r="CM340" s="166"/>
      <c r="CN340" s="166"/>
      <c r="CO340" s="166"/>
      <c r="CP340" s="166"/>
      <c r="CQ340" s="166"/>
      <c r="CR340" s="166"/>
      <c r="CS340" s="166"/>
      <c r="CT340" s="166"/>
      <c r="CU340" s="166"/>
      <c r="CV340" s="166"/>
      <c r="CW340" s="166"/>
      <c r="CX340" s="166"/>
      <c r="CY340" s="166"/>
      <c r="CZ340" s="166"/>
      <c r="DA340" s="166"/>
      <c r="DB340" s="166"/>
      <c r="DC340" s="166"/>
      <c r="DD340" s="166"/>
      <c r="DE340" s="166"/>
      <c r="DF340" s="166"/>
      <c r="DG340" s="166"/>
    </row>
    <row r="341" spans="6:111" s="15" customFormat="1" ht="20.100000000000001" customHeight="1" x14ac:dyDescent="0.25">
      <c r="F341" s="6"/>
      <c r="G341" s="6"/>
      <c r="H341" s="6"/>
      <c r="I341" s="6"/>
      <c r="J341" s="6"/>
      <c r="K341" s="168"/>
      <c r="L341" s="11"/>
      <c r="N341" s="11"/>
      <c r="O341" s="11"/>
      <c r="P341" s="166"/>
      <c r="Q341" s="166"/>
      <c r="R341" s="166"/>
      <c r="S341" s="166"/>
      <c r="T341" s="166"/>
      <c r="U341" s="11"/>
      <c r="V341" s="11"/>
      <c r="W341" s="11"/>
      <c r="X341" s="11"/>
      <c r="Y341" s="11"/>
      <c r="Z341" s="11"/>
      <c r="AA341" s="11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  <c r="BI341" s="166"/>
      <c r="BJ341" s="166"/>
      <c r="BK341" s="166"/>
      <c r="BL341" s="166"/>
      <c r="BM341" s="166"/>
      <c r="BN341" s="166"/>
      <c r="BO341" s="166"/>
      <c r="BP341" s="166"/>
      <c r="BQ341" s="166"/>
      <c r="BR341" s="166"/>
      <c r="BS341" s="166"/>
      <c r="BT341" s="166"/>
      <c r="BU341" s="166"/>
      <c r="BV341" s="166"/>
      <c r="BW341" s="166"/>
      <c r="BX341" s="166"/>
      <c r="BY341" s="166"/>
      <c r="BZ341" s="166"/>
      <c r="CA341" s="166"/>
      <c r="CB341" s="166"/>
      <c r="CC341" s="166"/>
      <c r="CD341" s="166"/>
      <c r="CE341" s="166"/>
      <c r="CF341" s="166"/>
      <c r="CG341" s="166"/>
      <c r="CH341" s="166"/>
      <c r="CI341" s="166"/>
      <c r="CJ341" s="166"/>
      <c r="CK341" s="166"/>
      <c r="CL341" s="166"/>
      <c r="CM341" s="166"/>
      <c r="CN341" s="166"/>
      <c r="CO341" s="166"/>
      <c r="CP341" s="166"/>
      <c r="CQ341" s="166"/>
      <c r="CR341" s="166"/>
      <c r="CS341" s="166"/>
      <c r="CT341" s="166"/>
      <c r="CU341" s="166"/>
      <c r="CV341" s="166"/>
      <c r="CW341" s="166"/>
      <c r="CX341" s="166"/>
      <c r="CY341" s="166"/>
      <c r="CZ341" s="166"/>
      <c r="DA341" s="166"/>
      <c r="DB341" s="166"/>
      <c r="DC341" s="166"/>
      <c r="DD341" s="166"/>
      <c r="DE341" s="166"/>
      <c r="DF341" s="166"/>
      <c r="DG341" s="166"/>
    </row>
    <row r="342" spans="6:111" s="15" customFormat="1" ht="20.100000000000001" customHeight="1" x14ac:dyDescent="0.25">
      <c r="F342" s="6"/>
      <c r="G342" s="6"/>
      <c r="H342" s="6"/>
      <c r="I342" s="6"/>
      <c r="J342" s="6"/>
      <c r="K342" s="168"/>
      <c r="L342" s="11"/>
      <c r="N342" s="11"/>
      <c r="O342" s="11"/>
      <c r="P342" s="166"/>
      <c r="Q342" s="166"/>
      <c r="R342" s="166"/>
      <c r="S342" s="166"/>
      <c r="T342" s="166"/>
      <c r="U342" s="11"/>
      <c r="V342" s="11"/>
      <c r="W342" s="11"/>
      <c r="X342" s="11"/>
      <c r="Y342" s="11"/>
      <c r="Z342" s="11"/>
      <c r="AA342" s="11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  <c r="BI342" s="166"/>
      <c r="BJ342" s="166"/>
      <c r="BK342" s="166"/>
      <c r="BL342" s="166"/>
      <c r="BM342" s="166"/>
      <c r="BN342" s="166"/>
      <c r="BO342" s="166"/>
      <c r="BP342" s="166"/>
      <c r="BQ342" s="166"/>
      <c r="BR342" s="166"/>
      <c r="BS342" s="166"/>
      <c r="BT342" s="166"/>
      <c r="BU342" s="166"/>
      <c r="BV342" s="166"/>
      <c r="BW342" s="166"/>
      <c r="BX342" s="166"/>
      <c r="BY342" s="166"/>
      <c r="BZ342" s="166"/>
      <c r="CA342" s="166"/>
      <c r="CB342" s="166"/>
      <c r="CC342" s="166"/>
      <c r="CD342" s="166"/>
      <c r="CE342" s="166"/>
      <c r="CF342" s="166"/>
      <c r="CG342" s="166"/>
      <c r="CH342" s="166"/>
      <c r="CI342" s="166"/>
      <c r="CJ342" s="166"/>
      <c r="CK342" s="166"/>
      <c r="CL342" s="166"/>
      <c r="CM342" s="166"/>
      <c r="CN342" s="166"/>
      <c r="CO342" s="166"/>
      <c r="CP342" s="166"/>
      <c r="CQ342" s="166"/>
      <c r="CR342" s="166"/>
      <c r="CS342" s="166"/>
      <c r="CT342" s="166"/>
      <c r="CU342" s="166"/>
      <c r="CV342" s="166"/>
      <c r="CW342" s="166"/>
      <c r="CX342" s="166"/>
      <c r="CY342" s="166"/>
      <c r="CZ342" s="166"/>
      <c r="DA342" s="166"/>
      <c r="DB342" s="166"/>
      <c r="DC342" s="166"/>
      <c r="DD342" s="166"/>
      <c r="DE342" s="166"/>
      <c r="DF342" s="166"/>
      <c r="DG342" s="166"/>
    </row>
    <row r="343" spans="6:111" s="15" customFormat="1" ht="20.100000000000001" customHeight="1" x14ac:dyDescent="0.25">
      <c r="F343" s="6"/>
      <c r="G343" s="6"/>
      <c r="H343" s="6"/>
      <c r="I343" s="6"/>
      <c r="J343" s="6"/>
      <c r="K343" s="168"/>
      <c r="L343" s="11"/>
      <c r="N343" s="11"/>
      <c r="O343" s="11"/>
      <c r="P343" s="166"/>
      <c r="Q343" s="166"/>
      <c r="R343" s="166"/>
      <c r="S343" s="166"/>
      <c r="T343" s="166"/>
      <c r="U343" s="11"/>
      <c r="V343" s="11"/>
      <c r="W343" s="11"/>
      <c r="X343" s="11"/>
      <c r="Y343" s="11"/>
      <c r="Z343" s="11"/>
      <c r="AA343" s="11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  <c r="BI343" s="166"/>
      <c r="BJ343" s="166"/>
      <c r="BK343" s="166"/>
      <c r="BL343" s="166"/>
      <c r="BM343" s="166"/>
      <c r="BN343" s="166"/>
      <c r="BO343" s="166"/>
      <c r="BP343" s="166"/>
      <c r="BQ343" s="166"/>
      <c r="BR343" s="166"/>
      <c r="BS343" s="166"/>
      <c r="BT343" s="166"/>
      <c r="BU343" s="166"/>
      <c r="BV343" s="166"/>
      <c r="BW343" s="166"/>
      <c r="BX343" s="166"/>
      <c r="BY343" s="166"/>
      <c r="BZ343" s="166"/>
      <c r="CA343" s="166"/>
      <c r="CB343" s="166"/>
      <c r="CC343" s="166"/>
      <c r="CD343" s="166"/>
      <c r="CE343" s="166"/>
      <c r="CF343" s="166"/>
      <c r="CG343" s="166"/>
      <c r="CH343" s="166"/>
      <c r="CI343" s="166"/>
      <c r="CJ343" s="166"/>
      <c r="CK343" s="166"/>
      <c r="CL343" s="166"/>
      <c r="CM343" s="166"/>
      <c r="CN343" s="166"/>
      <c r="CO343" s="166"/>
      <c r="CP343" s="166"/>
      <c r="CQ343" s="166"/>
      <c r="CR343" s="166"/>
      <c r="CS343" s="166"/>
      <c r="CT343" s="166"/>
      <c r="CU343" s="166"/>
      <c r="CV343" s="166"/>
      <c r="CW343" s="166"/>
      <c r="CX343" s="166"/>
      <c r="CY343" s="166"/>
      <c r="CZ343" s="166"/>
      <c r="DA343" s="166"/>
      <c r="DB343" s="166"/>
      <c r="DC343" s="166"/>
      <c r="DD343" s="166"/>
      <c r="DE343" s="166"/>
      <c r="DF343" s="166"/>
      <c r="DG343" s="166"/>
    </row>
    <row r="344" spans="6:111" s="15" customFormat="1" ht="20.100000000000001" customHeight="1" x14ac:dyDescent="0.25">
      <c r="F344" s="6"/>
      <c r="G344" s="6"/>
      <c r="H344" s="6"/>
      <c r="I344" s="6"/>
      <c r="J344" s="6"/>
      <c r="K344" s="168"/>
      <c r="L344" s="11"/>
      <c r="N344" s="11"/>
      <c r="O344" s="11"/>
      <c r="P344" s="166"/>
      <c r="Q344" s="166"/>
      <c r="R344" s="166"/>
      <c r="S344" s="166"/>
      <c r="T344" s="166"/>
      <c r="U344" s="11"/>
      <c r="V344" s="11"/>
      <c r="W344" s="11"/>
      <c r="X344" s="11"/>
      <c r="Y344" s="11"/>
      <c r="Z344" s="11"/>
      <c r="AA344" s="11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  <c r="BI344" s="166"/>
      <c r="BJ344" s="166"/>
      <c r="BK344" s="166"/>
      <c r="BL344" s="166"/>
      <c r="BM344" s="166"/>
      <c r="BN344" s="166"/>
      <c r="BO344" s="166"/>
      <c r="BP344" s="166"/>
      <c r="BQ344" s="166"/>
      <c r="BR344" s="166"/>
      <c r="BS344" s="166"/>
      <c r="BT344" s="166"/>
      <c r="BU344" s="166"/>
      <c r="BV344" s="166"/>
      <c r="BW344" s="166"/>
      <c r="BX344" s="166"/>
      <c r="BY344" s="166"/>
      <c r="BZ344" s="166"/>
      <c r="CA344" s="166"/>
      <c r="CB344" s="166"/>
      <c r="CC344" s="166"/>
      <c r="CD344" s="166"/>
      <c r="CE344" s="166"/>
      <c r="CF344" s="166"/>
      <c r="CG344" s="166"/>
      <c r="CH344" s="166"/>
      <c r="CI344" s="166"/>
      <c r="CJ344" s="166"/>
      <c r="CK344" s="166"/>
      <c r="CL344" s="166"/>
      <c r="CM344" s="166"/>
      <c r="CN344" s="166"/>
      <c r="CO344" s="166"/>
      <c r="CP344" s="166"/>
      <c r="CQ344" s="166"/>
      <c r="CR344" s="166"/>
      <c r="CS344" s="166"/>
      <c r="CT344" s="166"/>
      <c r="CU344" s="166"/>
      <c r="CV344" s="166"/>
      <c r="CW344" s="166"/>
      <c r="CX344" s="166"/>
      <c r="CY344" s="166"/>
      <c r="CZ344" s="166"/>
      <c r="DA344" s="166"/>
      <c r="DB344" s="166"/>
      <c r="DC344" s="166"/>
      <c r="DD344" s="166"/>
      <c r="DE344" s="166"/>
      <c r="DF344" s="166"/>
      <c r="DG344" s="166"/>
    </row>
    <row r="345" spans="6:111" s="15" customFormat="1" ht="20.100000000000001" customHeight="1" x14ac:dyDescent="0.25">
      <c r="F345" s="6"/>
      <c r="G345" s="6"/>
      <c r="H345" s="6"/>
      <c r="I345" s="6"/>
      <c r="J345" s="6"/>
      <c r="K345" s="168"/>
      <c r="L345" s="11"/>
      <c r="N345" s="11"/>
      <c r="O345" s="11"/>
      <c r="P345" s="166"/>
      <c r="Q345" s="166"/>
      <c r="R345" s="166"/>
      <c r="S345" s="166"/>
      <c r="T345" s="166"/>
      <c r="U345" s="11"/>
      <c r="V345" s="11"/>
      <c r="W345" s="11"/>
      <c r="X345" s="11"/>
      <c r="Y345" s="11"/>
      <c r="Z345" s="11"/>
      <c r="AA345" s="11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  <c r="BI345" s="166"/>
      <c r="BJ345" s="166"/>
      <c r="BK345" s="166"/>
      <c r="BL345" s="166"/>
      <c r="BM345" s="166"/>
      <c r="BN345" s="166"/>
      <c r="BO345" s="166"/>
      <c r="BP345" s="166"/>
      <c r="BQ345" s="166"/>
      <c r="BR345" s="166"/>
      <c r="BS345" s="166"/>
      <c r="BT345" s="166"/>
      <c r="BU345" s="166"/>
      <c r="BV345" s="166"/>
      <c r="BW345" s="166"/>
      <c r="BX345" s="166"/>
      <c r="BY345" s="166"/>
      <c r="BZ345" s="166"/>
      <c r="CA345" s="166"/>
      <c r="CB345" s="166"/>
      <c r="CC345" s="166"/>
      <c r="CD345" s="166"/>
      <c r="CE345" s="166"/>
      <c r="CF345" s="166"/>
      <c r="CG345" s="166"/>
      <c r="CH345" s="166"/>
      <c r="CI345" s="166"/>
      <c r="CJ345" s="166"/>
      <c r="CK345" s="166"/>
      <c r="CL345" s="166"/>
      <c r="CM345" s="166"/>
      <c r="CN345" s="166"/>
      <c r="CO345" s="166"/>
      <c r="CP345" s="166"/>
      <c r="CQ345" s="166"/>
      <c r="CR345" s="166"/>
      <c r="CS345" s="166"/>
      <c r="CT345" s="166"/>
      <c r="CU345" s="166"/>
      <c r="CV345" s="166"/>
      <c r="CW345" s="166"/>
      <c r="CX345" s="166"/>
      <c r="CY345" s="166"/>
      <c r="CZ345" s="166"/>
      <c r="DA345" s="166"/>
      <c r="DB345" s="166"/>
      <c r="DC345" s="166"/>
      <c r="DD345" s="166"/>
      <c r="DE345" s="166"/>
      <c r="DF345" s="166"/>
      <c r="DG345" s="166"/>
    </row>
    <row r="346" spans="6:111" s="15" customFormat="1" ht="20.100000000000001" customHeight="1" x14ac:dyDescent="0.25">
      <c r="F346" s="6"/>
      <c r="G346" s="6"/>
      <c r="H346" s="6"/>
      <c r="I346" s="6"/>
      <c r="J346" s="6"/>
      <c r="K346" s="168"/>
      <c r="L346" s="11"/>
      <c r="N346" s="11"/>
      <c r="O346" s="11"/>
      <c r="P346" s="166"/>
      <c r="Q346" s="166"/>
      <c r="R346" s="166"/>
      <c r="S346" s="166"/>
      <c r="T346" s="166"/>
      <c r="U346" s="11"/>
      <c r="V346" s="11"/>
      <c r="W346" s="11"/>
      <c r="X346" s="11"/>
      <c r="Y346" s="11"/>
      <c r="Z346" s="11"/>
      <c r="AA346" s="11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  <c r="BI346" s="166"/>
      <c r="BJ346" s="166"/>
      <c r="BK346" s="166"/>
      <c r="BL346" s="166"/>
      <c r="BM346" s="166"/>
      <c r="BN346" s="166"/>
      <c r="BO346" s="166"/>
      <c r="BP346" s="166"/>
      <c r="BQ346" s="166"/>
      <c r="BR346" s="166"/>
      <c r="BS346" s="166"/>
      <c r="BT346" s="166"/>
      <c r="BU346" s="166"/>
      <c r="BV346" s="166"/>
      <c r="BW346" s="166"/>
      <c r="BX346" s="166"/>
      <c r="BY346" s="166"/>
      <c r="BZ346" s="166"/>
      <c r="CA346" s="166"/>
      <c r="CB346" s="166"/>
      <c r="CC346" s="166"/>
      <c r="CD346" s="166"/>
      <c r="CE346" s="166"/>
      <c r="CF346" s="166"/>
      <c r="CG346" s="166"/>
      <c r="CH346" s="166"/>
      <c r="CI346" s="166"/>
      <c r="CJ346" s="166"/>
      <c r="CK346" s="166"/>
      <c r="CL346" s="166"/>
      <c r="CM346" s="166"/>
      <c r="CN346" s="166"/>
      <c r="CO346" s="166"/>
      <c r="CP346" s="166"/>
      <c r="CQ346" s="166"/>
      <c r="CR346" s="166"/>
      <c r="CS346" s="166"/>
      <c r="CT346" s="166"/>
      <c r="CU346" s="166"/>
      <c r="CV346" s="166"/>
      <c r="CW346" s="166"/>
      <c r="CX346" s="166"/>
      <c r="CY346" s="166"/>
      <c r="CZ346" s="166"/>
      <c r="DA346" s="166"/>
      <c r="DB346" s="166"/>
      <c r="DC346" s="166"/>
      <c r="DD346" s="166"/>
      <c r="DE346" s="166"/>
      <c r="DF346" s="166"/>
      <c r="DG346" s="166"/>
    </row>
    <row r="347" spans="6:111" s="15" customFormat="1" ht="20.100000000000001" customHeight="1" x14ac:dyDescent="0.25">
      <c r="F347" s="6"/>
      <c r="G347" s="6"/>
      <c r="H347" s="6"/>
      <c r="I347" s="6"/>
      <c r="J347" s="6"/>
      <c r="K347" s="168"/>
      <c r="L347" s="11"/>
      <c r="N347" s="11"/>
      <c r="O347" s="11"/>
      <c r="P347" s="166"/>
      <c r="Q347" s="166"/>
      <c r="R347" s="166"/>
      <c r="S347" s="166"/>
      <c r="T347" s="166"/>
      <c r="U347" s="11"/>
      <c r="V347" s="11"/>
      <c r="W347" s="11"/>
      <c r="X347" s="11"/>
      <c r="Y347" s="11"/>
      <c r="Z347" s="11"/>
      <c r="AA347" s="11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  <c r="BI347" s="166"/>
      <c r="BJ347" s="166"/>
      <c r="BK347" s="166"/>
      <c r="BL347" s="166"/>
      <c r="BM347" s="166"/>
      <c r="BN347" s="166"/>
      <c r="BO347" s="166"/>
      <c r="BP347" s="166"/>
      <c r="BQ347" s="166"/>
      <c r="BR347" s="166"/>
      <c r="BS347" s="166"/>
      <c r="BT347" s="166"/>
      <c r="BU347" s="166"/>
      <c r="BV347" s="166"/>
      <c r="BW347" s="166"/>
      <c r="BX347" s="166"/>
      <c r="BY347" s="166"/>
      <c r="BZ347" s="166"/>
      <c r="CA347" s="166"/>
      <c r="CB347" s="166"/>
      <c r="CC347" s="166"/>
      <c r="CD347" s="166"/>
      <c r="CE347" s="166"/>
      <c r="CF347" s="166"/>
      <c r="CG347" s="166"/>
      <c r="CH347" s="166"/>
      <c r="CI347" s="166"/>
      <c r="CJ347" s="166"/>
      <c r="CK347" s="166"/>
      <c r="CL347" s="166"/>
      <c r="CM347" s="166"/>
      <c r="CN347" s="166"/>
      <c r="CO347" s="166"/>
      <c r="CP347" s="166"/>
      <c r="CQ347" s="166"/>
      <c r="CR347" s="166"/>
      <c r="CS347" s="166"/>
      <c r="CT347" s="166"/>
      <c r="CU347" s="166"/>
      <c r="CV347" s="166"/>
      <c r="CW347" s="166"/>
      <c r="CX347" s="166"/>
      <c r="CY347" s="166"/>
      <c r="CZ347" s="166"/>
      <c r="DA347" s="166"/>
      <c r="DB347" s="166"/>
      <c r="DC347" s="166"/>
      <c r="DD347" s="166"/>
      <c r="DE347" s="166"/>
      <c r="DF347" s="166"/>
      <c r="DG347" s="166"/>
    </row>
    <row r="348" spans="6:111" s="15" customFormat="1" ht="20.100000000000001" customHeight="1" x14ac:dyDescent="0.25">
      <c r="F348" s="6"/>
      <c r="G348" s="6"/>
      <c r="H348" s="6"/>
      <c r="I348" s="6"/>
      <c r="J348" s="6"/>
      <c r="K348" s="168"/>
      <c r="L348" s="11"/>
      <c r="N348" s="11"/>
      <c r="O348" s="11"/>
      <c r="P348" s="166"/>
      <c r="Q348" s="166"/>
      <c r="R348" s="166"/>
      <c r="S348" s="166"/>
      <c r="T348" s="166"/>
      <c r="U348" s="11"/>
      <c r="V348" s="11"/>
      <c r="W348" s="11"/>
      <c r="X348" s="11"/>
      <c r="Y348" s="11"/>
      <c r="Z348" s="11"/>
      <c r="AA348" s="11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  <c r="BI348" s="166"/>
      <c r="BJ348" s="166"/>
      <c r="BK348" s="166"/>
      <c r="BL348" s="166"/>
      <c r="BM348" s="166"/>
      <c r="BN348" s="166"/>
      <c r="BO348" s="166"/>
      <c r="BP348" s="166"/>
      <c r="BQ348" s="166"/>
      <c r="BR348" s="166"/>
      <c r="BS348" s="166"/>
      <c r="BT348" s="166"/>
      <c r="BU348" s="166"/>
      <c r="BV348" s="166"/>
      <c r="BW348" s="166"/>
      <c r="BX348" s="166"/>
      <c r="BY348" s="166"/>
      <c r="BZ348" s="166"/>
      <c r="CA348" s="166"/>
      <c r="CB348" s="166"/>
      <c r="CC348" s="166"/>
      <c r="CD348" s="166"/>
      <c r="CE348" s="166"/>
      <c r="CF348" s="166"/>
      <c r="CG348" s="166"/>
      <c r="CH348" s="166"/>
      <c r="CI348" s="166"/>
      <c r="CJ348" s="166"/>
      <c r="CK348" s="166"/>
      <c r="CL348" s="166"/>
      <c r="CM348" s="166"/>
      <c r="CN348" s="166"/>
      <c r="CO348" s="166"/>
      <c r="CP348" s="166"/>
      <c r="CQ348" s="166"/>
      <c r="CR348" s="166"/>
      <c r="CS348" s="166"/>
      <c r="CT348" s="166"/>
      <c r="CU348" s="166"/>
      <c r="CV348" s="166"/>
      <c r="CW348" s="166"/>
      <c r="CX348" s="166"/>
      <c r="CY348" s="166"/>
      <c r="CZ348" s="166"/>
      <c r="DA348" s="166"/>
      <c r="DB348" s="166"/>
      <c r="DC348" s="166"/>
      <c r="DD348" s="166"/>
      <c r="DE348" s="166"/>
      <c r="DF348" s="166"/>
      <c r="DG348" s="166"/>
    </row>
    <row r="349" spans="6:111" s="15" customFormat="1" ht="20.100000000000001" customHeight="1" x14ac:dyDescent="0.25">
      <c r="F349" s="6"/>
      <c r="G349" s="6"/>
      <c r="H349" s="6"/>
      <c r="I349" s="6"/>
      <c r="J349" s="6"/>
      <c r="K349" s="168"/>
      <c r="L349" s="11"/>
      <c r="N349" s="11"/>
      <c r="O349" s="11"/>
      <c r="P349" s="166"/>
      <c r="Q349" s="166"/>
      <c r="R349" s="166"/>
      <c r="S349" s="166"/>
      <c r="T349" s="166"/>
      <c r="U349" s="11"/>
      <c r="V349" s="11"/>
      <c r="W349" s="11"/>
      <c r="X349" s="11"/>
      <c r="Y349" s="11"/>
      <c r="Z349" s="11"/>
      <c r="AA349" s="11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  <c r="BI349" s="166"/>
      <c r="BJ349" s="166"/>
      <c r="BK349" s="166"/>
      <c r="BL349" s="166"/>
      <c r="BM349" s="166"/>
      <c r="BN349" s="166"/>
      <c r="BO349" s="166"/>
      <c r="BP349" s="166"/>
      <c r="BQ349" s="166"/>
      <c r="BR349" s="166"/>
      <c r="BS349" s="166"/>
      <c r="BT349" s="166"/>
      <c r="BU349" s="166"/>
      <c r="BV349" s="166"/>
      <c r="BW349" s="166"/>
      <c r="BX349" s="166"/>
      <c r="BY349" s="166"/>
      <c r="BZ349" s="166"/>
      <c r="CA349" s="166"/>
      <c r="CB349" s="166"/>
      <c r="CC349" s="166"/>
      <c r="CD349" s="166"/>
      <c r="CE349" s="166"/>
      <c r="CF349" s="166"/>
      <c r="CG349" s="166"/>
      <c r="CH349" s="166"/>
      <c r="CI349" s="166"/>
      <c r="CJ349" s="166"/>
      <c r="CK349" s="166"/>
      <c r="CL349" s="166"/>
      <c r="CM349" s="166"/>
      <c r="CN349" s="166"/>
      <c r="CO349" s="166"/>
      <c r="CP349" s="166"/>
      <c r="CQ349" s="166"/>
      <c r="CR349" s="166"/>
      <c r="CS349" s="166"/>
      <c r="CT349" s="166"/>
      <c r="CU349" s="166"/>
      <c r="CV349" s="166"/>
      <c r="CW349" s="166"/>
      <c r="CX349" s="166"/>
      <c r="CY349" s="166"/>
      <c r="CZ349" s="166"/>
      <c r="DA349" s="166"/>
      <c r="DB349" s="166"/>
      <c r="DC349" s="166"/>
      <c r="DD349" s="166"/>
      <c r="DE349" s="166"/>
      <c r="DF349" s="166"/>
      <c r="DG349" s="166"/>
    </row>
    <row r="350" spans="6:111" s="15" customFormat="1" ht="20.100000000000001" customHeight="1" x14ac:dyDescent="0.25">
      <c r="F350" s="6"/>
      <c r="G350" s="6"/>
      <c r="H350" s="6"/>
      <c r="I350" s="6"/>
      <c r="J350" s="6"/>
      <c r="K350" s="168"/>
      <c r="L350" s="11"/>
      <c r="N350" s="11"/>
      <c r="O350" s="11"/>
      <c r="P350" s="166"/>
      <c r="Q350" s="166"/>
      <c r="R350" s="166"/>
      <c r="S350" s="166"/>
      <c r="T350" s="166"/>
      <c r="U350" s="11"/>
      <c r="V350" s="11"/>
      <c r="W350" s="11"/>
      <c r="X350" s="11"/>
      <c r="Y350" s="11"/>
      <c r="Z350" s="11"/>
      <c r="AA350" s="11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  <c r="BI350" s="166"/>
      <c r="BJ350" s="166"/>
      <c r="BK350" s="166"/>
      <c r="BL350" s="166"/>
      <c r="BM350" s="166"/>
      <c r="BN350" s="166"/>
      <c r="BO350" s="166"/>
      <c r="BP350" s="166"/>
      <c r="BQ350" s="166"/>
      <c r="BR350" s="166"/>
      <c r="BS350" s="166"/>
      <c r="BT350" s="166"/>
      <c r="BU350" s="166"/>
      <c r="BV350" s="166"/>
      <c r="BW350" s="166"/>
      <c r="BX350" s="166"/>
      <c r="BY350" s="166"/>
      <c r="BZ350" s="166"/>
      <c r="CA350" s="166"/>
      <c r="CB350" s="166"/>
      <c r="CC350" s="166"/>
      <c r="CD350" s="166"/>
      <c r="CE350" s="166"/>
      <c r="CF350" s="166"/>
      <c r="CG350" s="166"/>
      <c r="CH350" s="166"/>
      <c r="CI350" s="166"/>
      <c r="CJ350" s="166"/>
      <c r="CK350" s="166"/>
      <c r="CL350" s="166"/>
      <c r="CM350" s="166"/>
      <c r="CN350" s="166"/>
      <c r="CO350" s="166"/>
      <c r="CP350" s="166"/>
      <c r="CQ350" s="166"/>
      <c r="CR350" s="166"/>
      <c r="CS350" s="166"/>
      <c r="CT350" s="166"/>
      <c r="CU350" s="166"/>
      <c r="CV350" s="166"/>
      <c r="CW350" s="166"/>
      <c r="CX350" s="166"/>
      <c r="CY350" s="166"/>
      <c r="CZ350" s="166"/>
      <c r="DA350" s="166"/>
      <c r="DB350" s="166"/>
      <c r="DC350" s="166"/>
      <c r="DD350" s="166"/>
      <c r="DE350" s="166"/>
      <c r="DF350" s="166"/>
      <c r="DG350" s="166"/>
    </row>
    <row r="351" spans="6:111" s="15" customFormat="1" ht="20.100000000000001" customHeight="1" x14ac:dyDescent="0.25">
      <c r="F351" s="6"/>
      <c r="G351" s="6"/>
      <c r="H351" s="6"/>
      <c r="I351" s="6"/>
      <c r="J351" s="6"/>
      <c r="K351" s="168"/>
      <c r="L351" s="11"/>
      <c r="N351" s="11"/>
      <c r="O351" s="11"/>
      <c r="P351" s="166"/>
      <c r="Q351" s="166"/>
      <c r="R351" s="166"/>
      <c r="S351" s="166"/>
      <c r="T351" s="166"/>
      <c r="U351" s="11"/>
      <c r="V351" s="11"/>
      <c r="W351" s="11"/>
      <c r="X351" s="11"/>
      <c r="Y351" s="11"/>
      <c r="Z351" s="11"/>
      <c r="AA351" s="11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  <c r="BI351" s="166"/>
      <c r="BJ351" s="166"/>
      <c r="BK351" s="166"/>
      <c r="BL351" s="166"/>
      <c r="BM351" s="166"/>
      <c r="BN351" s="166"/>
      <c r="BO351" s="166"/>
      <c r="BP351" s="166"/>
      <c r="BQ351" s="166"/>
      <c r="BR351" s="166"/>
      <c r="BS351" s="166"/>
      <c r="BT351" s="166"/>
      <c r="BU351" s="166"/>
      <c r="BV351" s="166"/>
      <c r="BW351" s="166"/>
      <c r="BX351" s="166"/>
      <c r="BY351" s="166"/>
      <c r="BZ351" s="166"/>
      <c r="CA351" s="166"/>
      <c r="CB351" s="166"/>
      <c r="CC351" s="166"/>
      <c r="CD351" s="166"/>
      <c r="CE351" s="166"/>
      <c r="CF351" s="166"/>
      <c r="CG351" s="166"/>
      <c r="CH351" s="166"/>
      <c r="CI351" s="166"/>
      <c r="CJ351" s="166"/>
      <c r="CK351" s="166"/>
      <c r="CL351" s="166"/>
      <c r="CM351" s="166"/>
      <c r="CN351" s="166"/>
      <c r="CO351" s="166"/>
      <c r="CP351" s="166"/>
      <c r="CQ351" s="166"/>
      <c r="CR351" s="166"/>
      <c r="CS351" s="166"/>
      <c r="CT351" s="166"/>
      <c r="CU351" s="166"/>
      <c r="CV351" s="166"/>
      <c r="CW351" s="166"/>
      <c r="CX351" s="166"/>
      <c r="CY351" s="166"/>
      <c r="CZ351" s="166"/>
      <c r="DA351" s="166"/>
      <c r="DB351" s="166"/>
      <c r="DC351" s="166"/>
      <c r="DD351" s="166"/>
      <c r="DE351" s="166"/>
      <c r="DF351" s="166"/>
      <c r="DG351" s="166"/>
    </row>
    <row r="352" spans="6:111" s="15" customFormat="1" ht="20.100000000000001" customHeight="1" x14ac:dyDescent="0.25">
      <c r="F352" s="6"/>
      <c r="G352" s="6"/>
      <c r="H352" s="6"/>
      <c r="I352" s="6"/>
      <c r="J352" s="6"/>
      <c r="K352" s="168"/>
      <c r="L352" s="11"/>
      <c r="N352" s="11"/>
      <c r="O352" s="11"/>
      <c r="P352" s="166"/>
      <c r="Q352" s="166"/>
      <c r="R352" s="166"/>
      <c r="S352" s="166"/>
      <c r="T352" s="166"/>
      <c r="U352" s="11"/>
      <c r="V352" s="11"/>
      <c r="W352" s="11"/>
      <c r="X352" s="11"/>
      <c r="Y352" s="11"/>
      <c r="Z352" s="11"/>
      <c r="AA352" s="11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  <c r="BI352" s="166"/>
      <c r="BJ352" s="166"/>
      <c r="BK352" s="166"/>
      <c r="BL352" s="166"/>
      <c r="BM352" s="166"/>
      <c r="BN352" s="166"/>
      <c r="BO352" s="166"/>
      <c r="BP352" s="166"/>
      <c r="BQ352" s="166"/>
      <c r="BR352" s="166"/>
      <c r="BS352" s="166"/>
      <c r="BT352" s="166"/>
      <c r="BU352" s="166"/>
      <c r="BV352" s="166"/>
      <c r="BW352" s="166"/>
      <c r="BX352" s="166"/>
      <c r="BY352" s="166"/>
      <c r="BZ352" s="166"/>
      <c r="CA352" s="166"/>
      <c r="CB352" s="166"/>
      <c r="CC352" s="166"/>
      <c r="CD352" s="166"/>
      <c r="CE352" s="166"/>
      <c r="CF352" s="166"/>
      <c r="CG352" s="166"/>
      <c r="CH352" s="166"/>
      <c r="CI352" s="166"/>
      <c r="CJ352" s="166"/>
      <c r="CK352" s="166"/>
      <c r="CL352" s="166"/>
      <c r="CM352" s="166"/>
      <c r="CN352" s="166"/>
      <c r="CO352" s="166"/>
      <c r="CP352" s="166"/>
      <c r="CQ352" s="166"/>
      <c r="CR352" s="166"/>
      <c r="CS352" s="166"/>
      <c r="CT352" s="166"/>
      <c r="CU352" s="166"/>
      <c r="CV352" s="166"/>
      <c r="CW352" s="166"/>
      <c r="CX352" s="166"/>
      <c r="CY352" s="166"/>
      <c r="CZ352" s="166"/>
      <c r="DA352" s="166"/>
      <c r="DB352" s="166"/>
      <c r="DC352" s="166"/>
      <c r="DD352" s="166"/>
      <c r="DE352" s="166"/>
      <c r="DF352" s="166"/>
      <c r="DG352" s="166"/>
    </row>
    <row r="353" spans="6:111" s="15" customFormat="1" ht="20.100000000000001" customHeight="1" x14ac:dyDescent="0.25">
      <c r="F353" s="6"/>
      <c r="G353" s="6"/>
      <c r="H353" s="6"/>
      <c r="I353" s="6"/>
      <c r="J353" s="6"/>
      <c r="K353" s="168"/>
      <c r="L353" s="11"/>
      <c r="N353" s="11"/>
      <c r="O353" s="11"/>
      <c r="P353" s="166"/>
      <c r="Q353" s="166"/>
      <c r="R353" s="166"/>
      <c r="S353" s="166"/>
      <c r="T353" s="166"/>
      <c r="U353" s="11"/>
      <c r="V353" s="11"/>
      <c r="W353" s="11"/>
      <c r="X353" s="11"/>
      <c r="Y353" s="11"/>
      <c r="Z353" s="11"/>
      <c r="AA353" s="11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  <c r="BI353" s="166"/>
      <c r="BJ353" s="166"/>
      <c r="BK353" s="166"/>
      <c r="BL353" s="166"/>
      <c r="BM353" s="166"/>
      <c r="BN353" s="166"/>
      <c r="BO353" s="166"/>
      <c r="BP353" s="166"/>
      <c r="BQ353" s="166"/>
      <c r="BR353" s="166"/>
      <c r="BS353" s="166"/>
      <c r="BT353" s="166"/>
      <c r="BU353" s="166"/>
      <c r="BV353" s="166"/>
      <c r="BW353" s="166"/>
      <c r="BX353" s="166"/>
      <c r="BY353" s="166"/>
      <c r="BZ353" s="166"/>
      <c r="CA353" s="166"/>
      <c r="CB353" s="166"/>
      <c r="CC353" s="166"/>
      <c r="CD353" s="166"/>
      <c r="CE353" s="166"/>
      <c r="CF353" s="166"/>
      <c r="CG353" s="166"/>
      <c r="CH353" s="166"/>
      <c r="CI353" s="166"/>
      <c r="CJ353" s="166"/>
      <c r="CK353" s="166"/>
      <c r="CL353" s="166"/>
      <c r="CM353" s="166"/>
      <c r="CN353" s="166"/>
      <c r="CO353" s="166"/>
      <c r="CP353" s="166"/>
      <c r="CQ353" s="166"/>
      <c r="CR353" s="166"/>
      <c r="CS353" s="166"/>
      <c r="CT353" s="166"/>
      <c r="CU353" s="166"/>
      <c r="CV353" s="166"/>
      <c r="CW353" s="166"/>
      <c r="CX353" s="166"/>
      <c r="CY353" s="166"/>
      <c r="CZ353" s="166"/>
      <c r="DA353" s="166"/>
      <c r="DB353" s="166"/>
      <c r="DC353" s="166"/>
      <c r="DD353" s="166"/>
      <c r="DE353" s="166"/>
      <c r="DF353" s="166"/>
      <c r="DG353" s="166"/>
    </row>
    <row r="354" spans="6:111" s="15" customFormat="1" ht="20.100000000000001" customHeight="1" x14ac:dyDescent="0.25">
      <c r="F354" s="6"/>
      <c r="G354" s="6"/>
      <c r="H354" s="6"/>
      <c r="I354" s="6"/>
      <c r="J354" s="6"/>
      <c r="K354" s="168"/>
      <c r="L354" s="11"/>
      <c r="N354" s="11"/>
      <c r="O354" s="11"/>
      <c r="P354" s="166"/>
      <c r="Q354" s="166"/>
      <c r="R354" s="166"/>
      <c r="S354" s="166"/>
      <c r="T354" s="166"/>
      <c r="U354" s="11"/>
      <c r="V354" s="11"/>
      <c r="W354" s="11"/>
      <c r="X354" s="11"/>
      <c r="Y354" s="11"/>
      <c r="Z354" s="11"/>
      <c r="AA354" s="11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  <c r="BI354" s="166"/>
      <c r="BJ354" s="166"/>
      <c r="BK354" s="166"/>
      <c r="BL354" s="166"/>
      <c r="BM354" s="166"/>
      <c r="BN354" s="166"/>
      <c r="BO354" s="166"/>
      <c r="BP354" s="166"/>
      <c r="BQ354" s="166"/>
      <c r="BR354" s="166"/>
      <c r="BS354" s="166"/>
      <c r="BT354" s="166"/>
      <c r="BU354" s="166"/>
      <c r="BV354" s="166"/>
      <c r="BW354" s="166"/>
      <c r="BX354" s="166"/>
      <c r="BY354" s="166"/>
      <c r="BZ354" s="166"/>
      <c r="CA354" s="166"/>
      <c r="CB354" s="166"/>
      <c r="CC354" s="166"/>
      <c r="CD354" s="166"/>
      <c r="CE354" s="166"/>
      <c r="CF354" s="166"/>
      <c r="CG354" s="166"/>
      <c r="CH354" s="166"/>
      <c r="CI354" s="166"/>
      <c r="CJ354" s="166"/>
      <c r="CK354" s="166"/>
      <c r="CL354" s="166"/>
      <c r="CM354" s="166"/>
      <c r="CN354" s="166"/>
      <c r="CO354" s="166"/>
      <c r="CP354" s="166"/>
      <c r="CQ354" s="166"/>
      <c r="CR354" s="166"/>
      <c r="CS354" s="166"/>
      <c r="CT354" s="166"/>
      <c r="CU354" s="166"/>
      <c r="CV354" s="166"/>
      <c r="CW354" s="166"/>
      <c r="CX354" s="166"/>
      <c r="CY354" s="166"/>
      <c r="CZ354" s="166"/>
      <c r="DA354" s="166"/>
      <c r="DB354" s="166"/>
      <c r="DC354" s="166"/>
      <c r="DD354" s="166"/>
      <c r="DE354" s="166"/>
      <c r="DF354" s="166"/>
      <c r="DG354" s="166"/>
    </row>
    <row r="355" spans="6:111" s="15" customFormat="1" ht="20.100000000000001" customHeight="1" x14ac:dyDescent="0.25">
      <c r="F355" s="6"/>
      <c r="G355" s="6"/>
      <c r="H355" s="6"/>
      <c r="I355" s="6"/>
      <c r="J355" s="6"/>
      <c r="K355" s="168"/>
      <c r="L355" s="11"/>
      <c r="N355" s="11"/>
      <c r="O355" s="11"/>
      <c r="P355" s="166"/>
      <c r="Q355" s="166"/>
      <c r="R355" s="166"/>
      <c r="S355" s="166"/>
      <c r="T355" s="166"/>
      <c r="U355" s="11"/>
      <c r="V355" s="11"/>
      <c r="W355" s="11"/>
      <c r="X355" s="11"/>
      <c r="Y355" s="11"/>
      <c r="Z355" s="11"/>
      <c r="AA355" s="11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  <c r="BI355" s="166"/>
      <c r="BJ355" s="166"/>
      <c r="BK355" s="166"/>
      <c r="BL355" s="166"/>
      <c r="BM355" s="166"/>
      <c r="BN355" s="166"/>
      <c r="BO355" s="166"/>
      <c r="BP355" s="166"/>
      <c r="BQ355" s="166"/>
      <c r="BR355" s="166"/>
      <c r="BS355" s="166"/>
      <c r="BT355" s="166"/>
      <c r="BU355" s="166"/>
      <c r="BV355" s="166"/>
      <c r="BW355" s="166"/>
      <c r="BX355" s="166"/>
      <c r="BY355" s="166"/>
      <c r="BZ355" s="166"/>
      <c r="CA355" s="166"/>
      <c r="CB355" s="166"/>
      <c r="CC355" s="166"/>
      <c r="CD355" s="166"/>
      <c r="CE355" s="166"/>
      <c r="CF355" s="166"/>
      <c r="CG355" s="166"/>
      <c r="CH355" s="166"/>
      <c r="CI355" s="166"/>
      <c r="CJ355" s="166"/>
      <c r="CK355" s="166"/>
      <c r="CL355" s="166"/>
      <c r="CM355" s="166"/>
      <c r="CN355" s="166"/>
      <c r="CO355" s="166"/>
      <c r="CP355" s="166"/>
      <c r="CQ355" s="166"/>
      <c r="CR355" s="166"/>
      <c r="CS355" s="166"/>
      <c r="CT355" s="166"/>
      <c r="CU355" s="166"/>
      <c r="CV355" s="166"/>
      <c r="CW355" s="166"/>
      <c r="CX355" s="166"/>
      <c r="CY355" s="166"/>
      <c r="CZ355" s="166"/>
      <c r="DA355" s="166"/>
      <c r="DB355" s="166"/>
      <c r="DC355" s="166"/>
      <c r="DD355" s="166"/>
      <c r="DE355" s="166"/>
      <c r="DF355" s="166"/>
      <c r="DG355" s="166"/>
    </row>
    <row r="356" spans="6:111" s="15" customFormat="1" ht="20.100000000000001" customHeight="1" x14ac:dyDescent="0.25">
      <c r="F356" s="6"/>
      <c r="G356" s="6"/>
      <c r="H356" s="6"/>
      <c r="I356" s="6"/>
      <c r="J356" s="6"/>
      <c r="K356" s="168"/>
      <c r="L356" s="11"/>
      <c r="N356" s="11"/>
      <c r="O356" s="11"/>
      <c r="P356" s="166"/>
      <c r="Q356" s="166"/>
      <c r="R356" s="166"/>
      <c r="S356" s="166"/>
      <c r="T356" s="166"/>
      <c r="U356" s="11"/>
      <c r="V356" s="11"/>
      <c r="W356" s="11"/>
      <c r="X356" s="11"/>
      <c r="Y356" s="11"/>
      <c r="Z356" s="11"/>
      <c r="AA356" s="11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  <c r="BI356" s="166"/>
      <c r="BJ356" s="166"/>
      <c r="BK356" s="166"/>
      <c r="BL356" s="166"/>
      <c r="BM356" s="166"/>
      <c r="BN356" s="166"/>
      <c r="BO356" s="166"/>
      <c r="BP356" s="166"/>
      <c r="BQ356" s="166"/>
      <c r="BR356" s="166"/>
      <c r="BS356" s="166"/>
      <c r="BT356" s="166"/>
      <c r="BU356" s="166"/>
      <c r="BV356" s="166"/>
      <c r="BW356" s="166"/>
      <c r="BX356" s="166"/>
      <c r="BY356" s="166"/>
      <c r="BZ356" s="166"/>
      <c r="CA356" s="166"/>
      <c r="CB356" s="166"/>
      <c r="CC356" s="166"/>
      <c r="CD356" s="166"/>
      <c r="CE356" s="166"/>
      <c r="CF356" s="166"/>
      <c r="CG356" s="166"/>
      <c r="CH356" s="166"/>
      <c r="CI356" s="166"/>
      <c r="CJ356" s="166"/>
      <c r="CK356" s="166"/>
      <c r="CL356" s="166"/>
      <c r="CM356" s="166"/>
      <c r="CN356" s="166"/>
      <c r="CO356" s="166"/>
      <c r="CP356" s="166"/>
      <c r="CQ356" s="166"/>
      <c r="CR356" s="166"/>
      <c r="CS356" s="166"/>
      <c r="CT356" s="166"/>
      <c r="CU356" s="166"/>
      <c r="CV356" s="166"/>
      <c r="CW356" s="166"/>
      <c r="CX356" s="166"/>
      <c r="CY356" s="166"/>
      <c r="CZ356" s="166"/>
      <c r="DA356" s="166"/>
      <c r="DB356" s="166"/>
      <c r="DC356" s="166"/>
      <c r="DD356" s="166"/>
      <c r="DE356" s="166"/>
      <c r="DF356" s="166"/>
      <c r="DG356" s="166"/>
    </row>
    <row r="357" spans="6:111" s="15" customFormat="1" ht="20.100000000000001" customHeight="1" x14ac:dyDescent="0.25">
      <c r="F357" s="6"/>
      <c r="G357" s="6"/>
      <c r="H357" s="6"/>
      <c r="I357" s="6"/>
      <c r="J357" s="6"/>
      <c r="K357" s="168"/>
      <c r="L357" s="11"/>
      <c r="N357" s="11"/>
      <c r="O357" s="11"/>
      <c r="P357" s="166"/>
      <c r="Q357" s="166"/>
      <c r="R357" s="166"/>
      <c r="S357" s="166"/>
      <c r="T357" s="166"/>
      <c r="U357" s="11"/>
      <c r="V357" s="11"/>
      <c r="W357" s="11"/>
      <c r="X357" s="11"/>
      <c r="Y357" s="11"/>
      <c r="Z357" s="11"/>
      <c r="AA357" s="11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  <c r="BI357" s="166"/>
      <c r="BJ357" s="166"/>
      <c r="BK357" s="166"/>
      <c r="BL357" s="166"/>
      <c r="BM357" s="166"/>
      <c r="BN357" s="166"/>
      <c r="BO357" s="166"/>
      <c r="BP357" s="166"/>
      <c r="BQ357" s="166"/>
      <c r="BR357" s="166"/>
      <c r="BS357" s="166"/>
      <c r="BT357" s="166"/>
      <c r="BU357" s="166"/>
      <c r="BV357" s="166"/>
      <c r="BW357" s="166"/>
      <c r="BX357" s="166"/>
      <c r="BY357" s="166"/>
      <c r="BZ357" s="166"/>
      <c r="CA357" s="166"/>
      <c r="CB357" s="166"/>
      <c r="CC357" s="166"/>
      <c r="CD357" s="166"/>
      <c r="CE357" s="166"/>
      <c r="CF357" s="166"/>
      <c r="CG357" s="166"/>
      <c r="CH357" s="166"/>
      <c r="CI357" s="166"/>
      <c r="CJ357" s="166"/>
      <c r="CK357" s="166"/>
      <c r="CL357" s="166"/>
      <c r="CM357" s="166"/>
      <c r="CN357" s="166"/>
      <c r="CO357" s="166"/>
      <c r="CP357" s="166"/>
      <c r="CQ357" s="166"/>
      <c r="CR357" s="166"/>
      <c r="CS357" s="166"/>
      <c r="CT357" s="166"/>
      <c r="CU357" s="166"/>
      <c r="CV357" s="166"/>
      <c r="CW357" s="166"/>
      <c r="CX357" s="166"/>
      <c r="CY357" s="166"/>
      <c r="CZ357" s="166"/>
      <c r="DA357" s="166"/>
      <c r="DB357" s="166"/>
      <c r="DC357" s="166"/>
      <c r="DD357" s="166"/>
      <c r="DE357" s="166"/>
      <c r="DF357" s="166"/>
      <c r="DG357" s="166"/>
    </row>
    <row r="358" spans="6:111" s="15" customFormat="1" ht="20.100000000000001" customHeight="1" x14ac:dyDescent="0.25">
      <c r="F358" s="6"/>
      <c r="G358" s="6"/>
      <c r="H358" s="6"/>
      <c r="I358" s="6"/>
      <c r="J358" s="6"/>
      <c r="K358" s="168"/>
      <c r="L358" s="11"/>
      <c r="N358" s="11"/>
      <c r="O358" s="11"/>
      <c r="P358" s="166"/>
      <c r="Q358" s="166"/>
      <c r="R358" s="166"/>
      <c r="S358" s="166"/>
      <c r="T358" s="166"/>
      <c r="U358" s="11"/>
      <c r="V358" s="11"/>
      <c r="W358" s="11"/>
      <c r="X358" s="11"/>
      <c r="Y358" s="11"/>
      <c r="Z358" s="11"/>
      <c r="AA358" s="11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  <c r="BI358" s="166"/>
      <c r="BJ358" s="166"/>
      <c r="BK358" s="166"/>
      <c r="BL358" s="166"/>
      <c r="BM358" s="166"/>
      <c r="BN358" s="166"/>
      <c r="BO358" s="166"/>
      <c r="BP358" s="166"/>
      <c r="BQ358" s="166"/>
      <c r="BR358" s="166"/>
      <c r="BS358" s="166"/>
      <c r="BT358" s="166"/>
      <c r="BU358" s="166"/>
      <c r="BV358" s="166"/>
      <c r="BW358" s="166"/>
      <c r="BX358" s="166"/>
      <c r="BY358" s="166"/>
      <c r="BZ358" s="166"/>
      <c r="CA358" s="166"/>
      <c r="CB358" s="166"/>
      <c r="CC358" s="166"/>
      <c r="CD358" s="166"/>
      <c r="CE358" s="166"/>
      <c r="CF358" s="166"/>
      <c r="CG358" s="166"/>
      <c r="CH358" s="166"/>
      <c r="CI358" s="166"/>
      <c r="CJ358" s="166"/>
      <c r="CK358" s="166"/>
      <c r="CL358" s="166"/>
      <c r="CM358" s="166"/>
      <c r="CN358" s="166"/>
      <c r="CO358" s="166"/>
      <c r="CP358" s="166"/>
      <c r="CQ358" s="166"/>
      <c r="CR358" s="166"/>
      <c r="CS358" s="166"/>
      <c r="CT358" s="166"/>
      <c r="CU358" s="166"/>
      <c r="CV358" s="166"/>
      <c r="CW358" s="166"/>
      <c r="CX358" s="166"/>
      <c r="CY358" s="166"/>
      <c r="CZ358" s="166"/>
      <c r="DA358" s="166"/>
      <c r="DB358" s="166"/>
      <c r="DC358" s="166"/>
      <c r="DD358" s="166"/>
      <c r="DE358" s="166"/>
      <c r="DF358" s="166"/>
      <c r="DG358" s="166"/>
    </row>
    <row r="359" spans="6:111" s="15" customFormat="1" ht="20.100000000000001" customHeight="1" x14ac:dyDescent="0.25">
      <c r="F359" s="6"/>
      <c r="G359" s="6"/>
      <c r="H359" s="6"/>
      <c r="I359" s="6"/>
      <c r="J359" s="6"/>
      <c r="K359" s="168"/>
      <c r="L359" s="11"/>
      <c r="N359" s="11"/>
      <c r="O359" s="11"/>
      <c r="P359" s="166"/>
      <c r="Q359" s="166"/>
      <c r="R359" s="166"/>
      <c r="S359" s="166"/>
      <c r="T359" s="166"/>
      <c r="U359" s="11"/>
      <c r="V359" s="11"/>
      <c r="W359" s="11"/>
      <c r="X359" s="11"/>
      <c r="Y359" s="11"/>
      <c r="Z359" s="11"/>
      <c r="AA359" s="11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  <c r="BI359" s="166"/>
      <c r="BJ359" s="166"/>
      <c r="BK359" s="166"/>
      <c r="BL359" s="166"/>
      <c r="BM359" s="166"/>
      <c r="BN359" s="166"/>
      <c r="BO359" s="166"/>
      <c r="BP359" s="166"/>
      <c r="BQ359" s="166"/>
      <c r="BR359" s="166"/>
      <c r="BS359" s="166"/>
      <c r="BT359" s="166"/>
      <c r="BU359" s="166"/>
      <c r="BV359" s="166"/>
      <c r="BW359" s="166"/>
      <c r="BX359" s="166"/>
      <c r="BY359" s="166"/>
      <c r="BZ359" s="166"/>
      <c r="CA359" s="166"/>
      <c r="CB359" s="166"/>
      <c r="CC359" s="166"/>
      <c r="CD359" s="166"/>
      <c r="CE359" s="166"/>
      <c r="CF359" s="166"/>
      <c r="CG359" s="166"/>
      <c r="CH359" s="166"/>
      <c r="CI359" s="166"/>
      <c r="CJ359" s="166"/>
      <c r="CK359" s="166"/>
      <c r="CL359" s="166"/>
      <c r="CM359" s="166"/>
      <c r="CN359" s="166"/>
      <c r="CO359" s="166"/>
      <c r="CP359" s="166"/>
      <c r="CQ359" s="166"/>
      <c r="CR359" s="166"/>
      <c r="CS359" s="166"/>
      <c r="CT359" s="166"/>
      <c r="CU359" s="166"/>
      <c r="CV359" s="166"/>
      <c r="CW359" s="166"/>
      <c r="CX359" s="166"/>
      <c r="CY359" s="166"/>
      <c r="CZ359" s="166"/>
      <c r="DA359" s="166"/>
      <c r="DB359" s="166"/>
      <c r="DC359" s="166"/>
      <c r="DD359" s="166"/>
      <c r="DE359" s="166"/>
      <c r="DF359" s="166"/>
      <c r="DG359" s="166"/>
    </row>
    <row r="360" spans="6:111" s="15" customFormat="1" ht="20.100000000000001" customHeight="1" x14ac:dyDescent="0.25">
      <c r="F360" s="6"/>
      <c r="G360" s="6"/>
      <c r="H360" s="6"/>
      <c r="I360" s="6"/>
      <c r="J360" s="6"/>
      <c r="K360" s="168"/>
      <c r="L360" s="11"/>
      <c r="N360" s="11"/>
      <c r="O360" s="11"/>
      <c r="P360" s="166"/>
      <c r="Q360" s="166"/>
      <c r="R360" s="166"/>
      <c r="S360" s="166"/>
      <c r="T360" s="166"/>
      <c r="U360" s="11"/>
      <c r="V360" s="11"/>
      <c r="W360" s="11"/>
      <c r="X360" s="11"/>
      <c r="Y360" s="11"/>
      <c r="Z360" s="11"/>
      <c r="AA360" s="11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  <c r="BI360" s="166"/>
      <c r="BJ360" s="166"/>
      <c r="BK360" s="166"/>
      <c r="BL360" s="166"/>
      <c r="BM360" s="166"/>
      <c r="BN360" s="166"/>
      <c r="BO360" s="166"/>
      <c r="BP360" s="166"/>
      <c r="BQ360" s="166"/>
      <c r="BR360" s="166"/>
      <c r="BS360" s="166"/>
      <c r="BT360" s="166"/>
      <c r="BU360" s="166"/>
      <c r="BV360" s="166"/>
      <c r="BW360" s="166"/>
      <c r="BX360" s="166"/>
      <c r="BY360" s="166"/>
      <c r="BZ360" s="166"/>
      <c r="CA360" s="166"/>
      <c r="CB360" s="166"/>
      <c r="CC360" s="166"/>
      <c r="CD360" s="166"/>
      <c r="CE360" s="166"/>
      <c r="CF360" s="166"/>
      <c r="CG360" s="166"/>
      <c r="CH360" s="166"/>
      <c r="CI360" s="166"/>
      <c r="CJ360" s="166"/>
      <c r="CK360" s="166"/>
      <c r="CL360" s="166"/>
      <c r="CM360" s="166"/>
      <c r="CN360" s="166"/>
      <c r="CO360" s="166"/>
      <c r="CP360" s="166"/>
      <c r="CQ360" s="166"/>
      <c r="CR360" s="166"/>
      <c r="CS360" s="166"/>
      <c r="CT360" s="166"/>
      <c r="CU360" s="166"/>
      <c r="CV360" s="166"/>
      <c r="CW360" s="166"/>
      <c r="CX360" s="166"/>
      <c r="CY360" s="166"/>
      <c r="CZ360" s="166"/>
      <c r="DA360" s="166"/>
      <c r="DB360" s="166"/>
      <c r="DC360" s="166"/>
      <c r="DD360" s="166"/>
      <c r="DE360" s="166"/>
      <c r="DF360" s="166"/>
      <c r="DG360" s="166"/>
    </row>
  </sheetData>
  <autoFilter ref="A1:DH172" xr:uid="{3D689BA6-2407-4AC3-9EC9-9EEFC3BEF581}"/>
  <conditionalFormatting sqref="D1:D1048576">
    <cfRule type="duplicateValues" dxfId="17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I187"/>
  <sheetViews>
    <sheetView zoomScale="90" zoomScaleNormal="90" zoomScalePageLayoutView="90" workbookViewId="0">
      <pane ySplit="1" topLeftCell="A13" activePane="bottomLeft" state="frozen"/>
      <selection pane="bottomLeft" activeCell="A15" sqref="A15"/>
    </sheetView>
  </sheetViews>
  <sheetFormatPr defaultColWidth="8.85546875" defaultRowHeight="15" x14ac:dyDescent="0.25"/>
  <cols>
    <col min="1" max="1" width="14.42578125" style="55" customWidth="1"/>
    <col min="2" max="2" width="12.42578125" style="55" customWidth="1"/>
    <col min="3" max="4" width="12.28515625" style="55" customWidth="1"/>
    <col min="5" max="5" width="26.85546875" style="56" customWidth="1"/>
    <col min="6" max="6" width="15" style="54" customWidth="1"/>
    <col min="7" max="7" width="16.5703125" style="55" customWidth="1"/>
    <col min="8" max="8" width="10.28515625" style="55" bestFit="1" customWidth="1"/>
    <col min="9" max="9" width="13.85546875" style="55" customWidth="1"/>
    <col min="10" max="10" width="15.85546875" style="55" customWidth="1"/>
    <col min="11" max="11" width="25.85546875" style="100" customWidth="1"/>
    <col min="12" max="12" width="25.85546875" style="59" customWidth="1"/>
    <col min="13" max="13" width="25.85546875" style="99" customWidth="1"/>
    <col min="14" max="14" width="25.85546875" style="74" customWidth="1"/>
    <col min="15" max="16" width="25.85546875" style="59" customWidth="1"/>
    <col min="17" max="17" width="25.85546875" style="99" customWidth="1"/>
    <col min="18" max="26" width="25.85546875" style="59" customWidth="1"/>
    <col min="27" max="27" width="25.85546875" style="74" customWidth="1"/>
    <col min="28" max="28" width="25.85546875" style="60" customWidth="1"/>
    <col min="29" max="29" width="25.85546875" style="54" customWidth="1"/>
    <col min="30" max="30" width="25.85546875" style="60" customWidth="1"/>
    <col min="31" max="31" width="25.85546875" style="74" customWidth="1"/>
    <col min="32" max="33" width="25.85546875" style="54" customWidth="1"/>
    <col min="34" max="34" width="25.85546875" style="62" customWidth="1"/>
    <col min="35" max="35" width="25.85546875" style="75" customWidth="1"/>
    <col min="36" max="37" width="25.85546875" style="60" customWidth="1"/>
    <col min="38" max="40" width="25.85546875" style="54" customWidth="1"/>
    <col min="41" max="41" width="25.85546875" style="6" customWidth="1"/>
    <col min="42" max="42" width="25.85546875" style="54" customWidth="1"/>
    <col min="43" max="43" width="25.85546875" style="106" customWidth="1"/>
    <col min="44" max="44" width="25.85546875" style="108" customWidth="1"/>
    <col min="45" max="45" width="27.42578125" customWidth="1"/>
    <col min="46" max="46" width="27.42578125" style="110" customWidth="1"/>
    <col min="47" max="49" width="27.42578125" customWidth="1"/>
    <col min="50" max="50" width="59" style="55" customWidth="1"/>
    <col min="51" max="51" width="25.85546875" style="55" customWidth="1"/>
    <col min="52" max="52" width="15.42578125" style="55" customWidth="1"/>
    <col min="53" max="53" width="12.42578125" style="55" customWidth="1"/>
    <col min="55" max="55" width="24.140625" style="55" bestFit="1" customWidth="1"/>
    <col min="56" max="57" width="8.85546875" style="55"/>
    <col min="58" max="58" width="13.140625" style="55" bestFit="1" customWidth="1"/>
    <col min="59" max="59" width="11.85546875" style="55" bestFit="1" customWidth="1"/>
    <col min="60" max="60" width="12.140625" style="55" customWidth="1"/>
    <col min="61" max="61" width="10" style="55" bestFit="1" customWidth="1"/>
    <col min="62" max="62" width="12.28515625" style="55" bestFit="1" customWidth="1"/>
    <col min="63" max="63" width="9.140625" style="55" bestFit="1" customWidth="1"/>
    <col min="64" max="68" width="8.85546875" style="55"/>
    <col min="69" max="69" width="13.7109375" style="55" bestFit="1" customWidth="1"/>
    <col min="70" max="70" width="14.140625" style="55" customWidth="1"/>
    <col min="71" max="71" width="12.7109375" style="55" customWidth="1"/>
    <col min="72" max="72" width="13.7109375" style="55" bestFit="1" customWidth="1"/>
    <col min="73" max="73" width="16.42578125" style="55" bestFit="1" customWidth="1"/>
    <col min="74" max="74" width="14.42578125" style="55" bestFit="1" customWidth="1"/>
    <col min="75" max="91" width="8.85546875" style="55"/>
    <col min="92" max="92" width="8.42578125" style="55" customWidth="1"/>
    <col min="93" max="93" width="12" style="55" customWidth="1"/>
    <col min="94" max="95" width="8.85546875" style="55"/>
    <col min="96" max="96" width="11.42578125" style="55" customWidth="1"/>
    <col min="97" max="99" width="8.85546875" style="55"/>
    <col min="100" max="100" width="12.7109375" style="55" customWidth="1"/>
    <col min="101" max="101" width="12.140625" style="55" customWidth="1"/>
    <col min="102" max="102" width="8.85546875" style="55"/>
    <col min="103" max="103" width="10.7109375" style="55" customWidth="1"/>
    <col min="104" max="122" width="8.85546875" style="55"/>
    <col min="123" max="123" width="12" style="55" customWidth="1"/>
    <col min="124" max="136" width="8.85546875" style="55"/>
    <col min="137" max="137" width="15.140625" style="55" bestFit="1" customWidth="1"/>
    <col min="138" max="16384" width="8.85546875" style="55"/>
  </cols>
  <sheetData>
    <row r="1" spans="1:138" s="67" customFormat="1" ht="50.25" customHeight="1" x14ac:dyDescent="0.25">
      <c r="A1" s="63" t="s">
        <v>534</v>
      </c>
      <c r="B1" s="64" t="s">
        <v>22</v>
      </c>
      <c r="C1" s="63" t="s">
        <v>486</v>
      </c>
      <c r="D1" s="63" t="s">
        <v>626</v>
      </c>
      <c r="E1" s="63" t="s">
        <v>18</v>
      </c>
      <c r="F1" s="63" t="s">
        <v>19</v>
      </c>
      <c r="G1" s="64" t="s">
        <v>177</v>
      </c>
      <c r="H1" s="63" t="s">
        <v>20</v>
      </c>
      <c r="I1" s="63" t="s">
        <v>17</v>
      </c>
      <c r="J1" s="63" t="s">
        <v>21</v>
      </c>
      <c r="K1" s="124" t="s">
        <v>791</v>
      </c>
      <c r="L1" s="102" t="s">
        <v>796</v>
      </c>
      <c r="M1" s="97" t="s">
        <v>792</v>
      </c>
      <c r="N1" s="96" t="s">
        <v>793</v>
      </c>
      <c r="O1" s="102" t="s">
        <v>794</v>
      </c>
      <c r="P1" s="102" t="s">
        <v>795</v>
      </c>
      <c r="Q1" s="97" t="s">
        <v>793</v>
      </c>
      <c r="R1" s="102" t="s">
        <v>794</v>
      </c>
      <c r="S1" s="102" t="s">
        <v>795</v>
      </c>
      <c r="T1" s="97" t="s">
        <v>793</v>
      </c>
      <c r="U1" s="102" t="s">
        <v>794</v>
      </c>
      <c r="V1" s="102" t="s">
        <v>795</v>
      </c>
      <c r="W1" s="97" t="s">
        <v>793</v>
      </c>
      <c r="X1" s="102" t="s">
        <v>794</v>
      </c>
      <c r="Y1" s="102" t="s">
        <v>795</v>
      </c>
      <c r="Z1" s="68" t="s">
        <v>590</v>
      </c>
      <c r="AA1" s="72" t="s">
        <v>595</v>
      </c>
      <c r="AB1" s="63" t="s">
        <v>581</v>
      </c>
      <c r="AC1" s="63" t="s">
        <v>582</v>
      </c>
      <c r="AD1" s="69" t="s">
        <v>580</v>
      </c>
      <c r="AE1" s="72" t="s">
        <v>595</v>
      </c>
      <c r="AF1" s="63" t="s">
        <v>581</v>
      </c>
      <c r="AG1" s="63" t="s">
        <v>582</v>
      </c>
      <c r="AH1" s="68" t="s">
        <v>580</v>
      </c>
      <c r="AI1" s="72" t="s">
        <v>595</v>
      </c>
      <c r="AJ1" s="63" t="s">
        <v>581</v>
      </c>
      <c r="AK1" s="63" t="s">
        <v>582</v>
      </c>
      <c r="AL1" s="70" t="s">
        <v>580</v>
      </c>
      <c r="AM1" s="72" t="s">
        <v>595</v>
      </c>
      <c r="AN1" s="63" t="s">
        <v>581</v>
      </c>
      <c r="AO1" s="63" t="s">
        <v>582</v>
      </c>
      <c r="AP1" s="70" t="s">
        <v>580</v>
      </c>
      <c r="AQ1" s="104" t="s">
        <v>595</v>
      </c>
      <c r="AR1" s="107" t="s">
        <v>581</v>
      </c>
      <c r="AS1" s="64" t="s">
        <v>582</v>
      </c>
      <c r="AT1" s="68" t="s">
        <v>580</v>
      </c>
      <c r="AU1" s="64" t="s">
        <v>595</v>
      </c>
      <c r="AV1" s="107" t="s">
        <v>581</v>
      </c>
      <c r="AW1" s="64" t="s">
        <v>582</v>
      </c>
      <c r="AX1" s="63"/>
      <c r="AY1" s="64"/>
      <c r="AZ1" s="64"/>
      <c r="BA1" s="64"/>
      <c r="BC1" s="63"/>
      <c r="BD1" s="63"/>
      <c r="BE1" s="63"/>
      <c r="BF1" s="63"/>
      <c r="BG1" s="63"/>
      <c r="BH1" s="64"/>
      <c r="BI1" s="63"/>
      <c r="BJ1" s="63"/>
      <c r="BK1" s="63"/>
      <c r="BL1" s="63"/>
      <c r="BM1" s="63"/>
      <c r="BN1" s="63"/>
      <c r="BO1" s="63"/>
      <c r="BP1" s="63"/>
      <c r="BQ1" s="65"/>
      <c r="BR1" s="64"/>
      <c r="BS1" s="66"/>
      <c r="BT1" s="63"/>
      <c r="BU1" s="64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4"/>
      <c r="CP1" s="63"/>
      <c r="CQ1" s="63"/>
      <c r="CR1" s="64"/>
      <c r="CS1" s="63"/>
      <c r="CT1" s="63"/>
      <c r="CU1" s="63"/>
      <c r="CV1" s="64"/>
      <c r="CW1" s="64"/>
      <c r="CX1" s="63"/>
      <c r="CY1" s="64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4"/>
      <c r="DT1" s="63"/>
      <c r="DU1" s="63"/>
      <c r="DV1" s="64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4"/>
      <c r="EH1" s="63"/>
    </row>
    <row r="2" spans="1:138" x14ac:dyDescent="0.25">
      <c r="A2" s="6" t="s">
        <v>543</v>
      </c>
      <c r="B2" s="57">
        <v>44095</v>
      </c>
      <c r="C2" s="6">
        <v>1</v>
      </c>
      <c r="D2" s="84" t="s">
        <v>627</v>
      </c>
      <c r="E2" s="111" t="s">
        <v>458</v>
      </c>
      <c r="F2" s="6">
        <v>511019194</v>
      </c>
      <c r="G2" s="10">
        <v>18920</v>
      </c>
      <c r="H2" s="6">
        <v>111</v>
      </c>
      <c r="I2" s="54" t="s">
        <v>508</v>
      </c>
      <c r="J2" s="54" t="s">
        <v>6</v>
      </c>
      <c r="K2" s="100">
        <v>1</v>
      </c>
      <c r="L2" s="58" t="s">
        <v>269</v>
      </c>
      <c r="M2" s="98">
        <v>1</v>
      </c>
      <c r="N2" s="73" t="s">
        <v>797</v>
      </c>
      <c r="O2" s="58">
        <v>44103</v>
      </c>
      <c r="P2" s="58">
        <v>44272</v>
      </c>
      <c r="Q2" s="98" t="s">
        <v>798</v>
      </c>
      <c r="R2" s="58">
        <v>44326</v>
      </c>
      <c r="S2" s="58">
        <v>44368</v>
      </c>
      <c r="T2" s="58"/>
      <c r="U2" s="58"/>
      <c r="V2" s="58"/>
      <c r="W2" s="58"/>
      <c r="X2" s="58"/>
      <c r="Y2" s="58"/>
      <c r="Z2" s="58">
        <v>44095</v>
      </c>
      <c r="AA2" s="73">
        <v>206.37</v>
      </c>
      <c r="AB2" s="60" t="s">
        <v>593</v>
      </c>
      <c r="AC2" s="54" t="s">
        <v>591</v>
      </c>
      <c r="AD2" s="114">
        <v>44272</v>
      </c>
      <c r="AE2" s="74">
        <v>86.21</v>
      </c>
      <c r="AF2" s="54" t="s">
        <v>594</v>
      </c>
      <c r="AG2" s="54" t="s">
        <v>592</v>
      </c>
      <c r="AH2" s="62">
        <v>44365</v>
      </c>
      <c r="AI2" s="75">
        <v>336.96</v>
      </c>
      <c r="AJ2" s="60" t="s">
        <v>594</v>
      </c>
      <c r="AK2" s="60" t="s">
        <v>591</v>
      </c>
      <c r="AO2" s="117"/>
      <c r="AQ2" s="105"/>
      <c r="AR2" s="20"/>
      <c r="AS2" s="74"/>
      <c r="AT2" s="59"/>
      <c r="AU2" s="74"/>
      <c r="AV2" s="74"/>
      <c r="AW2" s="74"/>
      <c r="AX2" s="74" t="s">
        <v>800</v>
      </c>
      <c r="AY2" s="74" t="s">
        <v>808</v>
      </c>
      <c r="AZ2" s="74"/>
      <c r="BA2" s="74"/>
      <c r="BB2" s="55"/>
    </row>
    <row r="3" spans="1:138" x14ac:dyDescent="0.25">
      <c r="A3" s="6" t="s">
        <v>535</v>
      </c>
      <c r="B3" s="57">
        <v>44111</v>
      </c>
      <c r="C3" s="6">
        <v>1</v>
      </c>
      <c r="D3" s="84" t="s">
        <v>637</v>
      </c>
      <c r="E3" s="52" t="s">
        <v>459</v>
      </c>
      <c r="F3" s="6">
        <v>491206187</v>
      </c>
      <c r="G3" s="10">
        <v>18238</v>
      </c>
      <c r="H3" s="6">
        <v>211</v>
      </c>
      <c r="I3" s="54" t="s">
        <v>509</v>
      </c>
      <c r="J3" s="54" t="s">
        <v>3</v>
      </c>
      <c r="K3" s="100">
        <v>1</v>
      </c>
      <c r="L3" s="58">
        <v>44089</v>
      </c>
      <c r="M3" s="98">
        <v>1</v>
      </c>
      <c r="N3" s="73" t="s">
        <v>277</v>
      </c>
      <c r="O3" s="58">
        <v>44111</v>
      </c>
      <c r="P3" s="58">
        <v>44640</v>
      </c>
      <c r="Q3" s="99" t="s">
        <v>807</v>
      </c>
      <c r="R3" s="58">
        <v>44659</v>
      </c>
      <c r="S3" s="59" t="s">
        <v>799</v>
      </c>
      <c r="T3" s="58"/>
      <c r="U3" s="58"/>
      <c r="V3" s="58"/>
      <c r="W3" s="58"/>
      <c r="X3" s="58"/>
      <c r="Y3" s="58"/>
      <c r="Z3" s="58">
        <v>44111</v>
      </c>
      <c r="AA3" s="73" t="s">
        <v>269</v>
      </c>
      <c r="AB3" s="60" t="s">
        <v>594</v>
      </c>
      <c r="AC3" s="54" t="s">
        <v>592</v>
      </c>
      <c r="AD3" s="59">
        <v>44202</v>
      </c>
      <c r="AE3" s="74">
        <v>8.8000000000000007</v>
      </c>
      <c r="AF3" s="54" t="s">
        <v>269</v>
      </c>
      <c r="AG3" s="54" t="s">
        <v>592</v>
      </c>
      <c r="AH3" s="62">
        <v>44293</v>
      </c>
      <c r="AI3" s="75">
        <v>7.59</v>
      </c>
      <c r="AJ3" s="60" t="s">
        <v>594</v>
      </c>
      <c r="AK3" s="60" t="s">
        <v>592</v>
      </c>
      <c r="AL3" s="62">
        <v>44379</v>
      </c>
      <c r="AM3" s="54">
        <v>3.9</v>
      </c>
      <c r="AN3" s="54" t="s">
        <v>269</v>
      </c>
      <c r="AO3" s="118" t="s">
        <v>592</v>
      </c>
      <c r="AP3" s="103">
        <v>44461</v>
      </c>
      <c r="AQ3" s="105">
        <v>5.38</v>
      </c>
      <c r="AR3" s="103" t="s">
        <v>594</v>
      </c>
      <c r="AS3" s="74" t="s">
        <v>592</v>
      </c>
      <c r="AT3" s="59">
        <v>44533</v>
      </c>
      <c r="AU3" s="74">
        <v>8.98</v>
      </c>
      <c r="AV3" s="74" t="s">
        <v>269</v>
      </c>
      <c r="AW3" s="74" t="s">
        <v>592</v>
      </c>
      <c r="AX3" s="74"/>
      <c r="AY3" s="74"/>
      <c r="AZ3" s="74"/>
      <c r="BA3" s="74"/>
      <c r="BB3" s="55"/>
    </row>
    <row r="4" spans="1:138" x14ac:dyDescent="0.25">
      <c r="A4" s="6" t="s">
        <v>536</v>
      </c>
      <c r="B4" s="57">
        <v>44111</v>
      </c>
      <c r="C4" s="6">
        <v>1</v>
      </c>
      <c r="D4" s="84" t="s">
        <v>663</v>
      </c>
      <c r="E4" s="111" t="s">
        <v>460</v>
      </c>
      <c r="F4" s="6">
        <v>350318099</v>
      </c>
      <c r="G4" s="10">
        <v>12861</v>
      </c>
      <c r="H4" s="6">
        <v>201</v>
      </c>
      <c r="I4" s="54" t="s">
        <v>510</v>
      </c>
      <c r="J4" s="54" t="s">
        <v>6</v>
      </c>
      <c r="K4" s="100">
        <v>1</v>
      </c>
      <c r="L4" s="58">
        <v>43956</v>
      </c>
      <c r="M4" s="98" t="s">
        <v>801</v>
      </c>
      <c r="N4" s="73" t="s">
        <v>802</v>
      </c>
      <c r="O4" s="58">
        <v>43965</v>
      </c>
      <c r="P4" s="58" t="s">
        <v>799</v>
      </c>
      <c r="Q4" s="98"/>
      <c r="R4" s="58"/>
      <c r="S4" s="58"/>
      <c r="T4" s="58"/>
      <c r="U4" s="58"/>
      <c r="V4" s="58"/>
      <c r="W4" s="58"/>
      <c r="X4" s="58"/>
      <c r="Y4" s="58"/>
      <c r="Z4" s="58">
        <v>44111</v>
      </c>
      <c r="AA4" s="73">
        <v>38.03</v>
      </c>
      <c r="AB4" s="60" t="s">
        <v>269</v>
      </c>
      <c r="AC4" s="54" t="s">
        <v>591</v>
      </c>
      <c r="AO4" s="118"/>
      <c r="AQ4" s="105"/>
      <c r="AR4" s="20"/>
      <c r="AS4" s="74"/>
      <c r="AT4" s="59"/>
      <c r="AU4" s="74"/>
      <c r="AV4" s="74"/>
      <c r="AW4" s="74"/>
      <c r="AX4" s="74" t="s">
        <v>809</v>
      </c>
      <c r="AY4" s="74" t="s">
        <v>808</v>
      </c>
      <c r="AZ4" s="74"/>
      <c r="BA4" s="74"/>
      <c r="BB4" s="55"/>
    </row>
    <row r="5" spans="1:138" x14ac:dyDescent="0.25">
      <c r="A5" s="6" t="s">
        <v>537</v>
      </c>
      <c r="B5" s="57">
        <v>44113</v>
      </c>
      <c r="C5" s="6">
        <v>1</v>
      </c>
      <c r="D5" s="84" t="s">
        <v>681</v>
      </c>
      <c r="E5" s="111" t="s">
        <v>461</v>
      </c>
      <c r="F5" s="6">
        <v>390211401</v>
      </c>
      <c r="G5" s="10">
        <v>14287</v>
      </c>
      <c r="H5" s="6">
        <v>111</v>
      </c>
      <c r="I5" s="54" t="s">
        <v>511</v>
      </c>
      <c r="J5" s="54" t="s">
        <v>3</v>
      </c>
      <c r="K5" s="100">
        <v>1</v>
      </c>
      <c r="L5" s="58">
        <v>42881</v>
      </c>
      <c r="M5" s="98">
        <v>1</v>
      </c>
      <c r="N5" s="73" t="s">
        <v>277</v>
      </c>
      <c r="O5" s="58">
        <v>44022</v>
      </c>
      <c r="P5" s="58">
        <v>44141</v>
      </c>
      <c r="Q5" s="98"/>
      <c r="R5" s="58"/>
      <c r="S5" s="58"/>
      <c r="T5" s="58"/>
      <c r="U5" s="58"/>
      <c r="V5" s="58"/>
      <c r="W5" s="58"/>
      <c r="X5" s="58"/>
      <c r="Y5" s="58"/>
      <c r="Z5" s="58">
        <v>44113</v>
      </c>
      <c r="AA5" s="73">
        <v>38.630000000000003</v>
      </c>
      <c r="AB5" s="60" t="s">
        <v>594</v>
      </c>
      <c r="AC5" s="54" t="s">
        <v>591</v>
      </c>
      <c r="AO5" s="118"/>
      <c r="AQ5" s="105"/>
      <c r="AR5" s="20"/>
      <c r="AS5" s="74"/>
      <c r="AT5" s="59"/>
      <c r="AU5" s="74"/>
      <c r="AV5" s="74"/>
      <c r="AW5" s="74"/>
      <c r="AX5" s="74" t="s">
        <v>805</v>
      </c>
      <c r="AY5" s="74" t="s">
        <v>808</v>
      </c>
      <c r="AZ5" s="74"/>
      <c r="BA5" s="74"/>
      <c r="BB5" s="55"/>
    </row>
    <row r="6" spans="1:138" x14ac:dyDescent="0.25">
      <c r="A6" s="6" t="s">
        <v>538</v>
      </c>
      <c r="B6" s="57">
        <v>44113</v>
      </c>
      <c r="C6" s="6">
        <v>1</v>
      </c>
      <c r="D6" s="84" t="s">
        <v>659</v>
      </c>
      <c r="E6" s="111" t="s">
        <v>462</v>
      </c>
      <c r="F6" s="6">
        <v>460705448</v>
      </c>
      <c r="G6" s="10">
        <v>16988</v>
      </c>
      <c r="H6" s="6">
        <v>111</v>
      </c>
      <c r="I6" s="50" t="s">
        <v>497</v>
      </c>
      <c r="J6" s="50" t="s">
        <v>3</v>
      </c>
      <c r="K6" s="100">
        <v>1</v>
      </c>
      <c r="L6" s="59">
        <v>43985</v>
      </c>
      <c r="M6" s="99">
        <v>1</v>
      </c>
      <c r="N6" s="74" t="s">
        <v>277</v>
      </c>
      <c r="O6" s="59">
        <v>44022</v>
      </c>
      <c r="P6" s="59">
        <v>44412</v>
      </c>
      <c r="Q6" s="99" t="s">
        <v>810</v>
      </c>
      <c r="R6" s="59">
        <v>44454</v>
      </c>
      <c r="S6" s="59">
        <v>44538</v>
      </c>
      <c r="Z6" s="59">
        <v>44113</v>
      </c>
      <c r="AA6" s="74">
        <v>0.09</v>
      </c>
      <c r="AB6" s="60" t="s">
        <v>269</v>
      </c>
      <c r="AC6" s="54" t="s">
        <v>592</v>
      </c>
      <c r="AD6" s="59">
        <v>44222</v>
      </c>
      <c r="AE6" s="74">
        <v>0.38</v>
      </c>
      <c r="AF6" s="54" t="s">
        <v>593</v>
      </c>
      <c r="AG6" s="54" t="s">
        <v>592</v>
      </c>
      <c r="AH6" s="59">
        <v>44281</v>
      </c>
      <c r="AI6" s="74">
        <v>1.37</v>
      </c>
      <c r="AJ6" s="54" t="s">
        <v>593</v>
      </c>
      <c r="AK6" s="54" t="s">
        <v>592</v>
      </c>
      <c r="AL6" s="62">
        <v>44349</v>
      </c>
      <c r="AM6" s="54">
        <v>7.14</v>
      </c>
      <c r="AN6" s="54" t="s">
        <v>593</v>
      </c>
      <c r="AO6" s="118" t="s">
        <v>592</v>
      </c>
      <c r="AP6" s="62"/>
      <c r="AQ6" s="105"/>
      <c r="AR6" s="103"/>
      <c r="AS6" s="74"/>
      <c r="AT6" s="59"/>
      <c r="AU6" s="74"/>
      <c r="AV6" s="74"/>
      <c r="AW6" s="74"/>
      <c r="AX6" s="74" t="s">
        <v>811</v>
      </c>
      <c r="AY6" s="74" t="s">
        <v>808</v>
      </c>
      <c r="AZ6" s="74"/>
      <c r="BA6" s="74"/>
      <c r="BB6" s="55"/>
    </row>
    <row r="7" spans="1:138" x14ac:dyDescent="0.25">
      <c r="A7" s="6" t="s">
        <v>539</v>
      </c>
      <c r="B7" s="57">
        <v>44120</v>
      </c>
      <c r="C7" s="6">
        <v>1</v>
      </c>
      <c r="D7" s="84" t="s">
        <v>664</v>
      </c>
      <c r="E7" s="112" t="s">
        <v>463</v>
      </c>
      <c r="F7" s="6">
        <v>390928409</v>
      </c>
      <c r="G7" s="10">
        <v>14516</v>
      </c>
      <c r="H7" s="6">
        <v>111</v>
      </c>
      <c r="I7" s="50" t="s">
        <v>507</v>
      </c>
      <c r="J7" s="50" t="s">
        <v>3</v>
      </c>
      <c r="K7" s="100">
        <v>1</v>
      </c>
      <c r="L7" s="59">
        <v>44021</v>
      </c>
      <c r="M7" s="99">
        <v>1</v>
      </c>
      <c r="N7" s="74" t="s">
        <v>277</v>
      </c>
      <c r="O7" s="59">
        <v>44092</v>
      </c>
      <c r="P7" s="59" t="s">
        <v>799</v>
      </c>
      <c r="Z7" s="59">
        <v>44120</v>
      </c>
      <c r="AA7" s="74">
        <v>96.04</v>
      </c>
      <c r="AB7" s="60" t="s">
        <v>269</v>
      </c>
      <c r="AC7" s="54" t="s">
        <v>592</v>
      </c>
      <c r="AD7" s="59">
        <v>44202</v>
      </c>
      <c r="AE7" s="74">
        <v>3.12</v>
      </c>
      <c r="AF7" s="54" t="s">
        <v>594</v>
      </c>
      <c r="AG7" s="54" t="s">
        <v>592</v>
      </c>
      <c r="AH7" s="59">
        <v>44295</v>
      </c>
      <c r="AI7" s="74">
        <v>1.7</v>
      </c>
      <c r="AJ7" s="54" t="s">
        <v>593</v>
      </c>
      <c r="AK7" s="54" t="s">
        <v>592</v>
      </c>
      <c r="AL7" s="62">
        <v>44386</v>
      </c>
      <c r="AM7" s="54">
        <v>3.36</v>
      </c>
      <c r="AN7" s="54" t="s">
        <v>593</v>
      </c>
      <c r="AO7" s="118" t="s">
        <v>592</v>
      </c>
      <c r="AP7" s="62">
        <v>44489</v>
      </c>
      <c r="AQ7" s="105">
        <v>10.18</v>
      </c>
      <c r="AR7" s="20" t="s">
        <v>593</v>
      </c>
      <c r="AS7" s="74" t="s">
        <v>592</v>
      </c>
      <c r="AT7" s="78">
        <v>44580</v>
      </c>
      <c r="AU7" s="74">
        <v>16.88</v>
      </c>
      <c r="AV7" s="74" t="s">
        <v>803</v>
      </c>
      <c r="AW7" s="74"/>
      <c r="AX7" s="74"/>
      <c r="AY7" s="74"/>
      <c r="AZ7" s="74"/>
      <c r="BA7" s="74"/>
      <c r="BB7" s="55"/>
    </row>
    <row r="8" spans="1:138" x14ac:dyDescent="0.25">
      <c r="A8" s="6" t="s">
        <v>540</v>
      </c>
      <c r="B8" s="116">
        <v>44125</v>
      </c>
      <c r="C8" s="6">
        <v>1</v>
      </c>
      <c r="D8" s="84" t="s">
        <v>691</v>
      </c>
      <c r="E8" s="112" t="s">
        <v>464</v>
      </c>
      <c r="F8" s="6">
        <v>450202407</v>
      </c>
      <c r="G8" s="10">
        <v>16470</v>
      </c>
      <c r="H8" s="6">
        <v>205</v>
      </c>
      <c r="I8" s="54" t="s">
        <v>512</v>
      </c>
      <c r="J8" s="54" t="s">
        <v>3</v>
      </c>
      <c r="K8" s="100">
        <v>1</v>
      </c>
      <c r="L8" s="58">
        <v>44075</v>
      </c>
      <c r="M8" s="98">
        <v>1</v>
      </c>
      <c r="N8" s="73" t="s">
        <v>277</v>
      </c>
      <c r="O8" s="58">
        <v>44125</v>
      </c>
      <c r="P8" s="58">
        <v>44545</v>
      </c>
      <c r="Q8" s="98"/>
      <c r="R8" s="58"/>
      <c r="S8" s="58"/>
      <c r="T8" s="58"/>
      <c r="U8" s="58"/>
      <c r="V8" s="58"/>
      <c r="W8" s="58"/>
      <c r="X8" s="58"/>
      <c r="Y8" s="58"/>
      <c r="Z8" s="58">
        <v>44125</v>
      </c>
      <c r="AA8" s="73">
        <v>117.5</v>
      </c>
      <c r="AB8" s="60" t="s">
        <v>269</v>
      </c>
      <c r="AC8" s="54" t="s">
        <v>592</v>
      </c>
      <c r="AD8" s="85">
        <v>44218</v>
      </c>
      <c r="AE8" s="74">
        <v>200.24</v>
      </c>
      <c r="AF8" s="60" t="s">
        <v>269</v>
      </c>
      <c r="AG8" s="54" t="s">
        <v>592</v>
      </c>
      <c r="AH8" s="59">
        <v>44302</v>
      </c>
      <c r="AI8" s="74">
        <v>165.54</v>
      </c>
      <c r="AJ8" s="54" t="s">
        <v>269</v>
      </c>
      <c r="AK8" s="54" t="s">
        <v>592</v>
      </c>
      <c r="AL8" s="62">
        <v>44386</v>
      </c>
      <c r="AM8" s="75">
        <v>7.24</v>
      </c>
      <c r="AN8" s="60" t="s">
        <v>803</v>
      </c>
      <c r="AO8" s="118" t="s">
        <v>592</v>
      </c>
      <c r="AP8" s="62">
        <v>44484</v>
      </c>
      <c r="AQ8" s="105">
        <v>32.94</v>
      </c>
      <c r="AR8" s="103" t="s">
        <v>594</v>
      </c>
      <c r="AS8" s="74" t="s">
        <v>592</v>
      </c>
      <c r="AT8" s="59"/>
      <c r="AU8" s="74"/>
      <c r="AV8" s="74"/>
      <c r="AW8" s="74"/>
      <c r="AX8" s="74"/>
      <c r="AY8" s="74"/>
      <c r="AZ8" s="74"/>
      <c r="BA8" s="74"/>
      <c r="BB8" s="55"/>
    </row>
    <row r="9" spans="1:138" x14ac:dyDescent="0.25">
      <c r="A9" s="6" t="s">
        <v>541</v>
      </c>
      <c r="B9" s="57">
        <v>44134</v>
      </c>
      <c r="C9" s="6">
        <v>1</v>
      </c>
      <c r="D9" s="84" t="s">
        <v>654</v>
      </c>
      <c r="E9" s="111" t="s">
        <v>579</v>
      </c>
      <c r="F9" s="6">
        <v>361107405</v>
      </c>
      <c r="G9" s="10">
        <v>13461</v>
      </c>
      <c r="H9" s="6">
        <v>111</v>
      </c>
      <c r="I9" s="54" t="s">
        <v>513</v>
      </c>
      <c r="J9" s="54" t="s">
        <v>6</v>
      </c>
      <c r="K9" s="100">
        <v>1</v>
      </c>
      <c r="L9" s="58">
        <v>44044</v>
      </c>
      <c r="M9" s="98">
        <v>0</v>
      </c>
      <c r="N9" s="73"/>
      <c r="O9" s="58"/>
      <c r="P9" s="58"/>
      <c r="Q9" s="98"/>
      <c r="R9" s="58"/>
      <c r="S9" s="58"/>
      <c r="T9" s="58"/>
      <c r="U9" s="58"/>
      <c r="V9" s="58"/>
      <c r="W9" s="58"/>
      <c r="X9" s="58"/>
      <c r="Y9" s="58"/>
      <c r="Z9" s="58">
        <v>44134</v>
      </c>
      <c r="AA9" s="73">
        <v>181.7</v>
      </c>
      <c r="AB9" s="60" t="s">
        <v>274</v>
      </c>
      <c r="AC9" s="54" t="s">
        <v>274</v>
      </c>
      <c r="AO9" s="118"/>
      <c r="AQ9" s="105"/>
      <c r="AR9" s="20"/>
      <c r="AS9" s="74"/>
      <c r="AT9" s="59"/>
      <c r="AU9" s="74"/>
      <c r="AV9" s="74"/>
      <c r="AW9" s="74"/>
      <c r="AX9" s="74" t="s">
        <v>804</v>
      </c>
      <c r="AY9" s="74" t="s">
        <v>808</v>
      </c>
      <c r="AZ9" s="74"/>
      <c r="BA9" s="74"/>
      <c r="BB9" s="55"/>
    </row>
    <row r="10" spans="1:138" x14ac:dyDescent="0.25">
      <c r="A10" s="6" t="s">
        <v>542</v>
      </c>
      <c r="B10" s="57">
        <v>44134</v>
      </c>
      <c r="C10" s="6">
        <v>1</v>
      </c>
      <c r="D10" s="84" t="s">
        <v>629</v>
      </c>
      <c r="E10" s="111" t="s">
        <v>466</v>
      </c>
      <c r="F10" s="6">
        <v>440409096</v>
      </c>
      <c r="G10" s="10">
        <v>16171</v>
      </c>
      <c r="H10" s="6">
        <v>111</v>
      </c>
      <c r="I10" s="54" t="s">
        <v>514</v>
      </c>
      <c r="J10" s="54" t="s">
        <v>3</v>
      </c>
      <c r="K10" s="100">
        <v>1</v>
      </c>
      <c r="L10" s="58">
        <v>42767</v>
      </c>
      <c r="M10" s="98">
        <v>1</v>
      </c>
      <c r="N10" s="73" t="s">
        <v>277</v>
      </c>
      <c r="O10" s="58">
        <v>44134</v>
      </c>
      <c r="P10" s="58">
        <v>44344</v>
      </c>
      <c r="Q10" s="98"/>
      <c r="R10" s="58"/>
      <c r="S10" s="58"/>
      <c r="T10" s="58"/>
      <c r="U10" s="58"/>
      <c r="V10" s="58"/>
      <c r="W10" s="58"/>
      <c r="X10" s="58"/>
      <c r="Y10" s="58"/>
      <c r="Z10" s="58">
        <v>44134</v>
      </c>
      <c r="AA10" s="73">
        <v>116.52</v>
      </c>
      <c r="AB10" s="60" t="s">
        <v>593</v>
      </c>
      <c r="AC10" s="54" t="s">
        <v>592</v>
      </c>
      <c r="AD10" s="59">
        <v>44225</v>
      </c>
      <c r="AE10" s="74" t="s">
        <v>269</v>
      </c>
      <c r="AF10" s="54" t="s">
        <v>269</v>
      </c>
      <c r="AG10" s="54" t="s">
        <v>592</v>
      </c>
      <c r="AH10" s="62">
        <v>44316</v>
      </c>
      <c r="AI10" s="75">
        <v>217.61</v>
      </c>
      <c r="AJ10" s="60" t="s">
        <v>593</v>
      </c>
      <c r="AK10" s="60" t="s">
        <v>592</v>
      </c>
      <c r="AO10" s="118"/>
      <c r="AQ10" s="105"/>
      <c r="AR10" s="20"/>
      <c r="AS10" s="74"/>
      <c r="AT10" s="59"/>
      <c r="AU10" s="74"/>
      <c r="AV10" s="74"/>
      <c r="AW10" s="74"/>
      <c r="AX10" s="74" t="s">
        <v>805</v>
      </c>
      <c r="AY10" s="74" t="s">
        <v>808</v>
      </c>
      <c r="AZ10" s="74"/>
      <c r="BA10" s="74"/>
      <c r="BB10" s="55"/>
    </row>
    <row r="11" spans="1:138" x14ac:dyDescent="0.25">
      <c r="A11" s="6" t="s">
        <v>553</v>
      </c>
      <c r="B11" s="57">
        <v>44134</v>
      </c>
      <c r="C11" s="6">
        <v>1</v>
      </c>
      <c r="D11" s="84" t="s">
        <v>675</v>
      </c>
      <c r="E11" s="111" t="s">
        <v>467</v>
      </c>
      <c r="F11" s="6">
        <v>5510131253</v>
      </c>
      <c r="G11" s="10">
        <v>20375</v>
      </c>
      <c r="H11" s="6">
        <v>111</v>
      </c>
      <c r="I11" s="50" t="s">
        <v>498</v>
      </c>
      <c r="J11" s="50" t="s">
        <v>3</v>
      </c>
      <c r="K11" s="100">
        <v>1</v>
      </c>
      <c r="L11" s="59">
        <v>42566</v>
      </c>
      <c r="M11" s="99">
        <v>1</v>
      </c>
      <c r="N11" s="74" t="s">
        <v>277</v>
      </c>
      <c r="O11" s="59">
        <v>44134</v>
      </c>
      <c r="P11" s="59">
        <v>44306</v>
      </c>
      <c r="Z11" s="59">
        <v>44134</v>
      </c>
      <c r="AA11" s="74">
        <v>22.91</v>
      </c>
      <c r="AB11" s="60" t="s">
        <v>269</v>
      </c>
      <c r="AC11" s="54" t="s">
        <v>592</v>
      </c>
      <c r="AD11" s="62">
        <v>44281</v>
      </c>
      <c r="AE11" s="75">
        <v>0.2</v>
      </c>
      <c r="AF11" s="54" t="s">
        <v>269</v>
      </c>
      <c r="AG11" s="54" t="s">
        <v>592</v>
      </c>
      <c r="AO11" s="118"/>
      <c r="AQ11" s="105"/>
      <c r="AR11" s="20"/>
      <c r="AS11" s="74"/>
      <c r="AT11" s="59"/>
      <c r="AU11" s="74"/>
      <c r="AV11" s="74"/>
      <c r="AW11" s="74"/>
      <c r="AX11" s="74" t="s">
        <v>806</v>
      </c>
      <c r="AY11" s="74" t="s">
        <v>808</v>
      </c>
      <c r="AZ11" s="74"/>
      <c r="BA11" s="74"/>
      <c r="BB11" s="55"/>
    </row>
    <row r="12" spans="1:138" x14ac:dyDescent="0.25">
      <c r="A12" s="6" t="s">
        <v>544</v>
      </c>
      <c r="B12" s="57">
        <v>44141</v>
      </c>
      <c r="C12" s="6">
        <v>1</v>
      </c>
      <c r="D12" s="84" t="s">
        <v>640</v>
      </c>
      <c r="E12" s="112" t="s">
        <v>468</v>
      </c>
      <c r="F12" s="6">
        <v>370911424</v>
      </c>
      <c r="G12" s="10">
        <v>13769</v>
      </c>
      <c r="H12" s="6">
        <v>201</v>
      </c>
      <c r="I12" s="54" t="s">
        <v>515</v>
      </c>
      <c r="J12" s="54" t="s">
        <v>3</v>
      </c>
      <c r="K12" s="100">
        <v>1</v>
      </c>
      <c r="L12" s="58">
        <v>44075</v>
      </c>
      <c r="M12" s="98">
        <v>1</v>
      </c>
      <c r="N12" s="73" t="s">
        <v>264</v>
      </c>
      <c r="O12" s="58">
        <v>44141</v>
      </c>
      <c r="P12" s="58">
        <v>44330</v>
      </c>
      <c r="Q12" s="98" t="s">
        <v>807</v>
      </c>
      <c r="R12" s="58">
        <v>44340</v>
      </c>
      <c r="S12" s="58">
        <v>44536</v>
      </c>
      <c r="T12" s="59" t="s">
        <v>277</v>
      </c>
      <c r="U12" s="58">
        <v>44624</v>
      </c>
      <c r="V12" s="59" t="s">
        <v>799</v>
      </c>
      <c r="W12" s="58"/>
      <c r="X12" s="58"/>
      <c r="Y12" s="58"/>
      <c r="Z12" s="58">
        <v>44141</v>
      </c>
      <c r="AA12" s="73">
        <v>1553.47</v>
      </c>
      <c r="AB12" s="60" t="s">
        <v>594</v>
      </c>
      <c r="AC12" s="54" t="s">
        <v>592</v>
      </c>
      <c r="AD12" s="62">
        <v>44321</v>
      </c>
      <c r="AE12" s="75">
        <v>421.83</v>
      </c>
      <c r="AF12" s="60" t="s">
        <v>594</v>
      </c>
      <c r="AG12" s="60" t="s">
        <v>591</v>
      </c>
      <c r="AH12" s="78">
        <v>44421</v>
      </c>
      <c r="AI12" s="75">
        <v>322.08</v>
      </c>
      <c r="AJ12" s="60" t="s">
        <v>269</v>
      </c>
      <c r="AK12" s="60" t="s">
        <v>591</v>
      </c>
      <c r="AL12" s="62">
        <v>44533</v>
      </c>
      <c r="AM12" s="75">
        <v>85.42</v>
      </c>
      <c r="AN12" s="60" t="s">
        <v>803</v>
      </c>
      <c r="AO12" s="60" t="s">
        <v>592</v>
      </c>
      <c r="AP12" s="78">
        <v>44621</v>
      </c>
      <c r="AQ12" s="105">
        <v>138.13999999999999</v>
      </c>
      <c r="AR12" s="20" t="s">
        <v>269</v>
      </c>
      <c r="AS12" s="74" t="s">
        <v>591</v>
      </c>
      <c r="AT12" s="59"/>
      <c r="AU12" s="74"/>
      <c r="AV12" s="74"/>
      <c r="AW12" s="74"/>
      <c r="AX12" s="74"/>
      <c r="AY12" s="74"/>
      <c r="AZ12" s="74"/>
      <c r="BA12" s="74"/>
      <c r="BB12" s="55"/>
    </row>
    <row r="13" spans="1:138" x14ac:dyDescent="0.25">
      <c r="A13" s="6" t="s">
        <v>545</v>
      </c>
      <c r="B13" s="57">
        <v>44148</v>
      </c>
      <c r="C13" s="6">
        <v>1</v>
      </c>
      <c r="D13" s="84" t="s">
        <v>647</v>
      </c>
      <c r="E13" s="113" t="s">
        <v>469</v>
      </c>
      <c r="F13" s="6">
        <v>4504133409</v>
      </c>
      <c r="G13" s="10">
        <v>16538</v>
      </c>
      <c r="H13" s="6">
        <v>211</v>
      </c>
      <c r="I13" s="54" t="s">
        <v>516</v>
      </c>
      <c r="J13" s="54" t="s">
        <v>6</v>
      </c>
      <c r="K13" s="100">
        <v>1</v>
      </c>
      <c r="L13" s="58">
        <v>44105</v>
      </c>
      <c r="M13" s="98">
        <v>1</v>
      </c>
      <c r="N13" s="73" t="s">
        <v>277</v>
      </c>
      <c r="O13" s="58">
        <v>44148</v>
      </c>
      <c r="P13" s="58">
        <v>44442</v>
      </c>
      <c r="Q13" s="98"/>
      <c r="R13" s="58"/>
      <c r="S13" s="58"/>
      <c r="T13" s="58"/>
      <c r="U13" s="58"/>
      <c r="V13" s="58"/>
      <c r="W13" s="58"/>
      <c r="X13" s="58"/>
      <c r="Y13" s="58"/>
      <c r="Z13" s="58">
        <v>44148</v>
      </c>
      <c r="AA13" s="73">
        <v>12.64</v>
      </c>
      <c r="AB13" s="60" t="s">
        <v>594</v>
      </c>
      <c r="AC13" s="54" t="s">
        <v>592</v>
      </c>
      <c r="AD13" s="59">
        <v>44232</v>
      </c>
      <c r="AE13" s="74">
        <v>0.87</v>
      </c>
      <c r="AF13" s="54" t="s">
        <v>269</v>
      </c>
      <c r="AG13" s="54" t="s">
        <v>592</v>
      </c>
      <c r="AH13" s="62">
        <v>44351</v>
      </c>
      <c r="AI13" s="75">
        <v>0.72</v>
      </c>
      <c r="AJ13" s="60" t="s">
        <v>593</v>
      </c>
      <c r="AK13" s="60" t="s">
        <v>592</v>
      </c>
      <c r="AL13" s="62">
        <v>44442</v>
      </c>
      <c r="AM13" s="54">
        <v>1.52</v>
      </c>
      <c r="AN13" s="54" t="s">
        <v>593</v>
      </c>
      <c r="AO13" s="118" t="s">
        <v>591</v>
      </c>
      <c r="AQ13" s="105"/>
      <c r="AR13" s="20"/>
      <c r="AS13" s="74"/>
      <c r="AT13" s="59"/>
      <c r="AU13" s="74"/>
      <c r="AV13" s="74"/>
      <c r="AW13" s="74"/>
      <c r="AX13" s="74" t="s">
        <v>805</v>
      </c>
      <c r="AY13" s="74" t="s">
        <v>808</v>
      </c>
      <c r="AZ13" s="74"/>
      <c r="BA13" s="74"/>
      <c r="BB13" s="55"/>
    </row>
    <row r="14" spans="1:138" x14ac:dyDescent="0.25">
      <c r="A14" s="6" t="s">
        <v>546</v>
      </c>
      <c r="B14" s="57">
        <v>44148</v>
      </c>
      <c r="C14" s="6">
        <v>1</v>
      </c>
      <c r="D14" s="84" t="s">
        <v>668</v>
      </c>
      <c r="E14" s="113" t="s">
        <v>470</v>
      </c>
      <c r="F14" s="6">
        <v>450922456</v>
      </c>
      <c r="G14" s="10">
        <v>16702</v>
      </c>
      <c r="H14" s="6">
        <v>111</v>
      </c>
      <c r="I14" s="54" t="s">
        <v>517</v>
      </c>
      <c r="J14" s="54" t="s">
        <v>3</v>
      </c>
      <c r="K14" s="100">
        <v>1</v>
      </c>
      <c r="L14" s="58">
        <v>44105</v>
      </c>
      <c r="M14" s="98">
        <v>1</v>
      </c>
      <c r="N14" s="73" t="s">
        <v>277</v>
      </c>
      <c r="O14" s="58">
        <v>44148</v>
      </c>
      <c r="P14" s="58">
        <v>44335</v>
      </c>
      <c r="Q14" s="98"/>
      <c r="R14" s="58"/>
      <c r="S14" s="58"/>
      <c r="T14" s="58"/>
      <c r="U14" s="58"/>
      <c r="V14" s="58"/>
      <c r="W14" s="58"/>
      <c r="X14" s="58"/>
      <c r="Y14" s="58"/>
      <c r="Z14" s="58">
        <v>44148</v>
      </c>
      <c r="AA14" s="73">
        <v>59.94</v>
      </c>
      <c r="AB14" s="60" t="s">
        <v>594</v>
      </c>
      <c r="AC14" s="54" t="s">
        <v>592</v>
      </c>
      <c r="AD14" s="59">
        <v>44239</v>
      </c>
      <c r="AE14" s="74">
        <v>36.159999999999997</v>
      </c>
      <c r="AF14" s="54" t="s">
        <v>269</v>
      </c>
      <c r="AG14" s="54" t="s">
        <v>592</v>
      </c>
      <c r="AH14" s="62">
        <v>44326</v>
      </c>
      <c r="AI14" s="75">
        <v>92.43</v>
      </c>
      <c r="AJ14" s="60" t="s">
        <v>594</v>
      </c>
      <c r="AK14" s="60" t="s">
        <v>592</v>
      </c>
      <c r="AO14" s="118"/>
      <c r="AQ14" s="105"/>
      <c r="AR14" s="20"/>
      <c r="AS14" s="74"/>
      <c r="AT14" s="59"/>
      <c r="AU14" s="74"/>
      <c r="AV14" s="74"/>
      <c r="AW14" s="74"/>
      <c r="AX14" s="74" t="s">
        <v>805</v>
      </c>
      <c r="AY14" s="74" t="s">
        <v>808</v>
      </c>
      <c r="AZ14" s="74"/>
      <c r="BA14" s="74"/>
      <c r="BB14" s="55"/>
    </row>
    <row r="15" spans="1:138" x14ac:dyDescent="0.25">
      <c r="A15" s="6" t="s">
        <v>547</v>
      </c>
      <c r="B15" s="57">
        <v>44153</v>
      </c>
      <c r="C15" s="6">
        <v>1</v>
      </c>
      <c r="D15" s="84" t="s">
        <v>688</v>
      </c>
      <c r="E15" s="139" t="s">
        <v>471</v>
      </c>
      <c r="F15" s="6">
        <v>6202111520</v>
      </c>
      <c r="G15" s="10">
        <v>22688</v>
      </c>
      <c r="H15" s="6">
        <v>205</v>
      </c>
      <c r="I15" s="54" t="s">
        <v>518</v>
      </c>
      <c r="J15" s="54" t="s">
        <v>6</v>
      </c>
      <c r="K15" s="100">
        <v>1</v>
      </c>
      <c r="L15" s="58">
        <v>44172</v>
      </c>
      <c r="M15" s="98">
        <v>1</v>
      </c>
      <c r="N15" s="73" t="s">
        <v>277</v>
      </c>
      <c r="O15" s="58">
        <v>44203</v>
      </c>
      <c r="P15" s="58" t="s">
        <v>799</v>
      </c>
      <c r="Q15" s="98"/>
      <c r="R15" s="58"/>
      <c r="S15" s="58"/>
      <c r="T15" s="58"/>
      <c r="U15" s="58"/>
      <c r="V15" s="58"/>
      <c r="W15" s="58"/>
      <c r="X15" s="58"/>
      <c r="Y15" s="58"/>
      <c r="Z15" s="58">
        <v>44153</v>
      </c>
      <c r="AA15" s="73">
        <v>869.26</v>
      </c>
      <c r="AB15" s="60" t="s">
        <v>594</v>
      </c>
      <c r="AC15" s="54" t="s">
        <v>591</v>
      </c>
      <c r="AD15" s="59">
        <v>44279</v>
      </c>
      <c r="AE15" s="74">
        <v>3.1</v>
      </c>
      <c r="AF15" s="54" t="s">
        <v>269</v>
      </c>
      <c r="AG15" s="54" t="s">
        <v>591</v>
      </c>
      <c r="AH15" s="62">
        <v>44363</v>
      </c>
      <c r="AI15" s="74">
        <v>1.95</v>
      </c>
      <c r="AJ15" s="54" t="s">
        <v>269</v>
      </c>
      <c r="AK15" s="54" t="s">
        <v>591</v>
      </c>
      <c r="AL15" s="62">
        <v>44461</v>
      </c>
      <c r="AM15" s="54">
        <v>1.04</v>
      </c>
      <c r="AN15" s="54" t="s">
        <v>593</v>
      </c>
      <c r="AO15" s="118" t="s">
        <v>591</v>
      </c>
      <c r="AP15" s="103">
        <v>44552</v>
      </c>
      <c r="AQ15" s="105">
        <v>0.54</v>
      </c>
      <c r="AR15" s="103" t="s">
        <v>269</v>
      </c>
      <c r="AS15" s="74" t="s">
        <v>591</v>
      </c>
      <c r="AT15" s="59" t="s">
        <v>812</v>
      </c>
      <c r="AU15" s="74"/>
      <c r="AV15" s="74"/>
      <c r="AW15" s="74"/>
      <c r="AX15" s="74"/>
      <c r="AY15" s="74"/>
      <c r="AZ15" s="74"/>
      <c r="BA15" s="74"/>
      <c r="BB15" s="55"/>
    </row>
    <row r="16" spans="1:138" x14ac:dyDescent="0.25">
      <c r="A16" s="6" t="s">
        <v>548</v>
      </c>
      <c r="B16" s="57">
        <v>44155</v>
      </c>
      <c r="C16" s="6">
        <v>1</v>
      </c>
      <c r="D16" s="84" t="s">
        <v>633</v>
      </c>
      <c r="E16" s="111" t="s">
        <v>472</v>
      </c>
      <c r="F16" s="6">
        <v>5507222248</v>
      </c>
      <c r="G16" s="10">
        <v>20292</v>
      </c>
      <c r="H16" s="6">
        <v>111</v>
      </c>
      <c r="I16" s="50" t="s">
        <v>491</v>
      </c>
      <c r="J16" s="50" t="s">
        <v>6</v>
      </c>
      <c r="K16" s="100">
        <v>1</v>
      </c>
      <c r="L16" s="58">
        <v>43892</v>
      </c>
      <c r="M16" s="98">
        <v>1</v>
      </c>
      <c r="N16" s="73" t="s">
        <v>277</v>
      </c>
      <c r="O16" s="58">
        <v>43917</v>
      </c>
      <c r="P16" s="58">
        <v>44432</v>
      </c>
      <c r="Q16" s="98"/>
      <c r="R16" s="58"/>
      <c r="S16" s="58"/>
      <c r="T16" s="58"/>
      <c r="U16" s="58"/>
      <c r="V16" s="58"/>
      <c r="W16" s="58"/>
      <c r="X16" s="58"/>
      <c r="Y16" s="58"/>
      <c r="Z16" s="58">
        <v>44155</v>
      </c>
      <c r="AA16" s="73" t="s">
        <v>269</v>
      </c>
      <c r="AB16" s="60" t="s">
        <v>803</v>
      </c>
      <c r="AC16" s="54" t="s">
        <v>592</v>
      </c>
      <c r="AD16" s="59">
        <v>44302</v>
      </c>
      <c r="AE16" s="74">
        <v>1.21</v>
      </c>
      <c r="AF16" s="54" t="s">
        <v>803</v>
      </c>
      <c r="AG16" s="54" t="s">
        <v>592</v>
      </c>
      <c r="AH16" s="62">
        <v>44400</v>
      </c>
      <c r="AI16" s="75">
        <v>7.85</v>
      </c>
      <c r="AJ16" s="60" t="s">
        <v>269</v>
      </c>
      <c r="AK16" s="60" t="s">
        <v>592</v>
      </c>
      <c r="AO16" s="118"/>
      <c r="AQ16" s="105"/>
      <c r="AR16" s="20"/>
      <c r="AS16" s="74"/>
      <c r="AT16" s="59"/>
      <c r="AU16" s="74"/>
      <c r="AV16" s="74"/>
      <c r="AW16" s="74"/>
      <c r="AX16" s="74" t="s">
        <v>805</v>
      </c>
      <c r="AY16" s="74" t="s">
        <v>808</v>
      </c>
      <c r="AZ16" s="74"/>
      <c r="BA16" s="74"/>
      <c r="BB16" s="55"/>
    </row>
    <row r="17" spans="1:54" x14ac:dyDescent="0.25">
      <c r="A17" s="6" t="s">
        <v>549</v>
      </c>
      <c r="B17" s="57">
        <v>44162</v>
      </c>
      <c r="C17" s="6">
        <v>1</v>
      </c>
      <c r="D17" s="84" t="s">
        <v>686</v>
      </c>
      <c r="E17" s="139" t="s">
        <v>473</v>
      </c>
      <c r="F17" s="6">
        <v>491217311</v>
      </c>
      <c r="G17" s="10">
        <v>18249</v>
      </c>
      <c r="H17" s="77">
        <v>205</v>
      </c>
      <c r="I17" s="60" t="s">
        <v>519</v>
      </c>
      <c r="J17" s="60" t="s">
        <v>3</v>
      </c>
      <c r="K17" s="100">
        <v>1</v>
      </c>
      <c r="L17" s="58">
        <v>43987</v>
      </c>
      <c r="M17" s="98">
        <v>1</v>
      </c>
      <c r="N17" s="73" t="s">
        <v>277</v>
      </c>
      <c r="O17" s="58">
        <v>44076</v>
      </c>
      <c r="P17" s="58" t="s">
        <v>799</v>
      </c>
      <c r="Q17" s="98"/>
      <c r="R17" s="58"/>
      <c r="S17" s="58"/>
      <c r="T17" s="58"/>
      <c r="U17" s="58"/>
      <c r="V17" s="58"/>
      <c r="W17" s="58"/>
      <c r="X17" s="58"/>
      <c r="Y17" s="58"/>
      <c r="Z17" s="58">
        <v>44162</v>
      </c>
      <c r="AA17" s="73">
        <v>0.13</v>
      </c>
      <c r="AB17" s="60" t="s">
        <v>269</v>
      </c>
      <c r="AC17" s="54" t="s">
        <v>592</v>
      </c>
      <c r="AD17" s="59">
        <v>44260</v>
      </c>
      <c r="AE17" s="74">
        <v>0.02</v>
      </c>
      <c r="AF17" s="54" t="s">
        <v>269</v>
      </c>
      <c r="AG17" s="54" t="s">
        <v>592</v>
      </c>
      <c r="AH17" s="62">
        <v>44372</v>
      </c>
      <c r="AI17" s="75">
        <v>236.73</v>
      </c>
      <c r="AJ17" s="60" t="s">
        <v>269</v>
      </c>
      <c r="AK17" s="60" t="s">
        <v>592</v>
      </c>
      <c r="AL17" s="62">
        <v>44463</v>
      </c>
      <c r="AM17" s="54">
        <v>231.14</v>
      </c>
      <c r="AN17" s="54" t="s">
        <v>803</v>
      </c>
      <c r="AO17" s="118" t="s">
        <v>592</v>
      </c>
      <c r="AP17" s="54" t="s">
        <v>813</v>
      </c>
      <c r="AQ17" s="105"/>
      <c r="AR17" s="20"/>
      <c r="AS17" s="74"/>
      <c r="AT17" s="59"/>
      <c r="AU17" s="74"/>
      <c r="AV17" s="74"/>
      <c r="AW17" s="74"/>
      <c r="AX17" s="74"/>
      <c r="AY17" s="74"/>
      <c r="AZ17" s="74"/>
      <c r="BA17" s="74"/>
      <c r="BB17" s="55"/>
    </row>
    <row r="18" spans="1:54" x14ac:dyDescent="0.25">
      <c r="A18" s="6" t="s">
        <v>550</v>
      </c>
      <c r="B18" s="57">
        <v>44176</v>
      </c>
      <c r="C18" s="6">
        <v>1</v>
      </c>
      <c r="D18" s="84" t="s">
        <v>672</v>
      </c>
      <c r="E18" s="52" t="s">
        <v>474</v>
      </c>
      <c r="F18" s="6">
        <v>470909412</v>
      </c>
      <c r="G18" s="10">
        <v>17419</v>
      </c>
      <c r="H18" s="6">
        <v>111</v>
      </c>
      <c r="I18" s="54" t="s">
        <v>520</v>
      </c>
      <c r="J18" s="54" t="s">
        <v>6</v>
      </c>
      <c r="K18" s="100">
        <v>1</v>
      </c>
      <c r="L18" s="58">
        <v>43494</v>
      </c>
      <c r="M18" s="98">
        <v>1</v>
      </c>
      <c r="N18" s="73" t="s">
        <v>277</v>
      </c>
      <c r="O18" s="58">
        <v>44176</v>
      </c>
      <c r="P18" s="58" t="s">
        <v>799</v>
      </c>
      <c r="Q18" s="98"/>
      <c r="R18" s="58"/>
      <c r="S18" s="58"/>
      <c r="T18" s="58"/>
      <c r="U18" s="58"/>
      <c r="V18" s="58"/>
      <c r="W18" s="58"/>
      <c r="X18" s="58"/>
      <c r="Y18" s="58"/>
      <c r="Z18" s="58">
        <v>44176</v>
      </c>
      <c r="AA18" s="73">
        <v>10.23</v>
      </c>
      <c r="AB18" s="60" t="s">
        <v>269</v>
      </c>
      <c r="AC18" s="54" t="s">
        <v>592</v>
      </c>
      <c r="AD18" s="59">
        <v>44232</v>
      </c>
      <c r="AE18" s="74">
        <v>7.0000000000000007E-2</v>
      </c>
      <c r="AF18" s="54" t="s">
        <v>269</v>
      </c>
      <c r="AG18" s="54" t="s">
        <v>592</v>
      </c>
      <c r="AH18" s="62">
        <v>44323</v>
      </c>
      <c r="AI18" s="75" t="s">
        <v>300</v>
      </c>
      <c r="AJ18" s="60" t="s">
        <v>269</v>
      </c>
      <c r="AK18" s="60" t="s">
        <v>592</v>
      </c>
      <c r="AL18" s="62">
        <v>44413</v>
      </c>
      <c r="AM18" s="75" t="s">
        <v>300</v>
      </c>
      <c r="AN18" s="54" t="s">
        <v>269</v>
      </c>
      <c r="AO18" s="118" t="s">
        <v>592</v>
      </c>
      <c r="AP18" s="62">
        <v>44505</v>
      </c>
      <c r="AQ18" s="75" t="s">
        <v>300</v>
      </c>
      <c r="AR18" s="20" t="s">
        <v>593</v>
      </c>
      <c r="AS18" s="74" t="s">
        <v>592</v>
      </c>
      <c r="AT18" s="78">
        <v>44624</v>
      </c>
      <c r="AU18" s="74">
        <v>0.02</v>
      </c>
      <c r="AV18" s="74" t="s">
        <v>593</v>
      </c>
      <c r="AW18" s="74" t="s">
        <v>592</v>
      </c>
      <c r="AX18" s="74"/>
      <c r="AY18" s="74"/>
      <c r="AZ18" s="74"/>
      <c r="BA18" s="74"/>
      <c r="BB18" s="55"/>
    </row>
    <row r="19" spans="1:54" x14ac:dyDescent="0.25">
      <c r="A19" s="6" t="s">
        <v>551</v>
      </c>
      <c r="B19" s="57">
        <v>44183</v>
      </c>
      <c r="C19" s="6">
        <v>1</v>
      </c>
      <c r="D19" s="84" t="s">
        <v>642</v>
      </c>
      <c r="E19" s="149" t="s">
        <v>475</v>
      </c>
      <c r="F19" s="6">
        <v>530930078</v>
      </c>
      <c r="G19" s="10">
        <v>19632</v>
      </c>
      <c r="H19" s="6">
        <v>211</v>
      </c>
      <c r="I19" s="54" t="s">
        <v>521</v>
      </c>
      <c r="J19" s="54" t="s">
        <v>6</v>
      </c>
      <c r="K19" s="100">
        <v>1</v>
      </c>
      <c r="L19" s="58">
        <v>44158</v>
      </c>
      <c r="M19" s="98">
        <v>1</v>
      </c>
      <c r="N19" s="73" t="s">
        <v>277</v>
      </c>
      <c r="O19" s="58">
        <v>44216</v>
      </c>
      <c r="P19" s="58" t="s">
        <v>799</v>
      </c>
      <c r="Q19" s="98"/>
      <c r="R19" s="58"/>
      <c r="S19" s="58"/>
      <c r="T19" s="58"/>
      <c r="U19" s="58"/>
      <c r="V19" s="58"/>
      <c r="W19" s="58"/>
      <c r="X19" s="58"/>
      <c r="Y19" s="58"/>
      <c r="Z19" s="58">
        <v>44181</v>
      </c>
      <c r="AA19" s="73">
        <v>6.07</v>
      </c>
      <c r="AD19" s="57">
        <v>44274</v>
      </c>
      <c r="AE19" s="74">
        <v>0.08</v>
      </c>
      <c r="AF19" s="54" t="s">
        <v>269</v>
      </c>
      <c r="AG19" s="54" t="s">
        <v>592</v>
      </c>
      <c r="AH19" s="62">
        <v>44365</v>
      </c>
      <c r="AI19" s="75">
        <v>0.05</v>
      </c>
      <c r="AJ19" s="60" t="s">
        <v>269</v>
      </c>
      <c r="AK19" s="60" t="s">
        <v>592</v>
      </c>
      <c r="AL19" s="62">
        <v>44449</v>
      </c>
      <c r="AM19" s="54">
        <v>0.15</v>
      </c>
      <c r="AN19" s="54" t="s">
        <v>269</v>
      </c>
      <c r="AO19" s="118" t="s">
        <v>592</v>
      </c>
      <c r="AP19" s="62">
        <v>44547</v>
      </c>
      <c r="AQ19" s="105">
        <v>4.84</v>
      </c>
      <c r="AR19" s="20" t="s">
        <v>269</v>
      </c>
      <c r="AS19" s="74" t="s">
        <v>592</v>
      </c>
      <c r="AT19" s="59" t="s">
        <v>815</v>
      </c>
      <c r="AU19" s="74"/>
      <c r="AV19" s="74"/>
      <c r="AW19" s="74"/>
      <c r="AX19" s="74"/>
      <c r="AY19" s="74"/>
      <c r="AZ19" s="74"/>
      <c r="BA19" s="74"/>
      <c r="BB19" s="55"/>
    </row>
    <row r="20" spans="1:54" x14ac:dyDescent="0.25">
      <c r="A20" s="6" t="s">
        <v>552</v>
      </c>
      <c r="B20" s="57">
        <v>44202</v>
      </c>
      <c r="C20" s="6">
        <v>2</v>
      </c>
      <c r="D20" s="84" t="s">
        <v>665</v>
      </c>
      <c r="E20" s="115" t="s">
        <v>463</v>
      </c>
      <c r="F20" s="6">
        <v>390928409</v>
      </c>
      <c r="G20" s="10">
        <v>14516</v>
      </c>
      <c r="H20" s="6">
        <v>111</v>
      </c>
      <c r="I20" s="156" t="s">
        <v>507</v>
      </c>
      <c r="J20" s="156" t="s">
        <v>3</v>
      </c>
      <c r="K20" s="100" t="s">
        <v>816</v>
      </c>
      <c r="AD20" s="59"/>
      <c r="AO20" s="118"/>
      <c r="AQ20" s="105"/>
      <c r="AR20" s="20"/>
      <c r="AS20" s="74"/>
      <c r="AT20" s="59"/>
      <c r="AU20" s="74"/>
      <c r="AV20" s="74"/>
      <c r="AW20" s="74"/>
      <c r="AX20" s="74"/>
      <c r="AY20" s="74"/>
      <c r="AZ20" s="74"/>
      <c r="BA20" s="74"/>
      <c r="BB20" s="55"/>
    </row>
    <row r="21" spans="1:54" x14ac:dyDescent="0.25">
      <c r="A21" s="6" t="s">
        <v>554</v>
      </c>
      <c r="B21" s="116">
        <v>44202</v>
      </c>
      <c r="C21" s="6">
        <v>2</v>
      </c>
      <c r="D21" s="84" t="s">
        <v>689</v>
      </c>
      <c r="E21" s="154" t="s">
        <v>471</v>
      </c>
      <c r="F21" s="6">
        <v>6202111520</v>
      </c>
      <c r="G21" s="10">
        <v>22688</v>
      </c>
      <c r="H21" s="6">
        <v>205</v>
      </c>
      <c r="I21" s="54" t="s">
        <v>518</v>
      </c>
      <c r="J21" s="54" t="s">
        <v>6</v>
      </c>
      <c r="K21" s="100" t="s">
        <v>817</v>
      </c>
      <c r="M21" s="99">
        <v>1</v>
      </c>
      <c r="N21" s="74" t="s">
        <v>997</v>
      </c>
      <c r="O21" s="59">
        <v>43836</v>
      </c>
      <c r="P21" s="59" t="s">
        <v>799</v>
      </c>
      <c r="Z21" s="59">
        <v>44202</v>
      </c>
      <c r="AA21" s="74">
        <v>15.17</v>
      </c>
      <c r="AB21" s="60" t="s">
        <v>594</v>
      </c>
      <c r="AC21" s="54" t="s">
        <v>591</v>
      </c>
      <c r="AO21" s="118"/>
      <c r="AQ21" s="105"/>
      <c r="AR21" s="20"/>
      <c r="AS21" s="74"/>
      <c r="AT21" s="59"/>
      <c r="AU21" s="74"/>
      <c r="AV21" s="74"/>
      <c r="AW21" s="74"/>
      <c r="AX21" s="74"/>
      <c r="AY21" s="74"/>
      <c r="AZ21" s="74"/>
      <c r="BA21" s="74"/>
      <c r="BB21" s="55"/>
    </row>
    <row r="22" spans="1:54" x14ac:dyDescent="0.25">
      <c r="A22" s="6" t="s">
        <v>555</v>
      </c>
      <c r="B22" s="57">
        <v>44202</v>
      </c>
      <c r="C22" s="6">
        <v>2</v>
      </c>
      <c r="D22" s="84" t="s">
        <v>638</v>
      </c>
      <c r="E22" s="115" t="s">
        <v>459</v>
      </c>
      <c r="F22" s="6">
        <v>491206187</v>
      </c>
      <c r="G22" s="10">
        <v>18238</v>
      </c>
      <c r="H22" s="6">
        <v>211</v>
      </c>
      <c r="I22" s="161" t="s">
        <v>509</v>
      </c>
      <c r="J22" s="161" t="s">
        <v>3</v>
      </c>
      <c r="K22" s="100">
        <v>1</v>
      </c>
      <c r="L22" s="58"/>
      <c r="Z22" s="59">
        <v>44202</v>
      </c>
      <c r="AO22" s="118"/>
      <c r="AQ22" s="105"/>
      <c r="AR22" s="20"/>
      <c r="AS22" s="74"/>
      <c r="AT22" s="59"/>
      <c r="AU22" s="74"/>
      <c r="AV22" s="74"/>
      <c r="AW22" s="74"/>
      <c r="AX22" s="74"/>
      <c r="AY22" s="74"/>
      <c r="AZ22" s="74"/>
      <c r="BA22" s="74"/>
      <c r="BB22" s="55"/>
    </row>
    <row r="23" spans="1:54" x14ac:dyDescent="0.25">
      <c r="A23" s="6" t="s">
        <v>556</v>
      </c>
      <c r="B23" s="116">
        <v>44209</v>
      </c>
      <c r="C23" s="6">
        <v>1</v>
      </c>
      <c r="D23" s="84" t="s">
        <v>684</v>
      </c>
      <c r="E23" s="52" t="s">
        <v>476</v>
      </c>
      <c r="F23" s="6">
        <v>401009402</v>
      </c>
      <c r="G23" s="10">
        <v>14893</v>
      </c>
      <c r="H23" s="6">
        <v>111</v>
      </c>
      <c r="I23" s="54" t="s">
        <v>522</v>
      </c>
      <c r="J23" s="54" t="s">
        <v>3</v>
      </c>
      <c r="K23" s="100">
        <v>1</v>
      </c>
      <c r="L23" s="59">
        <v>44176</v>
      </c>
      <c r="M23" s="99">
        <v>1</v>
      </c>
      <c r="N23" s="74" t="s">
        <v>277</v>
      </c>
      <c r="O23" s="59">
        <v>44209</v>
      </c>
      <c r="P23" s="59">
        <v>44636</v>
      </c>
      <c r="Q23" s="99" t="s">
        <v>807</v>
      </c>
      <c r="R23" s="59" t="s">
        <v>269</v>
      </c>
      <c r="Z23" s="59">
        <v>44239</v>
      </c>
      <c r="AA23" s="73">
        <v>77.92</v>
      </c>
      <c r="AB23" s="60" t="s">
        <v>269</v>
      </c>
      <c r="AC23" s="62" t="s">
        <v>592</v>
      </c>
      <c r="AD23" s="59">
        <v>44323</v>
      </c>
      <c r="AE23" s="74">
        <v>37.75</v>
      </c>
      <c r="AF23" s="60" t="s">
        <v>269</v>
      </c>
      <c r="AG23" s="54" t="s">
        <v>592</v>
      </c>
      <c r="AH23" s="59">
        <v>44413</v>
      </c>
      <c r="AI23" s="74">
        <v>51.24</v>
      </c>
      <c r="AJ23" s="54" t="s">
        <v>269</v>
      </c>
      <c r="AK23" s="54" t="s">
        <v>592</v>
      </c>
      <c r="AL23" s="62">
        <v>44518</v>
      </c>
      <c r="AM23" s="54">
        <v>56.36</v>
      </c>
      <c r="AN23" s="54" t="s">
        <v>803</v>
      </c>
      <c r="AO23" s="118" t="s">
        <v>592</v>
      </c>
      <c r="AP23" s="78">
        <v>44603</v>
      </c>
      <c r="AQ23" s="105">
        <v>71.8</v>
      </c>
      <c r="AR23" s="20" t="s">
        <v>594</v>
      </c>
      <c r="AS23" s="74" t="s">
        <v>592</v>
      </c>
      <c r="AT23" s="59"/>
      <c r="AU23" s="74"/>
      <c r="AV23" s="74"/>
      <c r="AW23" s="74"/>
      <c r="AX23" s="74"/>
      <c r="AY23" s="74"/>
      <c r="AZ23" s="74"/>
      <c r="BA23" s="74"/>
      <c r="BB23" s="55"/>
    </row>
    <row r="24" spans="1:54" x14ac:dyDescent="0.25">
      <c r="A24" s="6" t="s">
        <v>557</v>
      </c>
      <c r="B24" s="57">
        <v>44211</v>
      </c>
      <c r="C24" s="6">
        <v>1</v>
      </c>
      <c r="D24" s="84" t="s">
        <v>650</v>
      </c>
      <c r="E24" s="52" t="s">
        <v>477</v>
      </c>
      <c r="F24" s="6">
        <v>471229433</v>
      </c>
      <c r="G24" s="10">
        <v>17530</v>
      </c>
      <c r="H24" s="6">
        <v>111</v>
      </c>
      <c r="I24" s="54" t="s">
        <v>523</v>
      </c>
      <c r="J24" s="54" t="s">
        <v>6</v>
      </c>
      <c r="K24" s="100">
        <v>1</v>
      </c>
      <c r="L24" s="58">
        <v>43009</v>
      </c>
      <c r="M24" s="98">
        <v>1</v>
      </c>
      <c r="N24" s="73" t="s">
        <v>277</v>
      </c>
      <c r="O24" s="58">
        <v>44211</v>
      </c>
      <c r="P24" s="58" t="s">
        <v>799</v>
      </c>
      <c r="Q24" s="98"/>
      <c r="R24" s="58"/>
      <c r="S24" s="58"/>
      <c r="T24" s="58"/>
      <c r="U24" s="58"/>
      <c r="V24" s="58"/>
      <c r="W24" s="58"/>
      <c r="X24" s="58"/>
      <c r="Y24" s="58"/>
      <c r="Z24" s="58">
        <v>44211</v>
      </c>
      <c r="AA24" s="73">
        <v>26.89</v>
      </c>
      <c r="AB24" s="60" t="s">
        <v>269</v>
      </c>
      <c r="AC24" s="54" t="s">
        <v>592</v>
      </c>
      <c r="AD24" s="59">
        <v>44295</v>
      </c>
      <c r="AE24" s="74">
        <v>1.81</v>
      </c>
      <c r="AF24" s="54" t="s">
        <v>269</v>
      </c>
      <c r="AG24" s="54" t="s">
        <v>592</v>
      </c>
      <c r="AH24" s="62">
        <v>44379</v>
      </c>
      <c r="AI24" s="75">
        <v>0.69</v>
      </c>
      <c r="AJ24" s="60" t="s">
        <v>593</v>
      </c>
      <c r="AK24" s="60" t="s">
        <v>592</v>
      </c>
      <c r="AL24" s="62">
        <v>44496</v>
      </c>
      <c r="AM24" s="54">
        <v>0.48</v>
      </c>
      <c r="AN24" s="54" t="s">
        <v>269</v>
      </c>
      <c r="AO24" s="118" t="s">
        <v>592</v>
      </c>
      <c r="AP24" s="78">
        <v>44596</v>
      </c>
      <c r="AQ24" s="105">
        <v>0.74</v>
      </c>
      <c r="AR24" s="20" t="s">
        <v>593</v>
      </c>
      <c r="AS24" s="74" t="s">
        <v>592</v>
      </c>
      <c r="AT24" s="59"/>
      <c r="AU24" s="74"/>
      <c r="AV24" s="74"/>
      <c r="AW24" s="74"/>
      <c r="AX24" s="74"/>
      <c r="AY24" s="74"/>
      <c r="AZ24" s="74"/>
      <c r="BA24" s="74"/>
      <c r="BB24" s="55"/>
    </row>
    <row r="25" spans="1:54" x14ac:dyDescent="0.25">
      <c r="A25" s="6" t="s">
        <v>558</v>
      </c>
      <c r="B25" s="57">
        <v>44218</v>
      </c>
      <c r="C25" s="6">
        <v>2</v>
      </c>
      <c r="D25" s="84" t="s">
        <v>692</v>
      </c>
      <c r="E25" s="115" t="s">
        <v>464</v>
      </c>
      <c r="F25" s="6">
        <v>450202407</v>
      </c>
      <c r="G25" s="10">
        <v>16470</v>
      </c>
      <c r="H25" s="6">
        <v>205</v>
      </c>
      <c r="I25" s="50" t="s">
        <v>512</v>
      </c>
      <c r="J25" s="50" t="s">
        <v>3</v>
      </c>
      <c r="K25" s="100" t="s">
        <v>819</v>
      </c>
      <c r="Z25" s="85"/>
      <c r="AD25" s="62"/>
      <c r="AO25" s="118"/>
      <c r="AQ25" s="105"/>
      <c r="AR25" s="20"/>
      <c r="AS25" s="74"/>
      <c r="AT25" s="59"/>
      <c r="AU25" s="74"/>
      <c r="AV25" s="74"/>
      <c r="AW25" s="74"/>
      <c r="AX25" s="74"/>
      <c r="AY25" s="74"/>
      <c r="AZ25" s="74"/>
      <c r="BA25" s="74"/>
      <c r="BB25" s="55"/>
    </row>
    <row r="26" spans="1:54" x14ac:dyDescent="0.25">
      <c r="A26" s="6" t="s">
        <v>559</v>
      </c>
      <c r="B26" s="57">
        <v>44221</v>
      </c>
      <c r="C26" s="6">
        <v>1</v>
      </c>
      <c r="D26" s="84" t="s">
        <v>682</v>
      </c>
      <c r="E26" s="83" t="s">
        <v>478</v>
      </c>
      <c r="F26" s="6">
        <v>420322402</v>
      </c>
      <c r="G26" s="10">
        <v>15422</v>
      </c>
      <c r="H26" s="6">
        <v>111</v>
      </c>
      <c r="I26" s="54" t="s">
        <v>524</v>
      </c>
      <c r="J26" s="54" t="s">
        <v>6</v>
      </c>
      <c r="K26" s="100">
        <v>0</v>
      </c>
      <c r="L26" s="58" t="s">
        <v>274</v>
      </c>
      <c r="M26" s="98">
        <v>1</v>
      </c>
      <c r="N26" s="73" t="s">
        <v>821</v>
      </c>
      <c r="O26" s="58">
        <v>44259</v>
      </c>
      <c r="P26" s="58" t="s">
        <v>799</v>
      </c>
      <c r="Q26" s="98"/>
      <c r="R26" s="58"/>
      <c r="S26" s="58"/>
      <c r="T26" s="58"/>
      <c r="U26" s="58"/>
      <c r="V26" s="58"/>
      <c r="W26" s="58"/>
      <c r="X26" s="58"/>
      <c r="Y26" s="58"/>
      <c r="Z26" s="58">
        <v>44221</v>
      </c>
      <c r="AA26" s="73">
        <v>12.87</v>
      </c>
      <c r="AB26" s="60" t="s">
        <v>593</v>
      </c>
      <c r="AC26" s="54" t="s">
        <v>592</v>
      </c>
      <c r="AD26" s="59">
        <v>44314</v>
      </c>
      <c r="AE26" s="74">
        <v>0.94</v>
      </c>
      <c r="AF26" s="54" t="s">
        <v>269</v>
      </c>
      <c r="AG26" s="54" t="s">
        <v>592</v>
      </c>
      <c r="AH26" s="62">
        <v>44403</v>
      </c>
      <c r="AI26" s="75">
        <v>0.25</v>
      </c>
      <c r="AJ26" s="60" t="s">
        <v>269</v>
      </c>
      <c r="AK26" s="60" t="s">
        <v>592</v>
      </c>
      <c r="AL26" s="62">
        <v>44483</v>
      </c>
      <c r="AM26" s="54">
        <v>0.02</v>
      </c>
      <c r="AN26" s="54" t="s">
        <v>269</v>
      </c>
      <c r="AO26" s="118" t="s">
        <v>592</v>
      </c>
      <c r="AP26" s="54" t="s">
        <v>813</v>
      </c>
      <c r="AQ26" s="105"/>
      <c r="AR26" s="20"/>
      <c r="AS26" s="74"/>
      <c r="AT26" s="59"/>
      <c r="AU26" s="74"/>
      <c r="AV26" s="74"/>
      <c r="AW26" s="74"/>
      <c r="AX26" s="74"/>
      <c r="AY26" s="74"/>
      <c r="AZ26" s="74"/>
      <c r="BA26" s="74"/>
      <c r="BB26" s="55"/>
    </row>
    <row r="27" spans="1:54" x14ac:dyDescent="0.25">
      <c r="A27" s="6" t="s">
        <v>560</v>
      </c>
      <c r="B27" s="116">
        <v>44222</v>
      </c>
      <c r="C27" s="6">
        <v>2</v>
      </c>
      <c r="D27" s="84" t="s">
        <v>660</v>
      </c>
      <c r="E27" s="115" t="s">
        <v>462</v>
      </c>
      <c r="F27" s="6">
        <v>460705448</v>
      </c>
      <c r="G27" s="10">
        <v>16988</v>
      </c>
      <c r="H27" s="6">
        <v>111</v>
      </c>
      <c r="I27" s="50" t="s">
        <v>497</v>
      </c>
      <c r="J27" s="50" t="s">
        <v>3</v>
      </c>
      <c r="K27" s="100" t="s">
        <v>820</v>
      </c>
      <c r="AO27" s="118"/>
      <c r="AQ27" s="105"/>
      <c r="AR27" s="20"/>
      <c r="AS27" s="74"/>
      <c r="AT27" s="59"/>
      <c r="AU27" s="74"/>
      <c r="AV27" s="74"/>
      <c r="AW27" s="74"/>
      <c r="AX27" s="74"/>
      <c r="AY27" s="74"/>
      <c r="AZ27" s="74"/>
      <c r="BA27" s="74"/>
      <c r="BB27" s="55"/>
    </row>
    <row r="28" spans="1:54" x14ac:dyDescent="0.25">
      <c r="A28" s="6" t="s">
        <v>561</v>
      </c>
      <c r="B28" s="57">
        <v>44223</v>
      </c>
      <c r="C28" s="6">
        <v>1</v>
      </c>
      <c r="D28" s="84" t="s">
        <v>635</v>
      </c>
      <c r="E28" s="52" t="s">
        <v>479</v>
      </c>
      <c r="F28" s="6">
        <v>430128478</v>
      </c>
      <c r="G28" s="10">
        <v>15734</v>
      </c>
      <c r="H28" s="6">
        <v>207</v>
      </c>
      <c r="I28" s="54" t="s">
        <v>525</v>
      </c>
      <c r="J28" s="54" t="s">
        <v>6</v>
      </c>
      <c r="K28" s="100">
        <v>1</v>
      </c>
      <c r="L28" s="58">
        <v>44106</v>
      </c>
      <c r="M28" s="98">
        <v>1</v>
      </c>
      <c r="N28" s="73" t="s">
        <v>277</v>
      </c>
      <c r="O28" s="58">
        <v>44223</v>
      </c>
      <c r="P28" s="58">
        <v>44519</v>
      </c>
      <c r="Q28" s="98" t="s">
        <v>807</v>
      </c>
      <c r="R28" s="58">
        <v>44522</v>
      </c>
      <c r="S28" s="58" t="s">
        <v>799</v>
      </c>
      <c r="T28" s="58"/>
      <c r="U28" s="58"/>
      <c r="V28" s="58"/>
      <c r="W28" s="58"/>
      <c r="X28" s="58"/>
      <c r="Y28" s="58"/>
      <c r="Z28" s="58">
        <v>44223</v>
      </c>
      <c r="AA28" s="73">
        <v>7.8</v>
      </c>
      <c r="AB28" s="60" t="s">
        <v>269</v>
      </c>
      <c r="AC28" s="54" t="s">
        <v>592</v>
      </c>
      <c r="AD28" s="59">
        <v>44307</v>
      </c>
      <c r="AE28" s="74">
        <v>2.63</v>
      </c>
      <c r="AF28" s="54" t="s">
        <v>269</v>
      </c>
      <c r="AG28" s="54" t="s">
        <v>592</v>
      </c>
      <c r="AH28" s="62">
        <v>44400</v>
      </c>
      <c r="AI28" s="75">
        <v>3.38</v>
      </c>
      <c r="AJ28" s="60" t="s">
        <v>269</v>
      </c>
      <c r="AK28" s="60" t="s">
        <v>592</v>
      </c>
      <c r="AL28" s="62">
        <v>44502</v>
      </c>
      <c r="AM28" s="54">
        <v>14.57</v>
      </c>
      <c r="AN28" s="54" t="s">
        <v>594</v>
      </c>
      <c r="AO28" s="118" t="s">
        <v>591</v>
      </c>
      <c r="AP28" s="62">
        <v>44580</v>
      </c>
      <c r="AQ28" s="105" t="s">
        <v>269</v>
      </c>
      <c r="AR28" s="20" t="s">
        <v>594</v>
      </c>
      <c r="AS28" s="74" t="s">
        <v>592</v>
      </c>
      <c r="AT28" s="59"/>
      <c r="AU28" s="74"/>
      <c r="AV28" s="74"/>
      <c r="AW28" s="74"/>
      <c r="AX28" s="74"/>
      <c r="AY28" s="74"/>
      <c r="AZ28" s="74"/>
      <c r="BA28" s="74"/>
      <c r="BB28" s="55"/>
    </row>
    <row r="29" spans="1:54" x14ac:dyDescent="0.25">
      <c r="A29" s="6" t="s">
        <v>562</v>
      </c>
      <c r="B29" s="57">
        <v>44225</v>
      </c>
      <c r="C29" s="6">
        <v>2</v>
      </c>
      <c r="D29" s="84" t="s">
        <v>630</v>
      </c>
      <c r="E29" s="115" t="s">
        <v>466</v>
      </c>
      <c r="F29" s="6">
        <v>440409096</v>
      </c>
      <c r="G29" s="10">
        <v>16171</v>
      </c>
      <c r="H29" s="6">
        <v>111</v>
      </c>
      <c r="I29" s="50" t="s">
        <v>514</v>
      </c>
      <c r="J29" s="50" t="s">
        <v>3</v>
      </c>
      <c r="K29" s="100" t="s">
        <v>822</v>
      </c>
      <c r="AO29" s="118"/>
      <c r="AQ29" s="105"/>
      <c r="AR29" s="20"/>
      <c r="AS29" s="74"/>
      <c r="AT29" s="59"/>
      <c r="AU29" s="74"/>
      <c r="AV29" s="74"/>
      <c r="AW29" s="74"/>
      <c r="AX29" s="74"/>
      <c r="AY29" s="74"/>
      <c r="AZ29" s="74"/>
      <c r="BA29" s="74"/>
      <c r="BB29" s="55"/>
    </row>
    <row r="30" spans="1:54" x14ac:dyDescent="0.25">
      <c r="A30" s="6" t="s">
        <v>563</v>
      </c>
      <c r="B30" s="57">
        <v>44232</v>
      </c>
      <c r="C30" s="6">
        <v>2</v>
      </c>
      <c r="D30" s="84" t="s">
        <v>648</v>
      </c>
      <c r="E30" s="115" t="s">
        <v>469</v>
      </c>
      <c r="F30" s="6">
        <v>4504133409</v>
      </c>
      <c r="G30" s="10">
        <v>16538</v>
      </c>
      <c r="H30" s="6">
        <v>211</v>
      </c>
      <c r="I30" s="50" t="s">
        <v>516</v>
      </c>
      <c r="J30" s="50" t="s">
        <v>6</v>
      </c>
      <c r="K30" s="100" t="s">
        <v>823</v>
      </c>
      <c r="AO30" s="118"/>
      <c r="AQ30" s="105"/>
      <c r="AR30" s="20"/>
      <c r="AS30" s="74"/>
      <c r="AT30" s="59"/>
      <c r="AU30" s="74"/>
      <c r="AV30" s="74"/>
      <c r="AW30" s="74"/>
      <c r="AX30" s="74"/>
      <c r="AY30" s="74"/>
      <c r="AZ30" s="74"/>
      <c r="BA30" s="74"/>
      <c r="BB30" s="55"/>
    </row>
    <row r="31" spans="1:54" x14ac:dyDescent="0.25">
      <c r="A31" s="6" t="s">
        <v>564</v>
      </c>
      <c r="B31" s="57">
        <v>44232</v>
      </c>
      <c r="C31" s="6">
        <v>2</v>
      </c>
      <c r="D31" s="84" t="s">
        <v>673</v>
      </c>
      <c r="E31" s="115" t="s">
        <v>474</v>
      </c>
      <c r="F31" s="6">
        <v>470909412</v>
      </c>
      <c r="G31" s="10">
        <v>17419</v>
      </c>
      <c r="H31" s="6">
        <v>111</v>
      </c>
      <c r="I31" s="50" t="s">
        <v>520</v>
      </c>
      <c r="J31" s="50" t="s">
        <v>6</v>
      </c>
      <c r="K31" s="100" t="s">
        <v>825</v>
      </c>
      <c r="AO31" s="118"/>
      <c r="AQ31" s="105"/>
      <c r="AR31" s="20"/>
      <c r="AS31" s="74"/>
      <c r="AT31" s="59"/>
      <c r="AU31" s="74"/>
      <c r="AV31" s="74"/>
      <c r="AW31" s="74"/>
      <c r="AX31" s="74"/>
      <c r="AY31" s="74"/>
      <c r="AZ31" s="74"/>
      <c r="BA31" s="74"/>
      <c r="BB31" s="55"/>
    </row>
    <row r="32" spans="1:54" x14ac:dyDescent="0.25">
      <c r="A32" s="6" t="s">
        <v>565</v>
      </c>
      <c r="B32" s="57">
        <v>44232</v>
      </c>
      <c r="C32" s="6">
        <v>1</v>
      </c>
      <c r="D32" s="84" t="s">
        <v>658</v>
      </c>
      <c r="E32" s="52" t="s">
        <v>480</v>
      </c>
      <c r="F32" s="6">
        <v>351029406</v>
      </c>
      <c r="G32" s="10">
        <v>13086</v>
      </c>
      <c r="H32" s="6">
        <v>207</v>
      </c>
      <c r="I32" s="54" t="s">
        <v>526</v>
      </c>
      <c r="J32" s="54" t="s">
        <v>3</v>
      </c>
      <c r="K32" s="100">
        <v>1</v>
      </c>
      <c r="L32" s="58">
        <v>43854</v>
      </c>
      <c r="M32" s="98">
        <v>1</v>
      </c>
      <c r="N32" s="73" t="s">
        <v>264</v>
      </c>
      <c r="O32" s="58">
        <v>44233</v>
      </c>
      <c r="P32" s="58">
        <v>44642</v>
      </c>
      <c r="Q32" s="98"/>
      <c r="R32" s="58"/>
      <c r="S32" s="58"/>
      <c r="T32" s="58"/>
      <c r="U32" s="58"/>
      <c r="V32" s="58"/>
      <c r="W32" s="58"/>
      <c r="X32" s="58"/>
      <c r="Y32" s="58"/>
      <c r="Z32" s="58">
        <v>44232</v>
      </c>
      <c r="AA32" s="73">
        <v>172.75</v>
      </c>
      <c r="AB32" s="60" t="s">
        <v>269</v>
      </c>
      <c r="AC32" s="54" t="s">
        <v>592</v>
      </c>
      <c r="AD32" s="62">
        <v>44343</v>
      </c>
      <c r="AE32" s="74">
        <v>2.17</v>
      </c>
      <c r="AF32" s="54" t="s">
        <v>269</v>
      </c>
      <c r="AG32" s="54" t="s">
        <v>592</v>
      </c>
      <c r="AH32" s="62">
        <v>44475</v>
      </c>
      <c r="AI32" s="75" t="s">
        <v>827</v>
      </c>
      <c r="AJ32" s="60" t="s">
        <v>593</v>
      </c>
      <c r="AK32" s="60" t="s">
        <v>592</v>
      </c>
      <c r="AL32" s="62">
        <v>44567</v>
      </c>
      <c r="AM32" s="54">
        <v>9.68</v>
      </c>
      <c r="AN32" s="54" t="s">
        <v>594</v>
      </c>
      <c r="AO32" s="212" t="s">
        <v>592</v>
      </c>
      <c r="AP32" s="54" t="s">
        <v>813</v>
      </c>
      <c r="AQ32" s="105"/>
      <c r="AR32" s="20"/>
      <c r="AS32" s="74"/>
      <c r="AT32" s="59"/>
      <c r="AU32" s="74"/>
      <c r="AV32" s="74"/>
      <c r="AW32" s="74"/>
      <c r="AX32" s="74"/>
      <c r="AY32" s="74"/>
      <c r="AZ32" s="74"/>
      <c r="BA32" s="74"/>
      <c r="BB32" s="55"/>
    </row>
    <row r="33" spans="1:139" x14ac:dyDescent="0.25">
      <c r="A33" s="6" t="s">
        <v>566</v>
      </c>
      <c r="B33" s="57">
        <v>44235</v>
      </c>
      <c r="C33" s="6">
        <v>1</v>
      </c>
      <c r="D33" s="84" t="s">
        <v>677</v>
      </c>
      <c r="E33" s="111" t="s">
        <v>481</v>
      </c>
      <c r="F33" s="6">
        <v>5401281578</v>
      </c>
      <c r="G33" s="10">
        <v>20848</v>
      </c>
      <c r="H33" s="6">
        <v>211</v>
      </c>
      <c r="I33" s="50" t="s">
        <v>492</v>
      </c>
      <c r="J33" s="50" t="s">
        <v>3</v>
      </c>
      <c r="K33" s="100">
        <v>1</v>
      </c>
      <c r="L33" s="59">
        <v>43586</v>
      </c>
      <c r="M33" s="99">
        <v>1</v>
      </c>
      <c r="N33" s="74" t="s">
        <v>828</v>
      </c>
      <c r="O33" s="59">
        <v>43979</v>
      </c>
      <c r="P33" s="59">
        <v>44037</v>
      </c>
      <c r="Q33" s="99" t="s">
        <v>829</v>
      </c>
      <c r="R33" s="59">
        <v>44047</v>
      </c>
      <c r="S33" s="59">
        <v>44175</v>
      </c>
      <c r="T33" s="59" t="s">
        <v>830</v>
      </c>
      <c r="U33" s="59">
        <v>44242</v>
      </c>
      <c r="V33" s="59">
        <v>44314</v>
      </c>
      <c r="W33" s="59" t="s">
        <v>798</v>
      </c>
      <c r="X33" s="59">
        <v>44335</v>
      </c>
      <c r="Y33" s="59">
        <v>44377</v>
      </c>
      <c r="Z33" s="59">
        <v>44235</v>
      </c>
      <c r="AA33" s="74">
        <v>31.4</v>
      </c>
      <c r="AB33" s="60" t="s">
        <v>594</v>
      </c>
      <c r="AC33" s="54" t="s">
        <v>591</v>
      </c>
      <c r="AD33" s="62">
        <v>44328</v>
      </c>
      <c r="AE33" s="74">
        <v>86.29</v>
      </c>
      <c r="AF33" s="54" t="s">
        <v>269</v>
      </c>
      <c r="AG33" s="54" t="s">
        <v>591</v>
      </c>
      <c r="AO33" s="118"/>
      <c r="AQ33" s="105"/>
      <c r="AR33" s="20"/>
      <c r="AS33" s="74"/>
      <c r="AT33" s="59"/>
      <c r="AU33" s="74"/>
      <c r="AV33" s="74"/>
      <c r="AW33" s="74"/>
      <c r="AX33" s="74" t="s">
        <v>806</v>
      </c>
      <c r="AY33" s="74" t="s">
        <v>808</v>
      </c>
      <c r="AZ33" s="74"/>
      <c r="BA33" s="74"/>
      <c r="BB33" s="55"/>
    </row>
    <row r="34" spans="1:139" x14ac:dyDescent="0.25">
      <c r="A34" s="6" t="s">
        <v>567</v>
      </c>
      <c r="B34" s="57">
        <v>44239</v>
      </c>
      <c r="C34" s="6">
        <v>1</v>
      </c>
      <c r="D34" s="84" t="s">
        <v>632</v>
      </c>
      <c r="E34" s="111" t="s">
        <v>170</v>
      </c>
      <c r="F34" s="6">
        <v>420225417</v>
      </c>
      <c r="G34" s="10">
        <v>15397</v>
      </c>
      <c r="H34" s="6">
        <v>211</v>
      </c>
      <c r="I34" s="6" t="s">
        <v>171</v>
      </c>
      <c r="J34" s="6" t="s">
        <v>3</v>
      </c>
      <c r="K34" s="100">
        <v>1</v>
      </c>
      <c r="L34" s="58">
        <v>43434</v>
      </c>
      <c r="M34" s="98">
        <v>1</v>
      </c>
      <c r="N34" s="73" t="s">
        <v>264</v>
      </c>
      <c r="O34" s="58">
        <v>43447</v>
      </c>
      <c r="P34" s="58">
        <v>43810</v>
      </c>
      <c r="Q34" s="98" t="s">
        <v>807</v>
      </c>
      <c r="R34" s="58">
        <v>43840</v>
      </c>
      <c r="S34" s="58">
        <v>44069</v>
      </c>
      <c r="T34" s="58" t="s">
        <v>277</v>
      </c>
      <c r="U34" s="58">
        <v>44239</v>
      </c>
      <c r="V34" s="58">
        <v>44376</v>
      </c>
      <c r="W34" s="58" t="s">
        <v>831</v>
      </c>
      <c r="X34" s="58">
        <v>44454</v>
      </c>
      <c r="Y34" s="58">
        <v>44477</v>
      </c>
      <c r="Z34" s="57">
        <v>44239</v>
      </c>
      <c r="AA34" s="73">
        <v>54.64</v>
      </c>
      <c r="AB34" s="77" t="s">
        <v>269</v>
      </c>
      <c r="AC34" s="6" t="s">
        <v>591</v>
      </c>
      <c r="AD34" s="61">
        <v>44410</v>
      </c>
      <c r="AE34" s="73">
        <v>81.459999999999994</v>
      </c>
      <c r="AF34" s="71" t="s">
        <v>269</v>
      </c>
      <c r="AG34" s="6" t="s">
        <v>591</v>
      </c>
      <c r="AH34" s="57"/>
      <c r="AI34" s="76"/>
      <c r="AJ34" s="77"/>
      <c r="AK34" s="77"/>
      <c r="AL34" s="6"/>
      <c r="AM34" s="6"/>
      <c r="AN34" s="6"/>
      <c r="AO34" s="118"/>
      <c r="AP34" s="6"/>
      <c r="AQ34" s="105"/>
      <c r="AR34" s="20"/>
      <c r="AS34" s="74"/>
      <c r="AT34" s="59"/>
      <c r="AU34" s="74"/>
      <c r="AV34" s="74"/>
      <c r="AW34" s="74"/>
      <c r="AX34" s="74" t="s">
        <v>811</v>
      </c>
      <c r="AY34" s="73" t="s">
        <v>808</v>
      </c>
      <c r="AZ34" s="73"/>
      <c r="BA34" s="73"/>
      <c r="BB34" s="55"/>
      <c r="BC34" s="13"/>
      <c r="BD34" s="11"/>
      <c r="BE34" s="11"/>
      <c r="BF34" s="11"/>
      <c r="BG34" s="11"/>
      <c r="BH34" s="12"/>
      <c r="BI34" s="11"/>
      <c r="BJ34" s="11"/>
      <c r="BK34" s="11"/>
      <c r="BL34" s="11"/>
      <c r="BM34" s="11"/>
      <c r="BN34" s="11"/>
      <c r="BO34" s="11"/>
      <c r="BP34" s="11"/>
      <c r="BQ34" s="16"/>
      <c r="BR34" s="12"/>
      <c r="BS34" s="17"/>
      <c r="BT34" s="13"/>
      <c r="BU34" s="12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2"/>
      <c r="CP34" s="11"/>
      <c r="CQ34" s="13"/>
      <c r="CR34" s="12"/>
      <c r="CS34" s="11"/>
      <c r="CT34" s="11"/>
      <c r="CU34" s="11"/>
      <c r="CV34" s="12"/>
      <c r="CW34" s="12"/>
      <c r="CX34" s="11"/>
      <c r="CY34" s="12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2"/>
      <c r="DT34" s="11"/>
      <c r="DU34" s="11"/>
      <c r="DV34" s="12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2"/>
      <c r="EH34" s="11"/>
      <c r="EI34" s="15" t="s">
        <v>413</v>
      </c>
    </row>
    <row r="35" spans="1:139" x14ac:dyDescent="0.25">
      <c r="A35" s="6" t="s">
        <v>568</v>
      </c>
      <c r="B35" s="57">
        <v>44239</v>
      </c>
      <c r="C35" s="6">
        <v>2</v>
      </c>
      <c r="D35" s="84" t="s">
        <v>669</v>
      </c>
      <c r="E35" s="115" t="s">
        <v>470</v>
      </c>
      <c r="F35" s="6">
        <v>450922456</v>
      </c>
      <c r="G35" s="10">
        <v>16702</v>
      </c>
      <c r="H35" s="6">
        <v>111</v>
      </c>
      <c r="I35" s="50" t="s">
        <v>517</v>
      </c>
      <c r="J35" s="50" t="s">
        <v>3</v>
      </c>
      <c r="K35" s="100" t="s">
        <v>832</v>
      </c>
      <c r="AO35" s="118"/>
      <c r="AQ35" s="105"/>
      <c r="AR35" s="20"/>
      <c r="AS35" s="74"/>
      <c r="AT35" s="59"/>
      <c r="AU35" s="74"/>
      <c r="AV35" s="74"/>
      <c r="AW35" s="74"/>
      <c r="AX35" s="74"/>
      <c r="AY35" s="74"/>
      <c r="AZ35" s="74"/>
      <c r="BA35" s="74"/>
      <c r="BB35" s="55"/>
    </row>
    <row r="36" spans="1:139" x14ac:dyDescent="0.25">
      <c r="A36" s="6" t="s">
        <v>569</v>
      </c>
      <c r="B36" s="57">
        <v>44242</v>
      </c>
      <c r="C36" s="6">
        <v>1</v>
      </c>
      <c r="D36" s="84" t="s">
        <v>662</v>
      </c>
      <c r="E36" s="111" t="s">
        <v>482</v>
      </c>
      <c r="F36" s="6">
        <v>511031277</v>
      </c>
      <c r="G36" s="10">
        <v>18932</v>
      </c>
      <c r="H36" s="6">
        <v>111</v>
      </c>
      <c r="I36" s="54" t="s">
        <v>527</v>
      </c>
      <c r="J36" s="54" t="s">
        <v>6</v>
      </c>
      <c r="K36" s="100">
        <v>1</v>
      </c>
      <c r="L36" s="58">
        <v>44215</v>
      </c>
      <c r="M36" s="98">
        <v>1</v>
      </c>
      <c r="N36" s="73" t="s">
        <v>277</v>
      </c>
      <c r="O36" s="58">
        <v>44243</v>
      </c>
      <c r="P36" s="58" t="s">
        <v>799</v>
      </c>
      <c r="Q36" s="98"/>
      <c r="R36" s="58"/>
      <c r="S36" s="58"/>
      <c r="T36" s="58"/>
      <c r="U36" s="58"/>
      <c r="V36" s="58"/>
      <c r="W36" s="58"/>
      <c r="X36" s="58"/>
      <c r="Y36" s="58"/>
      <c r="Z36" s="58">
        <v>44242</v>
      </c>
      <c r="AA36" s="73">
        <v>4.26</v>
      </c>
      <c r="AB36" s="60" t="s">
        <v>269</v>
      </c>
      <c r="AC36" s="54" t="s">
        <v>592</v>
      </c>
      <c r="AO36" s="118"/>
      <c r="AQ36" s="105"/>
      <c r="AR36" s="20"/>
      <c r="AS36" s="74"/>
      <c r="AT36" s="59"/>
      <c r="AU36" s="74"/>
      <c r="AV36" s="74"/>
      <c r="AW36" s="74"/>
      <c r="AX36" s="74" t="s">
        <v>833</v>
      </c>
      <c r="AY36" s="74" t="s">
        <v>808</v>
      </c>
      <c r="AZ36" s="74"/>
      <c r="BA36" s="74"/>
      <c r="BB36" s="55"/>
    </row>
    <row r="37" spans="1:139" x14ac:dyDescent="0.25">
      <c r="A37" s="6" t="s">
        <v>570</v>
      </c>
      <c r="B37" s="57">
        <v>44245</v>
      </c>
      <c r="C37" s="6">
        <v>1</v>
      </c>
      <c r="D37" s="84" t="s">
        <v>694</v>
      </c>
      <c r="E37" s="83" t="s">
        <v>483</v>
      </c>
      <c r="F37" s="6">
        <v>440414421</v>
      </c>
      <c r="G37" s="10">
        <v>16176</v>
      </c>
      <c r="H37" s="6">
        <v>111</v>
      </c>
      <c r="I37" s="54" t="s">
        <v>528</v>
      </c>
      <c r="J37" s="54" t="s">
        <v>3</v>
      </c>
      <c r="K37" s="100">
        <v>1</v>
      </c>
      <c r="L37" s="58">
        <v>44138</v>
      </c>
      <c r="M37" s="98">
        <v>1</v>
      </c>
      <c r="N37" s="73" t="s">
        <v>264</v>
      </c>
      <c r="O37" s="58">
        <v>44246</v>
      </c>
      <c r="P37" s="58" t="s">
        <v>799</v>
      </c>
      <c r="Q37" s="98"/>
      <c r="R37" s="58"/>
      <c r="S37" s="58"/>
      <c r="T37" s="58"/>
      <c r="U37" s="58"/>
      <c r="V37" s="58"/>
      <c r="W37" s="58"/>
      <c r="X37" s="58"/>
      <c r="Y37" s="58"/>
      <c r="Z37" s="58">
        <v>44245</v>
      </c>
      <c r="AA37" s="73">
        <v>24.12</v>
      </c>
      <c r="AB37" s="60" t="s">
        <v>269</v>
      </c>
      <c r="AC37" s="54" t="s">
        <v>592</v>
      </c>
      <c r="AD37" s="62">
        <v>44329</v>
      </c>
      <c r="AE37" s="74">
        <v>0.7</v>
      </c>
      <c r="AF37" s="54" t="s">
        <v>269</v>
      </c>
      <c r="AG37" s="54" t="s">
        <v>592</v>
      </c>
      <c r="AH37" s="62">
        <v>44412</v>
      </c>
      <c r="AI37" s="75">
        <v>0.62</v>
      </c>
      <c r="AJ37" s="60" t="s">
        <v>593</v>
      </c>
      <c r="AK37" s="60" t="s">
        <v>592</v>
      </c>
      <c r="AL37" s="62">
        <v>44502</v>
      </c>
      <c r="AM37" s="54">
        <v>0.86</v>
      </c>
      <c r="AN37" s="54" t="s">
        <v>269</v>
      </c>
      <c r="AO37" s="118" t="s">
        <v>592</v>
      </c>
      <c r="AP37" s="78">
        <v>44614</v>
      </c>
      <c r="AQ37" s="105">
        <v>1.56</v>
      </c>
      <c r="AR37" s="20" t="s">
        <v>593</v>
      </c>
      <c r="AS37" s="74" t="s">
        <v>592</v>
      </c>
      <c r="AT37" s="59"/>
      <c r="AU37" s="74"/>
      <c r="AV37" s="74"/>
      <c r="AW37" s="74"/>
      <c r="AX37" s="74"/>
      <c r="AY37" s="74"/>
      <c r="AZ37" s="74"/>
      <c r="BA37" s="74"/>
      <c r="BB37" s="55"/>
    </row>
    <row r="38" spans="1:139" x14ac:dyDescent="0.25">
      <c r="A38" s="6" t="s">
        <v>571</v>
      </c>
      <c r="B38" s="57">
        <v>44250</v>
      </c>
      <c r="C38" s="6">
        <v>1</v>
      </c>
      <c r="D38" s="84" t="s">
        <v>652</v>
      </c>
      <c r="E38" s="111" t="s">
        <v>484</v>
      </c>
      <c r="F38" s="6">
        <v>431207439</v>
      </c>
      <c r="G38" s="10">
        <v>16047</v>
      </c>
      <c r="H38" s="6">
        <v>211</v>
      </c>
      <c r="I38" s="54" t="s">
        <v>529</v>
      </c>
      <c r="J38" s="54" t="s">
        <v>3</v>
      </c>
      <c r="K38" s="100">
        <v>1</v>
      </c>
      <c r="L38" s="58">
        <v>43517</v>
      </c>
      <c r="M38" s="98">
        <v>0</v>
      </c>
      <c r="N38" s="73" t="s">
        <v>835</v>
      </c>
      <c r="O38" s="58"/>
      <c r="P38" s="58"/>
      <c r="Q38" s="98"/>
      <c r="R38" s="58"/>
      <c r="S38" s="58"/>
      <c r="T38" s="58"/>
      <c r="U38" s="58"/>
      <c r="V38" s="58"/>
      <c r="W38" s="58"/>
      <c r="X38" s="58"/>
      <c r="Y38" s="58"/>
      <c r="Z38" s="58">
        <v>44250</v>
      </c>
      <c r="AA38" s="73">
        <v>0.92</v>
      </c>
      <c r="AO38" s="118"/>
      <c r="AQ38" s="105"/>
      <c r="AR38" s="20"/>
      <c r="AS38" s="74"/>
      <c r="AT38" s="59"/>
      <c r="AU38" s="74"/>
      <c r="AV38" s="74"/>
      <c r="AW38" s="74"/>
      <c r="AX38" s="74" t="s">
        <v>836</v>
      </c>
      <c r="AY38" s="74" t="s">
        <v>808</v>
      </c>
      <c r="AZ38" s="74"/>
      <c r="BA38" s="74"/>
      <c r="BB38" s="55"/>
    </row>
    <row r="39" spans="1:139" x14ac:dyDescent="0.25">
      <c r="A39" s="6" t="s">
        <v>572</v>
      </c>
      <c r="B39" s="57">
        <v>44260</v>
      </c>
      <c r="C39" s="6">
        <v>2</v>
      </c>
      <c r="D39" s="84" t="s">
        <v>687</v>
      </c>
      <c r="E39" s="154" t="s">
        <v>473</v>
      </c>
      <c r="F39" s="6">
        <v>491217311</v>
      </c>
      <c r="G39" s="10">
        <v>18249</v>
      </c>
      <c r="H39" s="77">
        <v>205</v>
      </c>
      <c r="I39" s="155" t="s">
        <v>519</v>
      </c>
      <c r="J39" s="155" t="s">
        <v>3</v>
      </c>
      <c r="K39" s="100" t="s">
        <v>834</v>
      </c>
      <c r="AO39" s="118"/>
      <c r="AQ39" s="105"/>
      <c r="AR39" s="20"/>
      <c r="AS39" s="74"/>
      <c r="AT39" s="59"/>
      <c r="AU39" s="74"/>
      <c r="AV39" s="74"/>
      <c r="AW39" s="74"/>
      <c r="AX39" s="74"/>
      <c r="AY39" s="74"/>
      <c r="AZ39" s="74"/>
      <c r="BA39" s="74"/>
      <c r="BB39" s="55"/>
    </row>
    <row r="40" spans="1:139" x14ac:dyDescent="0.25">
      <c r="A40" s="6" t="s">
        <v>573</v>
      </c>
      <c r="B40" s="57">
        <v>44260</v>
      </c>
      <c r="C40" s="6">
        <v>1</v>
      </c>
      <c r="D40" s="84" t="s">
        <v>644</v>
      </c>
      <c r="E40" s="111" t="s">
        <v>485</v>
      </c>
      <c r="F40" s="6">
        <v>460204462</v>
      </c>
      <c r="G40" s="10">
        <v>16837</v>
      </c>
      <c r="H40" s="6">
        <v>111</v>
      </c>
      <c r="I40" s="54" t="s">
        <v>530</v>
      </c>
      <c r="J40" s="54" t="s">
        <v>6</v>
      </c>
      <c r="K40" s="100">
        <v>1</v>
      </c>
      <c r="L40" s="58">
        <v>43831</v>
      </c>
      <c r="M40" s="98">
        <v>1</v>
      </c>
      <c r="N40" s="73" t="s">
        <v>264</v>
      </c>
      <c r="O40" s="58">
        <v>44279</v>
      </c>
      <c r="P40" s="58">
        <v>44447</v>
      </c>
      <c r="Q40" s="98"/>
      <c r="R40" s="58"/>
      <c r="S40" s="58"/>
      <c r="T40" s="58"/>
      <c r="U40" s="58"/>
      <c r="V40" s="58"/>
      <c r="W40" s="58"/>
      <c r="X40" s="58"/>
      <c r="Y40" s="58"/>
      <c r="Z40" s="59">
        <v>44279</v>
      </c>
      <c r="AA40" s="73">
        <v>20.239999999999998</v>
      </c>
      <c r="AB40" s="60" t="s">
        <v>594</v>
      </c>
      <c r="AC40" s="54" t="s">
        <v>591</v>
      </c>
      <c r="AD40" s="59">
        <v>44363</v>
      </c>
      <c r="AE40" s="74">
        <v>14.17</v>
      </c>
      <c r="AF40" s="60" t="s">
        <v>269</v>
      </c>
      <c r="AG40" s="54" t="s">
        <v>592</v>
      </c>
      <c r="AH40" s="59">
        <v>44447</v>
      </c>
      <c r="AI40" s="74">
        <v>50.89</v>
      </c>
      <c r="AJ40" s="60" t="s">
        <v>594</v>
      </c>
      <c r="AK40" s="54" t="s">
        <v>591</v>
      </c>
      <c r="AO40" s="118"/>
      <c r="AQ40" s="105"/>
      <c r="AR40" s="20"/>
      <c r="AS40" s="74"/>
      <c r="AT40" s="59"/>
      <c r="AU40" s="74"/>
      <c r="AV40" s="74"/>
      <c r="AW40" s="74"/>
      <c r="AX40" s="74" t="s">
        <v>805</v>
      </c>
      <c r="AY40" s="74" t="s">
        <v>808</v>
      </c>
      <c r="AZ40" s="74"/>
      <c r="BA40" s="74"/>
      <c r="BB40" s="55"/>
    </row>
    <row r="41" spans="1:139" x14ac:dyDescent="0.25">
      <c r="A41" s="6" t="s">
        <v>574</v>
      </c>
      <c r="B41" s="57">
        <v>44263</v>
      </c>
      <c r="C41" s="6">
        <v>1</v>
      </c>
      <c r="D41" s="84" t="s">
        <v>655</v>
      </c>
      <c r="E41" s="111" t="s">
        <v>162</v>
      </c>
      <c r="F41" s="6">
        <v>520821288</v>
      </c>
      <c r="G41" s="10">
        <v>19227</v>
      </c>
      <c r="H41" s="6">
        <v>111</v>
      </c>
      <c r="I41" s="6" t="s">
        <v>163</v>
      </c>
      <c r="J41" s="6" t="s">
        <v>6</v>
      </c>
      <c r="K41" s="100">
        <v>1</v>
      </c>
      <c r="L41" s="58">
        <v>42612</v>
      </c>
      <c r="M41" s="98">
        <v>1</v>
      </c>
      <c r="N41" s="73" t="s">
        <v>264</v>
      </c>
      <c r="O41" s="58">
        <v>44319</v>
      </c>
      <c r="P41" s="58" t="s">
        <v>799</v>
      </c>
      <c r="Q41" s="98"/>
      <c r="R41" s="58"/>
      <c r="S41" s="58"/>
      <c r="T41" s="58"/>
      <c r="U41" s="58"/>
      <c r="V41" s="58"/>
      <c r="W41" s="58"/>
      <c r="X41" s="58"/>
      <c r="Y41" s="58"/>
      <c r="Z41" s="58">
        <v>44263</v>
      </c>
      <c r="AA41" s="73">
        <v>6.59</v>
      </c>
      <c r="AB41" s="77" t="s">
        <v>269</v>
      </c>
      <c r="AC41" s="6" t="s">
        <v>591</v>
      </c>
      <c r="AD41" s="61"/>
      <c r="AE41" s="73"/>
      <c r="AF41" s="71"/>
      <c r="AG41" s="6"/>
      <c r="AH41" s="57"/>
      <c r="AI41" s="76"/>
      <c r="AJ41" s="77"/>
      <c r="AK41" s="77"/>
      <c r="AL41" s="6"/>
      <c r="AM41" s="6"/>
      <c r="AN41" s="6"/>
      <c r="AO41" s="118"/>
      <c r="AP41" s="6"/>
      <c r="AQ41" s="105"/>
      <c r="AR41" s="20"/>
      <c r="AS41" s="74"/>
      <c r="AT41" s="59"/>
      <c r="AU41" s="74"/>
      <c r="AV41" s="74"/>
      <c r="AW41" s="74"/>
      <c r="AX41" s="73" t="s">
        <v>833</v>
      </c>
      <c r="AY41" s="73" t="s">
        <v>808</v>
      </c>
      <c r="AZ41" s="73"/>
      <c r="BA41" s="73"/>
      <c r="BB41" s="55"/>
      <c r="BC41" s="13"/>
      <c r="BD41" s="11"/>
      <c r="BE41" s="11"/>
      <c r="BF41" s="11"/>
      <c r="BG41" s="11"/>
      <c r="BH41" s="12"/>
      <c r="BI41" s="11"/>
      <c r="BJ41" s="11"/>
      <c r="BK41" s="11"/>
      <c r="BL41" s="11"/>
      <c r="BM41" s="11"/>
      <c r="BN41" s="11"/>
      <c r="BO41" s="11"/>
      <c r="BP41" s="11"/>
      <c r="BQ41" s="16"/>
      <c r="BR41" s="12"/>
      <c r="BS41" s="17"/>
      <c r="BT41" s="13"/>
      <c r="BU41" s="12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2"/>
      <c r="CP41" s="11"/>
      <c r="CQ41" s="11"/>
      <c r="CR41" s="12"/>
      <c r="CS41" s="11"/>
      <c r="CT41" s="11"/>
      <c r="CU41" s="11"/>
      <c r="CV41" s="12"/>
      <c r="CW41" s="12"/>
      <c r="CX41" s="11"/>
      <c r="CY41" s="12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2"/>
      <c r="DT41" s="11"/>
      <c r="DU41" s="11"/>
      <c r="DV41" s="12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2"/>
      <c r="EH41" s="11"/>
      <c r="EI41" s="15" t="s">
        <v>418</v>
      </c>
    </row>
    <row r="42" spans="1:139" x14ac:dyDescent="0.25">
      <c r="A42" s="6" t="s">
        <v>575</v>
      </c>
      <c r="B42" s="57">
        <v>44274</v>
      </c>
      <c r="C42" s="6">
        <v>2</v>
      </c>
      <c r="D42" s="84" t="s">
        <v>643</v>
      </c>
      <c r="E42" s="150" t="s">
        <v>475</v>
      </c>
      <c r="F42" s="6">
        <v>530930078</v>
      </c>
      <c r="G42" s="10">
        <v>19632</v>
      </c>
      <c r="H42" s="6">
        <v>211</v>
      </c>
      <c r="I42" s="50" t="s">
        <v>521</v>
      </c>
      <c r="J42" s="50" t="s">
        <v>6</v>
      </c>
      <c r="K42" s="100" t="s">
        <v>837</v>
      </c>
      <c r="L42" s="58">
        <v>44158</v>
      </c>
      <c r="AO42" s="118"/>
      <c r="AQ42" s="105"/>
      <c r="AR42" s="20"/>
      <c r="AS42" s="74"/>
      <c r="AT42" s="59"/>
      <c r="AU42" s="74"/>
      <c r="AV42" s="74"/>
      <c r="AW42" s="74"/>
      <c r="AX42" s="74"/>
      <c r="AY42" s="74"/>
      <c r="AZ42" s="74"/>
      <c r="BA42" s="74"/>
      <c r="BB42" s="55"/>
    </row>
    <row r="43" spans="1:139" x14ac:dyDescent="0.25">
      <c r="A43" s="6" t="s">
        <v>576</v>
      </c>
      <c r="B43" s="57">
        <v>44277</v>
      </c>
      <c r="C43" s="6">
        <v>1</v>
      </c>
      <c r="D43" s="84" t="s">
        <v>657</v>
      </c>
      <c r="E43" s="111" t="s">
        <v>531</v>
      </c>
      <c r="F43" s="6">
        <v>5412293392</v>
      </c>
      <c r="G43" s="10">
        <v>20087</v>
      </c>
      <c r="H43" s="6">
        <v>211</v>
      </c>
      <c r="I43" s="157"/>
      <c r="J43" s="158"/>
      <c r="K43" s="100">
        <v>1</v>
      </c>
      <c r="L43" s="58">
        <v>43770</v>
      </c>
      <c r="M43" s="98">
        <v>1</v>
      </c>
      <c r="N43" s="73" t="s">
        <v>848</v>
      </c>
      <c r="O43" s="58">
        <v>44207</v>
      </c>
      <c r="P43" s="58">
        <v>44377</v>
      </c>
      <c r="Q43" s="98"/>
      <c r="R43" s="58"/>
      <c r="S43" s="58"/>
      <c r="T43" s="58"/>
      <c r="U43" s="58"/>
      <c r="V43" s="58"/>
      <c r="W43" s="58"/>
      <c r="X43" s="58"/>
      <c r="Y43" s="58"/>
      <c r="Z43" s="58">
        <v>44277</v>
      </c>
      <c r="AA43" s="73">
        <v>7.5</v>
      </c>
      <c r="AB43" s="60" t="s">
        <v>269</v>
      </c>
      <c r="AC43" s="54" t="s">
        <v>592</v>
      </c>
      <c r="AO43" s="118"/>
      <c r="AQ43" s="105"/>
      <c r="AR43" s="20"/>
      <c r="AS43" s="74"/>
      <c r="AT43" s="59"/>
      <c r="AU43" s="74"/>
      <c r="AV43" s="74"/>
      <c r="AW43" s="74"/>
      <c r="AX43" s="74" t="s">
        <v>806</v>
      </c>
      <c r="AY43" s="74" t="s">
        <v>808</v>
      </c>
      <c r="AZ43" s="74"/>
      <c r="BA43" s="74"/>
      <c r="BB43" s="55"/>
    </row>
    <row r="44" spans="1:139" x14ac:dyDescent="0.25">
      <c r="A44" s="6" t="s">
        <v>577</v>
      </c>
      <c r="B44" s="57">
        <v>44279</v>
      </c>
      <c r="C44" s="6">
        <v>3</v>
      </c>
      <c r="D44" s="84" t="s">
        <v>690</v>
      </c>
      <c r="E44" s="154" t="s">
        <v>471</v>
      </c>
      <c r="F44" s="6">
        <v>6202111520</v>
      </c>
      <c r="G44" s="10">
        <v>22688</v>
      </c>
      <c r="H44" s="6">
        <v>205</v>
      </c>
      <c r="I44" s="54" t="s">
        <v>518</v>
      </c>
      <c r="J44" s="54" t="s">
        <v>6</v>
      </c>
      <c r="K44" s="100" t="s">
        <v>817</v>
      </c>
      <c r="AO44" s="118"/>
      <c r="AQ44" s="105"/>
      <c r="AR44" s="20"/>
      <c r="AS44" s="74"/>
      <c r="AT44" s="59"/>
      <c r="AU44" s="74"/>
      <c r="AV44" s="74"/>
      <c r="AW44" s="74"/>
      <c r="AX44" s="74"/>
      <c r="AY44" s="74"/>
      <c r="AZ44" s="74"/>
      <c r="BA44" s="74"/>
      <c r="BB44" s="55"/>
    </row>
    <row r="45" spans="1:139" x14ac:dyDescent="0.25">
      <c r="A45" s="6" t="s">
        <v>578</v>
      </c>
      <c r="B45" s="57">
        <v>44279</v>
      </c>
      <c r="C45" s="6">
        <v>2</v>
      </c>
      <c r="D45" s="84" t="s">
        <v>645</v>
      </c>
      <c r="E45" s="115" t="s">
        <v>485</v>
      </c>
      <c r="F45" s="6">
        <v>460204462</v>
      </c>
      <c r="G45" s="10">
        <v>16837</v>
      </c>
      <c r="H45" s="6">
        <v>111</v>
      </c>
      <c r="I45" s="162" t="s">
        <v>530</v>
      </c>
      <c r="J45" s="162" t="s">
        <v>6</v>
      </c>
      <c r="K45" s="100" t="s">
        <v>838</v>
      </c>
      <c r="AD45" s="60" t="s">
        <v>583</v>
      </c>
      <c r="AO45" s="118"/>
      <c r="AQ45" s="105"/>
      <c r="AR45" s="20"/>
      <c r="AS45" s="74"/>
      <c r="AT45" s="59"/>
      <c r="AU45" s="74"/>
      <c r="AV45" s="74"/>
      <c r="AW45" s="74"/>
      <c r="AX45" s="74"/>
      <c r="AY45" s="74"/>
      <c r="AZ45" s="74"/>
      <c r="BA45" s="74"/>
      <c r="BB45" s="55"/>
    </row>
    <row r="46" spans="1:139" x14ac:dyDescent="0.25">
      <c r="A46" s="6" t="s">
        <v>600</v>
      </c>
      <c r="B46" s="78">
        <v>44281</v>
      </c>
      <c r="C46" s="6">
        <v>2</v>
      </c>
      <c r="D46" s="84" t="s">
        <v>676</v>
      </c>
      <c r="E46" s="115" t="s">
        <v>467</v>
      </c>
      <c r="F46" s="6">
        <v>5510131253</v>
      </c>
      <c r="G46" s="10">
        <v>20375</v>
      </c>
      <c r="H46" s="6">
        <v>111</v>
      </c>
      <c r="I46" s="50" t="s">
        <v>498</v>
      </c>
      <c r="J46" s="50" t="s">
        <v>3</v>
      </c>
      <c r="K46" s="100" t="s">
        <v>826</v>
      </c>
      <c r="AO46" s="118"/>
      <c r="AQ46" s="105"/>
      <c r="AR46" s="20"/>
      <c r="AS46" s="74"/>
      <c r="AT46" s="59"/>
      <c r="AU46" s="74"/>
      <c r="AV46" s="74"/>
      <c r="AW46" s="74"/>
      <c r="AX46" s="74"/>
      <c r="AY46" s="74"/>
      <c r="AZ46" s="74"/>
      <c r="BA46" s="74"/>
      <c r="BB46" s="55"/>
    </row>
    <row r="47" spans="1:139" x14ac:dyDescent="0.25">
      <c r="A47" s="6" t="s">
        <v>601</v>
      </c>
      <c r="B47" s="78">
        <v>44281</v>
      </c>
      <c r="C47" s="6">
        <v>3</v>
      </c>
      <c r="D47" s="84" t="s">
        <v>661</v>
      </c>
      <c r="E47" s="115" t="s">
        <v>462</v>
      </c>
      <c r="F47" s="6">
        <v>460705448</v>
      </c>
      <c r="G47" s="10">
        <v>16988</v>
      </c>
      <c r="H47" s="6">
        <v>111</v>
      </c>
      <c r="I47" s="50" t="s">
        <v>497</v>
      </c>
      <c r="J47" s="50" t="s">
        <v>3</v>
      </c>
      <c r="K47" s="100" t="s">
        <v>839</v>
      </c>
      <c r="AO47" s="118"/>
      <c r="AQ47" s="105"/>
      <c r="AR47" s="20"/>
      <c r="AS47" s="74"/>
      <c r="AT47" s="59"/>
      <c r="AU47" s="74"/>
      <c r="AV47" s="74"/>
      <c r="AW47" s="74"/>
      <c r="AX47" s="74"/>
      <c r="AY47" s="74"/>
      <c r="AZ47" s="74"/>
      <c r="BA47" s="74"/>
      <c r="BB47" s="55"/>
    </row>
    <row r="48" spans="1:139" x14ac:dyDescent="0.25">
      <c r="A48" s="6" t="s">
        <v>602</v>
      </c>
      <c r="B48" s="57">
        <v>44281</v>
      </c>
      <c r="C48" s="6">
        <v>1</v>
      </c>
      <c r="D48" s="84" t="s">
        <v>667</v>
      </c>
      <c r="E48" s="152" t="s">
        <v>585</v>
      </c>
      <c r="F48" s="6">
        <v>500115089</v>
      </c>
      <c r="G48" s="151">
        <v>18278</v>
      </c>
      <c r="H48" s="6">
        <v>111</v>
      </c>
      <c r="I48" s="54" t="s">
        <v>696</v>
      </c>
      <c r="J48" s="54" t="s">
        <v>3</v>
      </c>
      <c r="K48" s="100">
        <v>1</v>
      </c>
      <c r="L48" s="59">
        <v>43556</v>
      </c>
      <c r="M48" s="99">
        <v>1</v>
      </c>
      <c r="N48" s="74" t="s">
        <v>277</v>
      </c>
      <c r="O48" s="59">
        <v>44281</v>
      </c>
      <c r="P48" s="59">
        <v>44519</v>
      </c>
      <c r="Q48" s="99" t="s">
        <v>1145</v>
      </c>
      <c r="R48" s="59">
        <v>44529</v>
      </c>
      <c r="S48" s="59" t="s">
        <v>799</v>
      </c>
      <c r="Z48" s="59">
        <v>44281</v>
      </c>
      <c r="AA48" s="74">
        <v>87.02</v>
      </c>
      <c r="AB48" s="60" t="s">
        <v>269</v>
      </c>
      <c r="AC48" s="54" t="s">
        <v>592</v>
      </c>
      <c r="AD48" s="59">
        <v>44372</v>
      </c>
      <c r="AE48" s="74">
        <v>29.47</v>
      </c>
      <c r="AF48" s="54" t="s">
        <v>269</v>
      </c>
      <c r="AG48" s="54" t="s">
        <v>592</v>
      </c>
      <c r="AH48" s="62">
        <v>44461</v>
      </c>
      <c r="AI48" s="75">
        <v>94.87</v>
      </c>
      <c r="AJ48" s="60" t="s">
        <v>594</v>
      </c>
      <c r="AK48" s="60" t="s">
        <v>592</v>
      </c>
      <c r="AO48" s="119"/>
      <c r="AQ48" s="105"/>
      <c r="AR48" s="20"/>
      <c r="AS48" s="89"/>
      <c r="AT48" s="85"/>
      <c r="AU48" s="89"/>
      <c r="AV48" s="89"/>
      <c r="AW48" s="89"/>
      <c r="AX48" s="89" t="s">
        <v>805</v>
      </c>
      <c r="AY48" s="89" t="s">
        <v>808</v>
      </c>
      <c r="AZ48" s="89"/>
      <c r="BA48" s="89"/>
      <c r="BB48" s="55"/>
    </row>
    <row r="49" spans="1:54" x14ac:dyDescent="0.25">
      <c r="A49" s="6" t="s">
        <v>603</v>
      </c>
      <c r="B49" s="57">
        <v>44286</v>
      </c>
      <c r="C49" s="6">
        <v>1</v>
      </c>
      <c r="D49" s="84" t="s">
        <v>679</v>
      </c>
      <c r="E49" s="52" t="s">
        <v>599</v>
      </c>
      <c r="F49" s="6">
        <v>530213205</v>
      </c>
      <c r="G49" s="10">
        <v>19403</v>
      </c>
      <c r="H49" s="6">
        <v>111</v>
      </c>
      <c r="K49" s="100">
        <v>1</v>
      </c>
      <c r="L49" s="59">
        <v>44295</v>
      </c>
      <c r="M49" s="99">
        <v>1</v>
      </c>
      <c r="N49" s="74" t="s">
        <v>264</v>
      </c>
      <c r="O49" s="59">
        <v>44319</v>
      </c>
      <c r="P49" s="59" t="s">
        <v>799</v>
      </c>
      <c r="Z49" s="59">
        <v>44319</v>
      </c>
      <c r="AA49" s="74">
        <v>25.78</v>
      </c>
      <c r="AB49" s="60" t="s">
        <v>269</v>
      </c>
      <c r="AC49" s="54" t="s">
        <v>592</v>
      </c>
      <c r="AD49" s="59">
        <v>44412</v>
      </c>
      <c r="AE49" s="74" t="s">
        <v>269</v>
      </c>
      <c r="AF49" s="54" t="s">
        <v>269</v>
      </c>
      <c r="AG49" s="54" t="s">
        <v>592</v>
      </c>
      <c r="AH49" s="62">
        <v>44502</v>
      </c>
      <c r="AI49" s="75" t="s">
        <v>269</v>
      </c>
      <c r="AJ49" s="60" t="s">
        <v>269</v>
      </c>
      <c r="AK49" s="60" t="s">
        <v>592</v>
      </c>
      <c r="AL49" s="54" t="s">
        <v>814</v>
      </c>
      <c r="AO49" s="119"/>
      <c r="AQ49" s="105"/>
      <c r="AR49" s="20"/>
      <c r="AS49" s="89"/>
      <c r="AT49" s="85"/>
      <c r="AU49" s="89"/>
      <c r="AV49" s="89"/>
      <c r="AW49" s="89"/>
      <c r="AX49" s="89" t="s">
        <v>833</v>
      </c>
      <c r="AY49" s="89"/>
      <c r="AZ49" s="89"/>
      <c r="BA49" s="89"/>
      <c r="BB49" s="55"/>
    </row>
    <row r="50" spans="1:54" x14ac:dyDescent="0.25">
      <c r="A50" s="6" t="s">
        <v>604</v>
      </c>
      <c r="B50" s="57">
        <v>44293</v>
      </c>
      <c r="C50" s="6">
        <v>1</v>
      </c>
      <c r="D50" s="84" t="s">
        <v>646</v>
      </c>
      <c r="E50" s="111" t="s">
        <v>587</v>
      </c>
      <c r="F50" s="6">
        <v>390318423</v>
      </c>
      <c r="G50" s="10">
        <v>14322</v>
      </c>
      <c r="H50" s="6">
        <v>111</v>
      </c>
      <c r="K50" s="100">
        <v>1</v>
      </c>
      <c r="L50" s="59">
        <v>42563</v>
      </c>
      <c r="M50" s="99">
        <v>1</v>
      </c>
      <c r="N50" s="74" t="s">
        <v>277</v>
      </c>
      <c r="O50" s="59">
        <v>44293</v>
      </c>
      <c r="P50" s="59">
        <v>44360</v>
      </c>
      <c r="Z50" s="59">
        <v>44293</v>
      </c>
      <c r="AA50" s="74">
        <v>651.78</v>
      </c>
      <c r="AB50" s="60" t="s">
        <v>594</v>
      </c>
      <c r="AC50" s="54" t="s">
        <v>592</v>
      </c>
      <c r="AO50" s="119"/>
      <c r="AQ50" s="105"/>
      <c r="AR50" s="20"/>
      <c r="AS50" s="89"/>
      <c r="AT50" s="85"/>
      <c r="AU50" s="89"/>
      <c r="AV50" s="89"/>
      <c r="AW50" s="89"/>
      <c r="AX50" s="89" t="s">
        <v>806</v>
      </c>
      <c r="AY50" s="89" t="s">
        <v>808</v>
      </c>
      <c r="AZ50" s="89"/>
      <c r="BA50" s="89"/>
      <c r="BB50" s="55"/>
    </row>
    <row r="51" spans="1:54" x14ac:dyDescent="0.25">
      <c r="A51" s="6" t="s">
        <v>605</v>
      </c>
      <c r="B51" s="57">
        <v>44293</v>
      </c>
      <c r="C51" s="6">
        <v>3</v>
      </c>
      <c r="D51" s="84" t="s">
        <v>639</v>
      </c>
      <c r="E51" s="115" t="s">
        <v>459</v>
      </c>
      <c r="F51" s="6">
        <v>491206187</v>
      </c>
      <c r="G51" s="10">
        <v>18238</v>
      </c>
      <c r="H51" s="6">
        <v>211</v>
      </c>
      <c r="I51" s="54" t="s">
        <v>509</v>
      </c>
      <c r="J51" s="54" t="s">
        <v>3</v>
      </c>
      <c r="K51" s="100" t="s">
        <v>818</v>
      </c>
      <c r="AO51" s="119"/>
      <c r="AQ51" s="105"/>
      <c r="AR51" s="20"/>
      <c r="AS51" s="89"/>
      <c r="AT51" s="85"/>
      <c r="AU51" s="89"/>
      <c r="AV51" s="89"/>
      <c r="AW51" s="89"/>
      <c r="AX51" s="89"/>
      <c r="AY51" s="89"/>
      <c r="AZ51" s="89"/>
      <c r="BA51" s="89"/>
      <c r="BB51" s="55"/>
    </row>
    <row r="52" spans="1:54" x14ac:dyDescent="0.25">
      <c r="A52" s="6" t="s">
        <v>606</v>
      </c>
      <c r="B52" s="57">
        <v>44295</v>
      </c>
      <c r="C52" s="6">
        <v>3</v>
      </c>
      <c r="D52" s="84" t="s">
        <v>666</v>
      </c>
      <c r="E52" s="115" t="s">
        <v>463</v>
      </c>
      <c r="F52" s="6">
        <v>390928409</v>
      </c>
      <c r="G52" s="10">
        <v>14516</v>
      </c>
      <c r="H52" s="6">
        <v>111</v>
      </c>
      <c r="I52" s="50" t="s">
        <v>507</v>
      </c>
      <c r="J52" s="50" t="s">
        <v>3</v>
      </c>
      <c r="K52" s="100" t="s">
        <v>816</v>
      </c>
      <c r="AO52" s="119"/>
      <c r="AQ52" s="105"/>
      <c r="AR52" s="20"/>
      <c r="AS52" s="89"/>
      <c r="AT52" s="85"/>
      <c r="AU52" s="89"/>
      <c r="AV52" s="89"/>
      <c r="AW52" s="89"/>
      <c r="AX52" s="89"/>
      <c r="AY52" s="89"/>
      <c r="AZ52" s="89"/>
      <c r="BA52" s="89"/>
      <c r="BB52" s="55"/>
    </row>
    <row r="53" spans="1:54" x14ac:dyDescent="0.25">
      <c r="A53" s="6" t="s">
        <v>607</v>
      </c>
      <c r="B53" s="57">
        <v>44295</v>
      </c>
      <c r="C53" s="6">
        <v>2</v>
      </c>
      <c r="D53" s="84" t="s">
        <v>651</v>
      </c>
      <c r="E53" s="115" t="s">
        <v>477</v>
      </c>
      <c r="F53" s="6">
        <v>471229433</v>
      </c>
      <c r="G53" s="10">
        <v>17530</v>
      </c>
      <c r="H53" s="6">
        <v>111</v>
      </c>
      <c r="I53" s="54" t="s">
        <v>523</v>
      </c>
      <c r="J53" s="54" t="s">
        <v>6</v>
      </c>
      <c r="K53" s="100" t="s">
        <v>840</v>
      </c>
      <c r="AO53" s="119"/>
      <c r="AQ53" s="105"/>
      <c r="AR53" s="20"/>
      <c r="AS53" s="89"/>
      <c r="AT53" s="85"/>
      <c r="AU53" s="89"/>
      <c r="AV53" s="89"/>
      <c r="AW53" s="89"/>
      <c r="AX53" s="89"/>
      <c r="AY53" s="89"/>
      <c r="AZ53" s="89"/>
      <c r="BA53" s="89"/>
      <c r="BB53" s="55"/>
    </row>
    <row r="54" spans="1:54" x14ac:dyDescent="0.25">
      <c r="A54" s="6" t="s">
        <v>608</v>
      </c>
      <c r="B54" s="57">
        <v>44300</v>
      </c>
      <c r="C54" s="6">
        <v>1</v>
      </c>
      <c r="D54" s="84" t="s">
        <v>671</v>
      </c>
      <c r="E54" s="52" t="s">
        <v>586</v>
      </c>
      <c r="F54" s="6">
        <v>361122064</v>
      </c>
      <c r="G54" s="10">
        <v>13476</v>
      </c>
      <c r="H54" s="6">
        <v>201</v>
      </c>
      <c r="I54" s="50" t="s">
        <v>699</v>
      </c>
      <c r="J54" s="50" t="s">
        <v>3</v>
      </c>
      <c r="K54" s="100">
        <v>1</v>
      </c>
      <c r="L54" s="59">
        <v>44263</v>
      </c>
      <c r="M54" s="99">
        <v>1</v>
      </c>
      <c r="N54" s="74" t="s">
        <v>277</v>
      </c>
      <c r="O54" s="59">
        <v>44286</v>
      </c>
      <c r="P54" s="59">
        <v>44624</v>
      </c>
      <c r="Z54" s="59">
        <v>44300</v>
      </c>
      <c r="AA54" s="74" t="s">
        <v>269</v>
      </c>
      <c r="AB54" s="60" t="s">
        <v>597</v>
      </c>
      <c r="AC54" s="54" t="s">
        <v>592</v>
      </c>
      <c r="AD54" s="59">
        <v>44399</v>
      </c>
      <c r="AE54" s="74">
        <v>5.01</v>
      </c>
      <c r="AF54" s="54" t="s">
        <v>269</v>
      </c>
      <c r="AG54" s="54" t="s">
        <v>592</v>
      </c>
      <c r="AH54" s="62">
        <v>44490</v>
      </c>
      <c r="AI54" s="75">
        <v>21.95</v>
      </c>
      <c r="AJ54" s="60" t="s">
        <v>593</v>
      </c>
      <c r="AK54" s="60" t="s">
        <v>592</v>
      </c>
      <c r="AL54" s="78">
        <v>44581</v>
      </c>
      <c r="AM54" s="54">
        <v>66.989999999999995</v>
      </c>
      <c r="AN54" s="54" t="s">
        <v>593</v>
      </c>
      <c r="AO54" s="211" t="s">
        <v>592</v>
      </c>
      <c r="AQ54" s="105"/>
      <c r="AR54" s="20"/>
      <c r="AS54" s="89"/>
      <c r="AT54" s="85"/>
      <c r="AU54" s="89"/>
      <c r="AV54" s="89"/>
      <c r="AW54" s="89"/>
      <c r="AX54" s="89"/>
      <c r="AY54" s="89"/>
      <c r="AZ54" s="89"/>
      <c r="BA54" s="89"/>
      <c r="BB54" s="55"/>
    </row>
    <row r="55" spans="1:54" x14ac:dyDescent="0.25">
      <c r="A55" s="6" t="s">
        <v>609</v>
      </c>
      <c r="B55" s="57">
        <v>44301</v>
      </c>
      <c r="C55" s="6">
        <v>1</v>
      </c>
      <c r="D55" s="84" t="s">
        <v>653</v>
      </c>
      <c r="E55" s="52" t="s">
        <v>588</v>
      </c>
      <c r="F55" s="6">
        <v>440915423</v>
      </c>
      <c r="G55" s="10">
        <v>16330</v>
      </c>
      <c r="H55" s="6">
        <v>211</v>
      </c>
      <c r="I55" s="50" t="s">
        <v>519</v>
      </c>
      <c r="J55" s="50" t="s">
        <v>3</v>
      </c>
      <c r="K55" s="100">
        <v>1</v>
      </c>
      <c r="L55" s="59">
        <v>44263</v>
      </c>
      <c r="M55" s="99">
        <v>1</v>
      </c>
      <c r="N55" s="74" t="s">
        <v>277</v>
      </c>
      <c r="O55" s="59">
        <v>44329</v>
      </c>
      <c r="P55" s="59" t="s">
        <v>799</v>
      </c>
      <c r="Z55" s="59">
        <v>44301</v>
      </c>
      <c r="AA55" s="74">
        <v>17.11</v>
      </c>
      <c r="AB55" s="60" t="s">
        <v>597</v>
      </c>
      <c r="AC55" s="54" t="s">
        <v>592</v>
      </c>
      <c r="AD55" s="59">
        <v>44385</v>
      </c>
      <c r="AE55" s="74">
        <v>1.31</v>
      </c>
      <c r="AF55" s="54" t="s">
        <v>269</v>
      </c>
      <c r="AG55" s="54" t="s">
        <v>592</v>
      </c>
      <c r="AH55" s="62">
        <v>44511</v>
      </c>
      <c r="AI55" s="75">
        <v>2.76</v>
      </c>
      <c r="AJ55" s="60" t="s">
        <v>269</v>
      </c>
      <c r="AK55" s="60" t="s">
        <v>592</v>
      </c>
      <c r="AL55" s="78">
        <v>44623</v>
      </c>
      <c r="AM55" s="54">
        <v>7.76</v>
      </c>
      <c r="AN55" s="54" t="s">
        <v>803</v>
      </c>
      <c r="AO55" s="119" t="s">
        <v>592</v>
      </c>
      <c r="AQ55" s="105"/>
      <c r="AR55" s="20"/>
      <c r="AS55" s="89"/>
      <c r="AT55" s="85"/>
      <c r="AU55" s="89"/>
      <c r="AV55" s="89"/>
      <c r="AW55" s="89"/>
      <c r="AX55" s="89"/>
      <c r="AY55" s="89"/>
      <c r="AZ55" s="89"/>
      <c r="BA55" s="89"/>
      <c r="BB55" s="55"/>
    </row>
    <row r="56" spans="1:54" x14ac:dyDescent="0.25">
      <c r="A56" s="6" t="s">
        <v>610</v>
      </c>
      <c r="B56" s="57">
        <v>44302</v>
      </c>
      <c r="C56" s="6">
        <v>2</v>
      </c>
      <c r="D56" s="84" t="s">
        <v>634</v>
      </c>
      <c r="E56" s="115" t="s">
        <v>472</v>
      </c>
      <c r="F56" s="6">
        <v>5507222248</v>
      </c>
      <c r="G56" s="10">
        <v>20292</v>
      </c>
      <c r="H56" s="6">
        <v>111</v>
      </c>
      <c r="I56" s="50" t="s">
        <v>491</v>
      </c>
      <c r="J56" s="50" t="s">
        <v>6</v>
      </c>
      <c r="K56" s="100" t="s">
        <v>841</v>
      </c>
      <c r="AO56" s="119"/>
      <c r="AQ56" s="105"/>
      <c r="AR56" s="20"/>
      <c r="AS56" s="89"/>
      <c r="AT56" s="85"/>
      <c r="AU56" s="89"/>
      <c r="AV56" s="89"/>
      <c r="AW56" s="89"/>
      <c r="AX56" s="89"/>
      <c r="AY56" s="89"/>
      <c r="AZ56" s="89"/>
      <c r="BA56" s="89"/>
      <c r="BB56" s="55"/>
    </row>
    <row r="57" spans="1:54" x14ac:dyDescent="0.25">
      <c r="A57" s="6" t="s">
        <v>611</v>
      </c>
      <c r="B57" s="57">
        <v>44302</v>
      </c>
      <c r="C57" s="6">
        <v>3</v>
      </c>
      <c r="D57" s="84" t="s">
        <v>693</v>
      </c>
      <c r="E57" s="115" t="s">
        <v>464</v>
      </c>
      <c r="F57" s="6">
        <v>450202407</v>
      </c>
      <c r="G57" s="10">
        <v>16470</v>
      </c>
      <c r="H57" s="6">
        <v>205</v>
      </c>
      <c r="I57" s="50" t="s">
        <v>512</v>
      </c>
      <c r="J57" s="50" t="s">
        <v>3</v>
      </c>
      <c r="K57" s="100" t="s">
        <v>819</v>
      </c>
      <c r="AO57" s="119"/>
      <c r="AQ57" s="105"/>
      <c r="AR57" s="20"/>
      <c r="AS57" s="89"/>
      <c r="AT57" s="85"/>
      <c r="AU57" s="89"/>
      <c r="AV57" s="89"/>
      <c r="AW57" s="89"/>
      <c r="AX57" s="89"/>
      <c r="AY57" s="89"/>
      <c r="AZ57" s="89"/>
      <c r="BA57" s="89"/>
      <c r="BB57" s="55"/>
    </row>
    <row r="58" spans="1:54" x14ac:dyDescent="0.25">
      <c r="A58" s="6" t="s">
        <v>612</v>
      </c>
      <c r="B58" s="57">
        <v>44307</v>
      </c>
      <c r="C58" s="54">
        <v>2</v>
      </c>
      <c r="D58" s="84" t="s">
        <v>636</v>
      </c>
      <c r="E58" s="115" t="s">
        <v>479</v>
      </c>
      <c r="F58" s="54">
        <v>430128478</v>
      </c>
      <c r="G58" s="78">
        <v>15734</v>
      </c>
      <c r="H58" s="6">
        <v>207</v>
      </c>
      <c r="I58" s="54" t="s">
        <v>525</v>
      </c>
      <c r="J58" s="54" t="s">
        <v>6</v>
      </c>
      <c r="K58" s="100" t="s">
        <v>843</v>
      </c>
      <c r="AO58" s="119"/>
      <c r="AQ58" s="105"/>
      <c r="AR58" s="20"/>
      <c r="AS58" s="89"/>
      <c r="AT58" s="85"/>
      <c r="AU58" s="89"/>
      <c r="AV58" s="89"/>
      <c r="AW58" s="89"/>
      <c r="AX58" s="89"/>
      <c r="AY58" s="89"/>
      <c r="AZ58" s="89"/>
      <c r="BA58" s="89"/>
      <c r="BB58" s="55"/>
    </row>
    <row r="59" spans="1:54" x14ac:dyDescent="0.25">
      <c r="A59" s="6" t="s">
        <v>613</v>
      </c>
      <c r="B59" s="57">
        <v>44309</v>
      </c>
      <c r="C59" s="54">
        <v>1</v>
      </c>
      <c r="D59" s="54" t="s">
        <v>628</v>
      </c>
      <c r="E59" s="52" t="s">
        <v>584</v>
      </c>
      <c r="F59" s="54">
        <v>480916249</v>
      </c>
      <c r="G59" s="78">
        <v>17792</v>
      </c>
      <c r="H59" s="55">
        <v>111</v>
      </c>
      <c r="K59" s="100">
        <v>1</v>
      </c>
      <c r="L59" s="86">
        <v>44265</v>
      </c>
      <c r="M59" s="100">
        <v>1</v>
      </c>
      <c r="N59" s="87" t="s">
        <v>277</v>
      </c>
      <c r="O59" s="86">
        <v>44309</v>
      </c>
      <c r="P59" s="86" t="s">
        <v>799</v>
      </c>
      <c r="Q59" s="100"/>
      <c r="R59" s="86"/>
      <c r="S59" s="86"/>
      <c r="T59" s="86"/>
      <c r="U59" s="86"/>
      <c r="V59" s="86"/>
      <c r="W59" s="86"/>
      <c r="X59" s="86"/>
      <c r="Y59" s="86"/>
      <c r="Z59" s="86">
        <v>44309</v>
      </c>
      <c r="AA59" s="87">
        <v>3.47</v>
      </c>
      <c r="AB59" s="88" t="s">
        <v>596</v>
      </c>
      <c r="AC59" s="20" t="s">
        <v>592</v>
      </c>
      <c r="AD59" s="86">
        <v>44399</v>
      </c>
      <c r="AE59" s="75" t="s">
        <v>300</v>
      </c>
      <c r="AF59" s="54" t="s">
        <v>269</v>
      </c>
      <c r="AG59" s="54" t="s">
        <v>592</v>
      </c>
      <c r="AH59" s="62">
        <v>44484</v>
      </c>
      <c r="AI59" s="75" t="s">
        <v>300</v>
      </c>
      <c r="AJ59" s="60" t="s">
        <v>593</v>
      </c>
      <c r="AK59" s="60" t="s">
        <v>592</v>
      </c>
      <c r="AL59" s="62">
        <v>44568</v>
      </c>
      <c r="AM59" s="54">
        <v>0.01</v>
      </c>
      <c r="AN59" s="54" t="s">
        <v>593</v>
      </c>
      <c r="AO59" s="211" t="s">
        <v>592</v>
      </c>
      <c r="AQ59" s="105"/>
      <c r="AR59" s="20"/>
      <c r="AS59" s="89"/>
      <c r="AT59" s="85"/>
      <c r="AU59" s="89"/>
      <c r="AV59" s="89"/>
      <c r="AW59" s="89"/>
      <c r="AX59" s="89"/>
      <c r="AY59" s="89"/>
      <c r="AZ59" s="89"/>
      <c r="BA59" s="89"/>
      <c r="BB59" s="55"/>
    </row>
    <row r="60" spans="1:54" x14ac:dyDescent="0.25">
      <c r="A60" s="6" t="s">
        <v>614</v>
      </c>
      <c r="B60" s="57">
        <v>44313</v>
      </c>
      <c r="C60" s="54">
        <v>1</v>
      </c>
      <c r="D60" s="54" t="s">
        <v>649</v>
      </c>
      <c r="E60" s="52" t="s">
        <v>756</v>
      </c>
      <c r="F60" s="54">
        <v>410406430</v>
      </c>
      <c r="G60" s="78">
        <v>15072</v>
      </c>
      <c r="H60" s="55">
        <v>211</v>
      </c>
      <c r="I60" s="50" t="s">
        <v>702</v>
      </c>
      <c r="J60" s="50" t="s">
        <v>6</v>
      </c>
      <c r="K60" s="100">
        <v>1</v>
      </c>
      <c r="L60" s="86">
        <v>43833</v>
      </c>
      <c r="M60" s="100">
        <v>1</v>
      </c>
      <c r="N60" s="87" t="s">
        <v>277</v>
      </c>
      <c r="O60" s="86">
        <v>44314</v>
      </c>
      <c r="P60" s="86" t="s">
        <v>799</v>
      </c>
      <c r="Q60" s="100"/>
      <c r="R60" s="86"/>
      <c r="S60" s="86"/>
      <c r="T60" s="86"/>
      <c r="U60" s="86"/>
      <c r="V60" s="86"/>
      <c r="W60" s="86"/>
      <c r="X60" s="86"/>
      <c r="Y60" s="86"/>
      <c r="Z60" s="86">
        <v>44313</v>
      </c>
      <c r="AA60" s="87">
        <v>31.27</v>
      </c>
      <c r="AB60" s="88" t="s">
        <v>598</v>
      </c>
      <c r="AC60" s="20" t="s">
        <v>592</v>
      </c>
      <c r="AD60" s="86">
        <v>44398</v>
      </c>
      <c r="AE60" s="74">
        <v>0.19</v>
      </c>
      <c r="AF60" s="54" t="s">
        <v>269</v>
      </c>
      <c r="AG60" s="54" t="s">
        <v>592</v>
      </c>
      <c r="AH60" s="62">
        <v>44488</v>
      </c>
      <c r="AI60" s="75">
        <v>0.82</v>
      </c>
      <c r="AJ60" s="60" t="s">
        <v>593</v>
      </c>
      <c r="AK60" s="60" t="s">
        <v>592</v>
      </c>
      <c r="AL60" s="78">
        <v>44594</v>
      </c>
      <c r="AM60" s="54">
        <v>6.22</v>
      </c>
      <c r="AN60" s="54" t="s">
        <v>594</v>
      </c>
      <c r="AO60" s="211" t="s">
        <v>592</v>
      </c>
      <c r="AQ60" s="105"/>
      <c r="AR60" s="20"/>
      <c r="AS60" s="89"/>
      <c r="AT60" s="85"/>
      <c r="AU60" s="89"/>
      <c r="AV60" s="89"/>
      <c r="AW60" s="89"/>
      <c r="AX60" s="89"/>
      <c r="AY60" s="89"/>
      <c r="AZ60" s="89"/>
      <c r="BA60" s="89"/>
      <c r="BB60" s="55"/>
    </row>
    <row r="61" spans="1:54" x14ac:dyDescent="0.25">
      <c r="A61" s="6" t="s">
        <v>615</v>
      </c>
      <c r="B61" s="57">
        <v>44314</v>
      </c>
      <c r="C61" s="54">
        <v>2</v>
      </c>
      <c r="D61" s="54" t="s">
        <v>683</v>
      </c>
      <c r="E61" s="115" t="s">
        <v>478</v>
      </c>
      <c r="F61" s="54">
        <v>420322402</v>
      </c>
      <c r="G61" s="78">
        <v>15422</v>
      </c>
      <c r="H61" s="55">
        <v>111</v>
      </c>
      <c r="K61" s="100" t="s">
        <v>844</v>
      </c>
      <c r="AO61" s="119"/>
      <c r="AQ61" s="105"/>
      <c r="AR61" s="20"/>
      <c r="AS61" s="89"/>
      <c r="AT61" s="85"/>
      <c r="AU61" s="89"/>
      <c r="AV61" s="89"/>
      <c r="AW61" s="89"/>
      <c r="AX61" s="89"/>
      <c r="AY61" s="89"/>
      <c r="AZ61" s="89"/>
      <c r="BA61" s="89"/>
      <c r="BB61" s="55"/>
    </row>
    <row r="62" spans="1:54" x14ac:dyDescent="0.25">
      <c r="A62" s="6" t="s">
        <v>616</v>
      </c>
      <c r="B62" s="57">
        <v>44316</v>
      </c>
      <c r="C62" s="54">
        <v>3</v>
      </c>
      <c r="D62" s="54" t="s">
        <v>631</v>
      </c>
      <c r="E62" s="121" t="s">
        <v>466</v>
      </c>
      <c r="F62" s="54">
        <v>440409096</v>
      </c>
      <c r="G62" s="78">
        <v>16171</v>
      </c>
      <c r="H62" s="55">
        <v>111</v>
      </c>
      <c r="K62" s="100" t="s">
        <v>822</v>
      </c>
      <c r="AO62" s="119"/>
      <c r="AQ62" s="105"/>
      <c r="AR62" s="20"/>
      <c r="AS62" s="89"/>
      <c r="AT62" s="85"/>
      <c r="AU62" s="89"/>
      <c r="AV62" s="89"/>
      <c r="AW62" s="89"/>
      <c r="AX62" s="89"/>
      <c r="AY62" s="89"/>
      <c r="AZ62" s="89"/>
      <c r="BA62" s="89"/>
      <c r="BB62" s="55"/>
    </row>
    <row r="63" spans="1:54" x14ac:dyDescent="0.25">
      <c r="A63" s="6" t="s">
        <v>617</v>
      </c>
      <c r="B63" s="57">
        <v>44319</v>
      </c>
      <c r="C63" s="54">
        <v>2</v>
      </c>
      <c r="D63" s="54" t="s">
        <v>680</v>
      </c>
      <c r="E63" s="121" t="s">
        <v>599</v>
      </c>
      <c r="F63" s="54">
        <v>530213205</v>
      </c>
      <c r="G63" s="78">
        <v>19403</v>
      </c>
      <c r="H63" s="55">
        <v>111</v>
      </c>
      <c r="K63" s="100" t="s">
        <v>845</v>
      </c>
      <c r="AO63" s="119"/>
      <c r="AQ63" s="105"/>
      <c r="AR63" s="20"/>
      <c r="AS63" s="89"/>
      <c r="AT63" s="85"/>
      <c r="AU63" s="89"/>
      <c r="AV63" s="89"/>
      <c r="AW63" s="89"/>
      <c r="AX63" s="89"/>
      <c r="AY63" s="89"/>
      <c r="AZ63" s="89"/>
      <c r="BA63" s="89"/>
      <c r="BB63" s="55"/>
    </row>
    <row r="64" spans="1:54" x14ac:dyDescent="0.25">
      <c r="A64" s="6" t="s">
        <v>618</v>
      </c>
      <c r="B64" s="57">
        <v>44321</v>
      </c>
      <c r="C64" s="54">
        <v>1</v>
      </c>
      <c r="D64" s="54" t="s">
        <v>656</v>
      </c>
      <c r="E64" s="49" t="s">
        <v>622</v>
      </c>
      <c r="F64" s="54">
        <v>460318471</v>
      </c>
      <c r="G64" s="78">
        <v>16879</v>
      </c>
      <c r="H64" s="55">
        <v>111</v>
      </c>
      <c r="I64" s="50" t="s">
        <v>703</v>
      </c>
      <c r="J64" s="50" t="s">
        <v>6</v>
      </c>
      <c r="K64" s="100">
        <v>1</v>
      </c>
      <c r="L64" s="59">
        <v>44302</v>
      </c>
      <c r="M64" s="99">
        <v>1</v>
      </c>
      <c r="N64" s="74" t="s">
        <v>277</v>
      </c>
      <c r="O64" s="59">
        <v>44321</v>
      </c>
      <c r="P64" s="59" t="s">
        <v>799</v>
      </c>
      <c r="Z64" s="59">
        <v>44321</v>
      </c>
      <c r="AA64" s="74">
        <v>17.95</v>
      </c>
      <c r="AB64" s="60" t="s">
        <v>269</v>
      </c>
      <c r="AC64" s="54" t="s">
        <v>592</v>
      </c>
      <c r="AD64" s="62">
        <v>44442</v>
      </c>
      <c r="AE64" s="74">
        <v>0.41</v>
      </c>
      <c r="AF64" s="54" t="s">
        <v>269</v>
      </c>
      <c r="AG64" s="54" t="s">
        <v>849</v>
      </c>
      <c r="AH64" s="62">
        <v>44531</v>
      </c>
      <c r="AI64" s="75">
        <v>0.39</v>
      </c>
      <c r="AJ64" s="60" t="s">
        <v>594</v>
      </c>
      <c r="AK64" s="60" t="s">
        <v>591</v>
      </c>
      <c r="AL64" s="78">
        <v>44349</v>
      </c>
      <c r="AM64" s="54">
        <v>3.41</v>
      </c>
      <c r="AN64" s="54" t="s">
        <v>269</v>
      </c>
      <c r="AO64" s="213" t="s">
        <v>591</v>
      </c>
      <c r="AQ64" s="105"/>
      <c r="AR64" s="20"/>
      <c r="AS64" s="89"/>
      <c r="AT64" s="85"/>
      <c r="AU64" s="89"/>
      <c r="AV64" s="89"/>
      <c r="AW64" s="89"/>
      <c r="AX64" s="89"/>
      <c r="AY64" s="89"/>
      <c r="AZ64" s="89"/>
      <c r="BA64" s="89"/>
      <c r="BB64" s="55"/>
    </row>
    <row r="65" spans="1:54" x14ac:dyDescent="0.25">
      <c r="A65" s="6" t="s">
        <v>619</v>
      </c>
      <c r="B65" s="57">
        <v>44321</v>
      </c>
      <c r="C65" s="54">
        <v>2</v>
      </c>
      <c r="D65" s="54" t="s">
        <v>641</v>
      </c>
      <c r="E65" s="121" t="s">
        <v>468</v>
      </c>
      <c r="F65" s="54">
        <v>370911424</v>
      </c>
      <c r="G65" s="78">
        <v>13769</v>
      </c>
      <c r="H65" s="55">
        <v>201</v>
      </c>
      <c r="I65" s="54" t="s">
        <v>515</v>
      </c>
      <c r="J65" s="54" t="s">
        <v>3</v>
      </c>
      <c r="K65" s="100" t="s">
        <v>824</v>
      </c>
      <c r="AH65" s="78"/>
      <c r="AO65" s="120"/>
      <c r="AS65" s="91"/>
      <c r="AT65" s="109"/>
      <c r="AU65" s="91"/>
      <c r="AV65" s="91"/>
      <c r="AW65" s="91"/>
      <c r="AX65" s="90"/>
      <c r="AY65" s="90"/>
      <c r="AZ65" s="90"/>
      <c r="BA65" s="90"/>
      <c r="BB65" s="55"/>
    </row>
    <row r="66" spans="1:54" x14ac:dyDescent="0.25">
      <c r="A66" s="6" t="s">
        <v>620</v>
      </c>
      <c r="B66" s="57">
        <v>44323</v>
      </c>
      <c r="C66" s="54">
        <v>3</v>
      </c>
      <c r="D66" s="54" t="s">
        <v>674</v>
      </c>
      <c r="E66" s="121" t="s">
        <v>474</v>
      </c>
      <c r="F66" s="54">
        <v>470909412</v>
      </c>
      <c r="G66" s="78">
        <v>17419</v>
      </c>
      <c r="H66" s="55">
        <v>111</v>
      </c>
      <c r="I66" s="50" t="s">
        <v>520</v>
      </c>
      <c r="J66" s="50" t="s">
        <v>6</v>
      </c>
      <c r="K66" s="100" t="s">
        <v>825</v>
      </c>
      <c r="AO66" s="120"/>
      <c r="AS66" s="91"/>
      <c r="AT66" s="109"/>
      <c r="AU66" s="91"/>
      <c r="AV66" s="91"/>
      <c r="AW66" s="91"/>
      <c r="AX66" s="90"/>
      <c r="AY66" s="90"/>
      <c r="AZ66" s="90"/>
      <c r="BA66" s="90"/>
      <c r="BB66" s="55"/>
    </row>
    <row r="67" spans="1:54" x14ac:dyDescent="0.25">
      <c r="A67" s="6" t="s">
        <v>621</v>
      </c>
      <c r="B67" s="57">
        <v>44323</v>
      </c>
      <c r="C67" s="54">
        <v>2</v>
      </c>
      <c r="D67" s="54" t="s">
        <v>685</v>
      </c>
      <c r="E67" s="121" t="s">
        <v>476</v>
      </c>
      <c r="F67" s="54">
        <v>401009402</v>
      </c>
      <c r="G67" s="78">
        <v>14893</v>
      </c>
      <c r="H67" s="55">
        <v>111</v>
      </c>
      <c r="I67" s="54" t="s">
        <v>522</v>
      </c>
      <c r="J67" s="54" t="s">
        <v>3</v>
      </c>
      <c r="K67" s="100" t="s">
        <v>842</v>
      </c>
      <c r="AO67" s="120"/>
      <c r="AS67" s="91"/>
      <c r="AT67" s="109"/>
      <c r="AU67" s="91"/>
      <c r="AV67" s="91"/>
      <c r="AW67" s="91"/>
      <c r="AX67" s="90"/>
      <c r="AY67" s="90"/>
      <c r="AZ67" s="90"/>
      <c r="BA67" s="90"/>
      <c r="BB67" s="55"/>
    </row>
    <row r="68" spans="1:54" x14ac:dyDescent="0.25">
      <c r="A68" s="6" t="s">
        <v>623</v>
      </c>
      <c r="B68" s="57">
        <v>44326</v>
      </c>
      <c r="C68" s="54">
        <v>3</v>
      </c>
      <c r="D68" s="54" t="s">
        <v>670</v>
      </c>
      <c r="E68" s="121" t="s">
        <v>470</v>
      </c>
      <c r="F68" s="54">
        <v>450922456</v>
      </c>
      <c r="G68" s="78">
        <v>16702</v>
      </c>
      <c r="H68" s="55">
        <v>111</v>
      </c>
      <c r="K68" s="100" t="s">
        <v>832</v>
      </c>
      <c r="BB68" s="55"/>
    </row>
    <row r="69" spans="1:54" x14ac:dyDescent="0.25">
      <c r="A69" s="6" t="s">
        <v>624</v>
      </c>
      <c r="B69" s="57">
        <v>44328</v>
      </c>
      <c r="C69" s="54">
        <v>2</v>
      </c>
      <c r="D69" s="54" t="s">
        <v>678</v>
      </c>
      <c r="E69" s="121" t="s">
        <v>481</v>
      </c>
      <c r="F69" s="54">
        <v>5401281578</v>
      </c>
      <c r="G69" s="78">
        <v>19752</v>
      </c>
      <c r="H69" s="55">
        <v>211</v>
      </c>
      <c r="K69" s="100" t="s">
        <v>846</v>
      </c>
      <c r="L69" s="99"/>
      <c r="BB69" s="55"/>
    </row>
    <row r="70" spans="1:54" x14ac:dyDescent="0.25">
      <c r="A70" s="6" t="s">
        <v>625</v>
      </c>
      <c r="B70" s="57">
        <v>44329</v>
      </c>
      <c r="C70" s="54">
        <v>2</v>
      </c>
      <c r="D70" s="54" t="s">
        <v>695</v>
      </c>
      <c r="E70" s="121" t="s">
        <v>483</v>
      </c>
      <c r="F70" s="54">
        <v>440414421</v>
      </c>
      <c r="G70" s="78">
        <v>16176</v>
      </c>
      <c r="H70" s="55">
        <v>111</v>
      </c>
      <c r="I70" s="54" t="s">
        <v>528</v>
      </c>
      <c r="J70" s="54" t="s">
        <v>3</v>
      </c>
      <c r="K70" s="100" t="s">
        <v>847</v>
      </c>
      <c r="BB70" s="55"/>
    </row>
    <row r="71" spans="1:54" x14ac:dyDescent="0.25">
      <c r="A71" s="6" t="s">
        <v>708</v>
      </c>
      <c r="B71" s="78">
        <v>44337</v>
      </c>
      <c r="C71" s="54">
        <v>1</v>
      </c>
      <c r="D71" s="54" t="s">
        <v>715</v>
      </c>
      <c r="E71" s="56" t="s">
        <v>714</v>
      </c>
      <c r="F71" s="54">
        <v>380915002</v>
      </c>
      <c r="G71" s="62">
        <v>14138</v>
      </c>
      <c r="H71" s="55">
        <v>213</v>
      </c>
      <c r="J71" s="55" t="s">
        <v>0</v>
      </c>
      <c r="K71" s="100">
        <v>0</v>
      </c>
      <c r="M71" s="99">
        <v>1</v>
      </c>
      <c r="N71" s="74" t="s">
        <v>1014</v>
      </c>
      <c r="O71" s="99">
        <v>2009</v>
      </c>
      <c r="P71" s="59" t="s">
        <v>269</v>
      </c>
      <c r="Q71" s="99" t="s">
        <v>821</v>
      </c>
      <c r="R71" s="59">
        <v>44337</v>
      </c>
      <c r="S71" s="59" t="s">
        <v>799</v>
      </c>
      <c r="Z71" s="59">
        <v>44337</v>
      </c>
      <c r="AA71" s="74">
        <v>35.24</v>
      </c>
      <c r="AB71" s="60" t="s">
        <v>269</v>
      </c>
      <c r="AC71" s="54" t="s">
        <v>592</v>
      </c>
      <c r="AD71" s="59">
        <v>44455</v>
      </c>
      <c r="AE71" s="74">
        <v>6.11</v>
      </c>
      <c r="AF71" s="54" t="s">
        <v>269</v>
      </c>
      <c r="AG71" s="54" t="s">
        <v>592</v>
      </c>
      <c r="AH71" s="62">
        <v>44538</v>
      </c>
      <c r="AI71" s="75">
        <v>3.72</v>
      </c>
      <c r="AJ71" s="60" t="s">
        <v>269</v>
      </c>
      <c r="AK71" s="60" t="s">
        <v>592</v>
      </c>
      <c r="AL71" s="78">
        <v>44636</v>
      </c>
      <c r="AM71" s="54">
        <v>2.79</v>
      </c>
      <c r="AN71" s="54" t="s">
        <v>269</v>
      </c>
      <c r="AO71" s="54" t="s">
        <v>591</v>
      </c>
    </row>
    <row r="72" spans="1:54" x14ac:dyDescent="0.25">
      <c r="A72" s="6" t="s">
        <v>709</v>
      </c>
      <c r="B72" s="78">
        <v>44344</v>
      </c>
      <c r="C72" s="54">
        <v>1</v>
      </c>
      <c r="D72" s="54" t="s">
        <v>720</v>
      </c>
      <c r="E72" s="56" t="s">
        <v>38</v>
      </c>
      <c r="F72" s="54">
        <v>410304428</v>
      </c>
      <c r="G72" s="78">
        <v>15039</v>
      </c>
      <c r="H72" s="55">
        <v>211</v>
      </c>
      <c r="K72" s="100">
        <v>1</v>
      </c>
      <c r="L72" s="59">
        <v>43136</v>
      </c>
      <c r="M72" s="99">
        <v>1</v>
      </c>
      <c r="N72" s="74" t="s">
        <v>277</v>
      </c>
      <c r="O72" s="59">
        <v>43348</v>
      </c>
      <c r="P72" s="59">
        <v>44424</v>
      </c>
      <c r="Q72" s="99" t="s">
        <v>807</v>
      </c>
      <c r="R72" s="59">
        <v>44567</v>
      </c>
      <c r="S72" s="59" t="s">
        <v>799</v>
      </c>
      <c r="Z72" s="59">
        <v>44344</v>
      </c>
      <c r="AA72" s="74">
        <v>3.51</v>
      </c>
      <c r="AB72" s="60" t="s">
        <v>269</v>
      </c>
      <c r="AC72" s="54" t="s">
        <v>592</v>
      </c>
      <c r="AD72" s="59">
        <v>44435</v>
      </c>
      <c r="AE72" s="74">
        <v>3.24</v>
      </c>
      <c r="AF72" s="54" t="s">
        <v>594</v>
      </c>
      <c r="AG72" s="54" t="s">
        <v>591</v>
      </c>
      <c r="AH72" s="62">
        <v>44518</v>
      </c>
      <c r="AI72" s="75">
        <v>8.01</v>
      </c>
      <c r="AJ72" s="60" t="s">
        <v>269</v>
      </c>
      <c r="AK72" s="60" t="s">
        <v>591</v>
      </c>
      <c r="AL72" s="54" t="s">
        <v>814</v>
      </c>
    </row>
    <row r="73" spans="1:54" x14ac:dyDescent="0.25">
      <c r="A73" s="6" t="s">
        <v>710</v>
      </c>
      <c r="B73" s="78">
        <v>44344</v>
      </c>
      <c r="C73" s="54">
        <v>2</v>
      </c>
      <c r="D73" s="54" t="s">
        <v>716</v>
      </c>
      <c r="E73" s="122" t="s">
        <v>480</v>
      </c>
      <c r="F73" s="54">
        <v>351029406</v>
      </c>
      <c r="G73" s="10">
        <v>13086</v>
      </c>
      <c r="H73" s="6">
        <v>207</v>
      </c>
      <c r="I73" s="54" t="s">
        <v>526</v>
      </c>
      <c r="J73" s="54" t="s">
        <v>3</v>
      </c>
      <c r="K73" s="100" t="s">
        <v>850</v>
      </c>
    </row>
    <row r="74" spans="1:54" x14ac:dyDescent="0.25">
      <c r="A74" s="6" t="s">
        <v>711</v>
      </c>
      <c r="B74" s="78">
        <v>44349</v>
      </c>
      <c r="C74" s="54">
        <v>4</v>
      </c>
      <c r="D74" s="54" t="s">
        <v>717</v>
      </c>
      <c r="E74" s="122" t="s">
        <v>462</v>
      </c>
      <c r="F74" s="54">
        <v>460705448</v>
      </c>
      <c r="G74" s="78">
        <v>16988</v>
      </c>
      <c r="H74" s="55">
        <v>111</v>
      </c>
      <c r="K74" s="100" t="s">
        <v>851</v>
      </c>
    </row>
    <row r="75" spans="1:54" x14ac:dyDescent="0.25">
      <c r="A75" s="6" t="s">
        <v>712</v>
      </c>
      <c r="B75" s="78">
        <v>44349</v>
      </c>
      <c r="C75" s="54">
        <v>2</v>
      </c>
      <c r="D75" s="54" t="s">
        <v>718</v>
      </c>
      <c r="E75" s="122" t="s">
        <v>622</v>
      </c>
      <c r="F75" s="54">
        <v>460318471</v>
      </c>
      <c r="G75" s="78">
        <v>16879</v>
      </c>
      <c r="H75" s="55">
        <v>111</v>
      </c>
      <c r="I75" s="50" t="s">
        <v>703</v>
      </c>
      <c r="J75" s="50" t="s">
        <v>6</v>
      </c>
      <c r="K75" s="100" t="s">
        <v>852</v>
      </c>
    </row>
    <row r="76" spans="1:54" x14ac:dyDescent="0.25">
      <c r="A76" s="6" t="s">
        <v>713</v>
      </c>
      <c r="B76" s="78">
        <v>44351</v>
      </c>
      <c r="C76" s="54">
        <v>3</v>
      </c>
      <c r="D76" s="54" t="s">
        <v>719</v>
      </c>
      <c r="E76" s="122" t="s">
        <v>469</v>
      </c>
      <c r="F76" s="6">
        <v>4504133409</v>
      </c>
      <c r="G76" s="78">
        <v>16540</v>
      </c>
      <c r="H76" s="55">
        <v>211</v>
      </c>
      <c r="K76" s="100" t="s">
        <v>823</v>
      </c>
    </row>
    <row r="77" spans="1:54" x14ac:dyDescent="0.25">
      <c r="A77" s="6" t="s">
        <v>721</v>
      </c>
      <c r="B77" s="78">
        <v>44356</v>
      </c>
      <c r="C77" s="55">
        <v>1</v>
      </c>
      <c r="D77" s="54" t="s">
        <v>752</v>
      </c>
      <c r="E77" s="56" t="s">
        <v>751</v>
      </c>
      <c r="F77" s="54">
        <v>6103230067</v>
      </c>
      <c r="G77" s="78">
        <v>22363</v>
      </c>
      <c r="H77" s="55">
        <v>211</v>
      </c>
      <c r="I77" s="50" t="s">
        <v>860</v>
      </c>
      <c r="J77" s="50" t="s">
        <v>0</v>
      </c>
      <c r="K77" s="100">
        <v>1</v>
      </c>
      <c r="L77" s="59">
        <v>43971</v>
      </c>
      <c r="M77" s="99">
        <v>1</v>
      </c>
      <c r="N77" s="74" t="s">
        <v>277</v>
      </c>
      <c r="O77" s="59">
        <v>44356</v>
      </c>
      <c r="P77" s="59" t="s">
        <v>799</v>
      </c>
      <c r="Z77" s="59">
        <v>44356</v>
      </c>
      <c r="AA77" s="74">
        <v>33.6</v>
      </c>
      <c r="AB77" s="60" t="s">
        <v>269</v>
      </c>
      <c r="AC77" s="54" t="s">
        <v>592</v>
      </c>
      <c r="AD77" s="59">
        <v>44447</v>
      </c>
      <c r="AE77" s="74">
        <v>61.16</v>
      </c>
      <c r="AF77" s="54" t="s">
        <v>269</v>
      </c>
      <c r="AG77" s="54" t="s">
        <v>592</v>
      </c>
      <c r="AH77" s="62">
        <v>44533</v>
      </c>
      <c r="AI77" s="75">
        <v>87.5</v>
      </c>
      <c r="AJ77" s="60" t="s">
        <v>269</v>
      </c>
      <c r="AK77" s="60" t="s">
        <v>592</v>
      </c>
      <c r="AL77" s="78">
        <v>44638</v>
      </c>
      <c r="AM77" s="54">
        <v>96.29</v>
      </c>
      <c r="AN77" s="54" t="s">
        <v>269</v>
      </c>
      <c r="AO77" s="54" t="s">
        <v>592</v>
      </c>
    </row>
    <row r="78" spans="1:54" x14ac:dyDescent="0.25">
      <c r="A78" s="6" t="s">
        <v>722</v>
      </c>
      <c r="B78" s="78">
        <v>44363</v>
      </c>
      <c r="C78" s="55">
        <v>3</v>
      </c>
      <c r="D78" s="54" t="s">
        <v>753</v>
      </c>
      <c r="E78" s="123" t="s">
        <v>485</v>
      </c>
      <c r="F78" s="6">
        <v>460204462</v>
      </c>
      <c r="G78" s="10" t="s">
        <v>1003</v>
      </c>
      <c r="H78" s="95">
        <v>111</v>
      </c>
      <c r="I78" s="159"/>
      <c r="J78" s="159"/>
      <c r="K78" s="100" t="s">
        <v>838</v>
      </c>
      <c r="L78" s="79"/>
      <c r="M78" s="101"/>
      <c r="N78" s="80"/>
      <c r="O78" s="79"/>
      <c r="P78" s="79"/>
      <c r="Q78" s="101"/>
      <c r="R78" s="79"/>
      <c r="S78" s="79"/>
      <c r="T78" s="79"/>
      <c r="U78" s="79"/>
      <c r="V78" s="79"/>
      <c r="W78" s="79"/>
      <c r="X78" s="79"/>
      <c r="Y78" s="79"/>
      <c r="Z78" s="79"/>
      <c r="AA78" s="80"/>
      <c r="AB78" s="81"/>
      <c r="AC78" s="82"/>
      <c r="AD78" s="81"/>
    </row>
    <row r="79" spans="1:54" x14ac:dyDescent="0.25">
      <c r="A79" s="6" t="s">
        <v>723</v>
      </c>
      <c r="B79" s="62">
        <v>44363</v>
      </c>
      <c r="C79" s="54">
        <v>4</v>
      </c>
      <c r="D79" s="54" t="s">
        <v>754</v>
      </c>
      <c r="E79" s="122" t="s">
        <v>471</v>
      </c>
      <c r="F79" s="54">
        <v>6202111520</v>
      </c>
      <c r="G79" s="10">
        <v>22688</v>
      </c>
      <c r="H79" s="20">
        <v>205</v>
      </c>
      <c r="I79" s="54" t="s">
        <v>518</v>
      </c>
      <c r="J79" s="54" t="s">
        <v>6</v>
      </c>
      <c r="K79" s="100" t="s">
        <v>817</v>
      </c>
    </row>
    <row r="80" spans="1:54" x14ac:dyDescent="0.25">
      <c r="A80" s="6" t="s">
        <v>724</v>
      </c>
      <c r="B80" s="78">
        <v>44365</v>
      </c>
      <c r="C80" s="55">
        <v>2</v>
      </c>
      <c r="D80" s="54" t="s">
        <v>755</v>
      </c>
      <c r="E80" s="122" t="s">
        <v>458</v>
      </c>
      <c r="F80" s="54">
        <v>511019194</v>
      </c>
      <c r="G80" s="10" t="s">
        <v>1004</v>
      </c>
      <c r="H80" s="95">
        <v>111</v>
      </c>
      <c r="I80" s="163"/>
      <c r="J80" s="163"/>
      <c r="K80" s="100" t="s">
        <v>853</v>
      </c>
    </row>
    <row r="81" spans="1:41" x14ac:dyDescent="0.25">
      <c r="A81" s="6" t="s">
        <v>725</v>
      </c>
      <c r="B81" s="62">
        <v>44370</v>
      </c>
      <c r="C81" s="54">
        <v>1</v>
      </c>
      <c r="D81" s="54" t="s">
        <v>758</v>
      </c>
      <c r="E81" s="56" t="s">
        <v>757</v>
      </c>
      <c r="F81" s="54">
        <v>521223014</v>
      </c>
      <c r="G81" s="78">
        <v>19351</v>
      </c>
      <c r="H81" s="95">
        <v>205</v>
      </c>
      <c r="K81" s="100">
        <v>1</v>
      </c>
      <c r="L81" s="59">
        <v>44169</v>
      </c>
      <c r="M81" s="99">
        <v>1</v>
      </c>
      <c r="N81" s="74" t="s">
        <v>277</v>
      </c>
      <c r="O81" s="59">
        <v>44258</v>
      </c>
      <c r="P81" s="59" t="s">
        <v>799</v>
      </c>
      <c r="Z81" s="59">
        <v>44370</v>
      </c>
      <c r="AA81" s="74">
        <v>0.12</v>
      </c>
      <c r="AB81" s="60" t="s">
        <v>269</v>
      </c>
      <c r="AC81" s="54" t="s">
        <v>592</v>
      </c>
      <c r="AD81" s="59">
        <v>44461</v>
      </c>
      <c r="AE81" s="74">
        <v>0.03</v>
      </c>
      <c r="AF81" s="54" t="s">
        <v>803</v>
      </c>
      <c r="AG81" s="54" t="s">
        <v>592</v>
      </c>
      <c r="AH81" s="62">
        <v>44532</v>
      </c>
      <c r="AI81" s="54">
        <v>0.02</v>
      </c>
      <c r="AJ81" s="60" t="s">
        <v>803</v>
      </c>
      <c r="AK81" s="60" t="s">
        <v>592</v>
      </c>
      <c r="AL81" s="78">
        <v>44645</v>
      </c>
      <c r="AM81" s="54">
        <v>0.01</v>
      </c>
      <c r="AN81" s="54" t="s">
        <v>593</v>
      </c>
      <c r="AO81" s="54" t="s">
        <v>592</v>
      </c>
    </row>
    <row r="82" spans="1:41" x14ac:dyDescent="0.25">
      <c r="A82" s="6" t="s">
        <v>726</v>
      </c>
      <c r="B82" s="62">
        <v>44372</v>
      </c>
      <c r="C82" s="54">
        <v>2</v>
      </c>
      <c r="D82" s="54" t="s">
        <v>759</v>
      </c>
      <c r="E82" s="153" t="s">
        <v>585</v>
      </c>
      <c r="F82" s="54">
        <v>500115089</v>
      </c>
      <c r="G82" s="151">
        <v>18278</v>
      </c>
      <c r="H82" s="20">
        <v>111</v>
      </c>
      <c r="I82" s="54" t="s">
        <v>696</v>
      </c>
      <c r="J82" s="54" t="s">
        <v>3</v>
      </c>
      <c r="K82" s="100" t="s">
        <v>854</v>
      </c>
    </row>
    <row r="83" spans="1:41" x14ac:dyDescent="0.25">
      <c r="A83" s="6" t="s">
        <v>727</v>
      </c>
      <c r="B83" s="62">
        <v>44372</v>
      </c>
      <c r="C83" s="54">
        <v>3</v>
      </c>
      <c r="D83" s="54" t="s">
        <v>760</v>
      </c>
      <c r="E83" s="123" t="s">
        <v>473</v>
      </c>
      <c r="F83" s="82">
        <v>491217311</v>
      </c>
      <c r="G83" s="10">
        <v>18249</v>
      </c>
      <c r="H83" s="77">
        <v>205</v>
      </c>
      <c r="I83" s="155" t="s">
        <v>519</v>
      </c>
      <c r="J83" s="155" t="s">
        <v>3</v>
      </c>
      <c r="K83" s="100" t="s">
        <v>834</v>
      </c>
      <c r="L83" s="79"/>
      <c r="M83" s="101"/>
      <c r="N83" s="80"/>
      <c r="O83" s="79"/>
      <c r="P83" s="79"/>
      <c r="Q83" s="101"/>
      <c r="R83" s="79"/>
      <c r="S83" s="79"/>
      <c r="T83" s="79"/>
      <c r="U83" s="79"/>
      <c r="V83" s="79"/>
      <c r="W83" s="79"/>
      <c r="X83" s="79"/>
      <c r="Y83" s="79"/>
      <c r="Z83" s="79"/>
      <c r="AA83" s="80"/>
      <c r="AB83" s="81"/>
      <c r="AC83" s="82"/>
      <c r="AD83" s="81"/>
    </row>
    <row r="84" spans="1:41" x14ac:dyDescent="0.25">
      <c r="A84" s="6" t="s">
        <v>728</v>
      </c>
      <c r="B84" s="78">
        <v>44379</v>
      </c>
      <c r="C84" s="55">
        <v>1</v>
      </c>
      <c r="D84" s="54" t="s">
        <v>762</v>
      </c>
      <c r="E84" s="56" t="s">
        <v>761</v>
      </c>
      <c r="F84" s="54">
        <v>6102022091</v>
      </c>
      <c r="G84" s="10" t="s">
        <v>1010</v>
      </c>
      <c r="H84" s="55">
        <v>111</v>
      </c>
      <c r="K84" s="100">
        <v>1</v>
      </c>
      <c r="L84" s="59">
        <v>43973</v>
      </c>
      <c r="M84" s="99">
        <v>1</v>
      </c>
      <c r="N84" s="74" t="s">
        <v>807</v>
      </c>
      <c r="O84" s="59">
        <v>43973</v>
      </c>
      <c r="P84" s="59">
        <v>44148</v>
      </c>
      <c r="Q84" s="99" t="s">
        <v>277</v>
      </c>
      <c r="R84" s="59">
        <v>44379</v>
      </c>
      <c r="S84" s="59">
        <v>44635</v>
      </c>
      <c r="Z84" s="59">
        <v>44379</v>
      </c>
      <c r="AA84" s="74">
        <v>27.9</v>
      </c>
      <c r="AB84" s="60" t="s">
        <v>269</v>
      </c>
      <c r="AC84" s="54" t="s">
        <v>592</v>
      </c>
      <c r="AD84" s="59">
        <v>44477</v>
      </c>
      <c r="AE84" s="74">
        <v>15.32</v>
      </c>
      <c r="AF84" s="54" t="s">
        <v>269</v>
      </c>
      <c r="AG84" s="54" t="s">
        <v>592</v>
      </c>
      <c r="AH84" s="62">
        <v>44568</v>
      </c>
      <c r="AI84" s="75">
        <v>48.17</v>
      </c>
      <c r="AJ84" s="60" t="s">
        <v>269</v>
      </c>
      <c r="AK84" s="60" t="s">
        <v>592</v>
      </c>
    </row>
    <row r="85" spans="1:41" x14ac:dyDescent="0.25">
      <c r="A85" s="6" t="s">
        <v>729</v>
      </c>
      <c r="B85" s="78">
        <v>44379</v>
      </c>
      <c r="C85" s="55">
        <v>3</v>
      </c>
      <c r="D85" s="54" t="s">
        <v>763</v>
      </c>
      <c r="E85" s="122" t="s">
        <v>477</v>
      </c>
      <c r="F85" s="54">
        <v>471229433</v>
      </c>
      <c r="G85" s="10">
        <v>17530</v>
      </c>
      <c r="H85" s="55">
        <v>111</v>
      </c>
      <c r="I85" s="54" t="s">
        <v>523</v>
      </c>
      <c r="J85" s="54" t="s">
        <v>6</v>
      </c>
      <c r="K85" s="100" t="s">
        <v>840</v>
      </c>
    </row>
    <row r="86" spans="1:41" x14ac:dyDescent="0.25">
      <c r="A86" s="6" t="s">
        <v>730</v>
      </c>
      <c r="B86" s="78">
        <v>44379</v>
      </c>
      <c r="C86" s="55">
        <v>4</v>
      </c>
      <c r="D86" s="54" t="s">
        <v>764</v>
      </c>
      <c r="E86" s="122" t="s">
        <v>459</v>
      </c>
      <c r="F86" s="54">
        <v>491206187</v>
      </c>
      <c r="G86" s="10">
        <v>18238</v>
      </c>
      <c r="H86" s="55">
        <v>211</v>
      </c>
      <c r="I86" s="54" t="s">
        <v>509</v>
      </c>
      <c r="J86" s="54" t="s">
        <v>3</v>
      </c>
      <c r="K86" s="100" t="s">
        <v>818</v>
      </c>
    </row>
    <row r="87" spans="1:41" x14ac:dyDescent="0.25">
      <c r="A87" s="6" t="s">
        <v>731</v>
      </c>
      <c r="B87" s="78">
        <v>44385</v>
      </c>
      <c r="C87" s="55">
        <v>2</v>
      </c>
      <c r="D87" s="54" t="s">
        <v>765</v>
      </c>
      <c r="E87" s="122" t="s">
        <v>588</v>
      </c>
      <c r="F87" s="54">
        <v>440915423</v>
      </c>
      <c r="G87" s="10">
        <v>16330</v>
      </c>
      <c r="H87" s="55">
        <v>211</v>
      </c>
      <c r="I87" s="50" t="s">
        <v>519</v>
      </c>
      <c r="J87" s="50" t="s">
        <v>3</v>
      </c>
      <c r="K87" s="100" t="s">
        <v>855</v>
      </c>
    </row>
    <row r="88" spans="1:41" x14ac:dyDescent="0.25">
      <c r="A88" s="6" t="s">
        <v>732</v>
      </c>
      <c r="B88" s="78">
        <v>44386</v>
      </c>
      <c r="C88" s="55">
        <v>4</v>
      </c>
      <c r="D88" s="54" t="s">
        <v>766</v>
      </c>
      <c r="E88" s="122" t="s">
        <v>463</v>
      </c>
      <c r="F88" s="54">
        <v>390928409</v>
      </c>
      <c r="G88" s="10">
        <v>14516</v>
      </c>
      <c r="H88" s="55">
        <v>111</v>
      </c>
      <c r="I88" s="50" t="s">
        <v>507</v>
      </c>
      <c r="J88" s="50" t="s">
        <v>3</v>
      </c>
      <c r="K88" s="100" t="s">
        <v>816</v>
      </c>
    </row>
    <row r="89" spans="1:41" x14ac:dyDescent="0.25">
      <c r="A89" s="6" t="s">
        <v>733</v>
      </c>
      <c r="B89" s="78">
        <v>44386</v>
      </c>
      <c r="C89" s="55">
        <v>4</v>
      </c>
      <c r="D89" s="54" t="s">
        <v>767</v>
      </c>
      <c r="E89" s="122" t="s">
        <v>464</v>
      </c>
      <c r="F89" s="54">
        <v>450202407</v>
      </c>
      <c r="G89" s="10">
        <v>16470</v>
      </c>
      <c r="H89" s="6">
        <v>205</v>
      </c>
      <c r="I89" s="50" t="s">
        <v>512</v>
      </c>
      <c r="J89" s="50" t="s">
        <v>3</v>
      </c>
      <c r="K89" s="100" t="s">
        <v>819</v>
      </c>
    </row>
    <row r="90" spans="1:41" x14ac:dyDescent="0.25">
      <c r="A90" s="6" t="s">
        <v>734</v>
      </c>
      <c r="B90" s="78">
        <v>44398</v>
      </c>
      <c r="C90" s="55">
        <v>2</v>
      </c>
      <c r="D90" s="54" t="s">
        <v>768</v>
      </c>
      <c r="E90" s="122" t="s">
        <v>756</v>
      </c>
      <c r="F90" s="54">
        <v>410406430</v>
      </c>
      <c r="G90" s="10">
        <v>15072</v>
      </c>
      <c r="H90" s="55">
        <v>211</v>
      </c>
      <c r="I90" s="50" t="s">
        <v>702</v>
      </c>
      <c r="J90" s="50" t="s">
        <v>6</v>
      </c>
      <c r="K90" s="100" t="s">
        <v>856</v>
      </c>
    </row>
    <row r="91" spans="1:41" x14ac:dyDescent="0.25">
      <c r="A91" s="6" t="s">
        <v>735</v>
      </c>
      <c r="B91" s="78">
        <v>44399</v>
      </c>
      <c r="C91" s="55">
        <v>2</v>
      </c>
      <c r="D91" s="54" t="s">
        <v>769</v>
      </c>
      <c r="E91" s="122" t="s">
        <v>584</v>
      </c>
      <c r="F91" s="54">
        <v>480916249</v>
      </c>
      <c r="G91" s="78">
        <v>17792</v>
      </c>
      <c r="H91" s="55">
        <v>111</v>
      </c>
      <c r="K91" s="100" t="s">
        <v>857</v>
      </c>
    </row>
    <row r="92" spans="1:41" x14ac:dyDescent="0.25">
      <c r="A92" s="6" t="s">
        <v>736</v>
      </c>
      <c r="B92" s="78">
        <v>44399</v>
      </c>
      <c r="C92" s="55">
        <v>2</v>
      </c>
      <c r="D92" s="54" t="s">
        <v>770</v>
      </c>
      <c r="E92" s="122" t="s">
        <v>586</v>
      </c>
      <c r="F92" s="54">
        <v>361122064</v>
      </c>
      <c r="G92" s="10">
        <v>13476</v>
      </c>
      <c r="H92" s="55">
        <v>201</v>
      </c>
      <c r="I92" s="50" t="s">
        <v>699</v>
      </c>
      <c r="J92" s="50" t="s">
        <v>3</v>
      </c>
      <c r="K92" s="100" t="s">
        <v>858</v>
      </c>
    </row>
    <row r="93" spans="1:41" x14ac:dyDescent="0.25">
      <c r="A93" s="6" t="s">
        <v>737</v>
      </c>
      <c r="B93" s="78">
        <v>44400</v>
      </c>
      <c r="C93" s="55">
        <v>3</v>
      </c>
      <c r="D93" s="54" t="s">
        <v>771</v>
      </c>
      <c r="E93" s="122" t="s">
        <v>472</v>
      </c>
      <c r="F93" s="54">
        <v>5507222248</v>
      </c>
      <c r="G93" s="10" t="s">
        <v>1005</v>
      </c>
      <c r="H93" s="55">
        <v>111</v>
      </c>
      <c r="K93" s="100" t="s">
        <v>841</v>
      </c>
    </row>
    <row r="94" spans="1:41" x14ac:dyDescent="0.25">
      <c r="A94" s="6" t="s">
        <v>738</v>
      </c>
      <c r="B94" s="78">
        <v>44400</v>
      </c>
      <c r="C94" s="55">
        <v>3</v>
      </c>
      <c r="D94" s="54" t="s">
        <v>772</v>
      </c>
      <c r="E94" s="122" t="s">
        <v>479</v>
      </c>
      <c r="F94" s="54">
        <v>430128478</v>
      </c>
      <c r="G94" s="78">
        <v>15734</v>
      </c>
      <c r="H94" s="6">
        <v>207</v>
      </c>
      <c r="I94" s="54" t="s">
        <v>525</v>
      </c>
      <c r="J94" s="54" t="s">
        <v>6</v>
      </c>
      <c r="K94" s="100" t="s">
        <v>843</v>
      </c>
    </row>
    <row r="95" spans="1:41" x14ac:dyDescent="0.25">
      <c r="A95" s="6" t="s">
        <v>739</v>
      </c>
      <c r="B95" s="78">
        <v>44405</v>
      </c>
      <c r="C95" s="55">
        <v>3</v>
      </c>
      <c r="D95" s="54" t="s">
        <v>773</v>
      </c>
      <c r="E95" s="122" t="s">
        <v>478</v>
      </c>
      <c r="F95" s="54">
        <v>420322402</v>
      </c>
      <c r="G95" s="10" t="s">
        <v>1006</v>
      </c>
      <c r="H95" s="55">
        <v>111</v>
      </c>
      <c r="K95" s="100" t="s">
        <v>844</v>
      </c>
    </row>
    <row r="96" spans="1:41" x14ac:dyDescent="0.25">
      <c r="A96" s="6" t="s">
        <v>740</v>
      </c>
      <c r="B96" s="78">
        <v>44410</v>
      </c>
      <c r="C96" s="55">
        <v>2</v>
      </c>
      <c r="D96" s="54" t="s">
        <v>779</v>
      </c>
      <c r="E96" s="122" t="s">
        <v>170</v>
      </c>
      <c r="F96" s="54">
        <v>420225417</v>
      </c>
      <c r="G96" s="10" t="s">
        <v>1007</v>
      </c>
      <c r="K96" s="100" t="s">
        <v>859</v>
      </c>
    </row>
    <row r="97" spans="1:51" x14ac:dyDescent="0.25">
      <c r="A97" s="6" t="s">
        <v>741</v>
      </c>
      <c r="B97" s="78">
        <v>44411</v>
      </c>
      <c r="C97" s="55">
        <v>1</v>
      </c>
      <c r="D97" s="54" t="s">
        <v>780</v>
      </c>
      <c r="E97" s="125" t="s">
        <v>774</v>
      </c>
      <c r="F97" s="54">
        <v>351201448</v>
      </c>
      <c r="G97" s="10">
        <v>12816</v>
      </c>
      <c r="H97" s="55">
        <v>111</v>
      </c>
      <c r="I97" s="50" t="s">
        <v>862</v>
      </c>
      <c r="J97" s="50" t="s">
        <v>0</v>
      </c>
      <c r="K97" s="100">
        <v>1</v>
      </c>
      <c r="L97" s="59">
        <v>44340</v>
      </c>
      <c r="M97" s="99">
        <v>1</v>
      </c>
      <c r="N97" s="74" t="s">
        <v>277</v>
      </c>
      <c r="O97" s="59">
        <v>44411</v>
      </c>
      <c r="P97" s="59">
        <v>44531</v>
      </c>
      <c r="Z97" s="59">
        <v>44411</v>
      </c>
      <c r="AA97" s="74">
        <v>215.66</v>
      </c>
      <c r="AB97" s="60" t="s">
        <v>269</v>
      </c>
      <c r="AC97" s="54" t="s">
        <v>592</v>
      </c>
      <c r="AD97" s="78">
        <v>44503</v>
      </c>
      <c r="AE97" s="74">
        <v>255.63</v>
      </c>
      <c r="AF97" s="54" t="s">
        <v>594</v>
      </c>
      <c r="AG97" s="54" t="s">
        <v>592</v>
      </c>
      <c r="AX97" s="89" t="s">
        <v>805</v>
      </c>
      <c r="AY97" s="55" t="s">
        <v>808</v>
      </c>
    </row>
    <row r="98" spans="1:51" x14ac:dyDescent="0.25">
      <c r="A98" s="6" t="s">
        <v>742</v>
      </c>
      <c r="B98" s="78">
        <v>44412</v>
      </c>
      <c r="C98" s="55">
        <v>1</v>
      </c>
      <c r="D98" s="54" t="s">
        <v>781</v>
      </c>
      <c r="E98" s="56" t="s">
        <v>775</v>
      </c>
      <c r="F98" s="54">
        <v>400417144</v>
      </c>
      <c r="G98" s="78">
        <v>14718</v>
      </c>
      <c r="H98" s="55">
        <v>111</v>
      </c>
      <c r="I98" s="50" t="s">
        <v>863</v>
      </c>
      <c r="J98" s="50" t="s">
        <v>6</v>
      </c>
      <c r="K98" s="100">
        <v>1</v>
      </c>
      <c r="L98" s="59">
        <v>44317</v>
      </c>
      <c r="M98" s="99">
        <v>1</v>
      </c>
      <c r="N98" s="74" t="s">
        <v>277</v>
      </c>
      <c r="O98" s="59">
        <v>44412</v>
      </c>
      <c r="P98" s="181">
        <v>44659</v>
      </c>
      <c r="Q98" s="99" t="s">
        <v>807</v>
      </c>
      <c r="R98" s="59" t="s">
        <v>269</v>
      </c>
      <c r="Z98" s="59">
        <v>44412</v>
      </c>
      <c r="AA98" s="74">
        <v>65.459999999999994</v>
      </c>
      <c r="AB98" s="60" t="s">
        <v>269</v>
      </c>
      <c r="AC98" s="54" t="s">
        <v>592</v>
      </c>
      <c r="AD98" s="59">
        <v>44505</v>
      </c>
      <c r="AE98" s="74">
        <v>30.15</v>
      </c>
      <c r="AF98" s="54" t="s">
        <v>269</v>
      </c>
      <c r="AG98" s="54" t="s">
        <v>592</v>
      </c>
      <c r="AH98" s="78">
        <v>44596</v>
      </c>
      <c r="AI98" s="75">
        <v>29.39</v>
      </c>
      <c r="AJ98" s="60" t="s">
        <v>594</v>
      </c>
      <c r="AK98" s="60" t="s">
        <v>592</v>
      </c>
      <c r="AL98" s="78">
        <v>44659</v>
      </c>
      <c r="AM98" s="54">
        <v>33.17</v>
      </c>
      <c r="AN98" s="54" t="s">
        <v>269</v>
      </c>
      <c r="AO98" s="6" t="s">
        <v>592</v>
      </c>
    </row>
    <row r="99" spans="1:51" x14ac:dyDescent="0.25">
      <c r="A99" s="6" t="s">
        <v>743</v>
      </c>
      <c r="B99" s="78">
        <v>44412</v>
      </c>
      <c r="C99" s="55">
        <v>3</v>
      </c>
      <c r="D99" s="54" t="s">
        <v>782</v>
      </c>
      <c r="E99" s="122" t="s">
        <v>483</v>
      </c>
      <c r="F99" s="54">
        <v>440414421</v>
      </c>
      <c r="G99" s="78">
        <v>16176</v>
      </c>
      <c r="H99" s="55">
        <v>111</v>
      </c>
      <c r="I99" s="54" t="s">
        <v>528</v>
      </c>
      <c r="J99" s="54" t="s">
        <v>3</v>
      </c>
      <c r="K99" s="100" t="s">
        <v>847</v>
      </c>
    </row>
    <row r="100" spans="1:51" x14ac:dyDescent="0.25">
      <c r="A100" s="6" t="s">
        <v>744</v>
      </c>
      <c r="B100" s="78">
        <v>44413</v>
      </c>
      <c r="C100" s="55">
        <v>4</v>
      </c>
      <c r="D100" s="54" t="s">
        <v>783</v>
      </c>
      <c r="E100" s="122" t="s">
        <v>474</v>
      </c>
      <c r="F100" s="54">
        <v>470909412</v>
      </c>
      <c r="G100" s="78">
        <v>17419</v>
      </c>
      <c r="H100" s="55">
        <v>111</v>
      </c>
      <c r="I100" s="50" t="s">
        <v>520</v>
      </c>
      <c r="J100" s="50" t="s">
        <v>6</v>
      </c>
      <c r="K100" s="100" t="s">
        <v>825</v>
      </c>
    </row>
    <row r="101" spans="1:51" x14ac:dyDescent="0.25">
      <c r="A101" s="6" t="s">
        <v>745</v>
      </c>
      <c r="B101" s="78">
        <v>44413</v>
      </c>
      <c r="C101" s="55">
        <v>3</v>
      </c>
      <c r="D101" s="54" t="s">
        <v>784</v>
      </c>
      <c r="E101" s="122" t="s">
        <v>476</v>
      </c>
      <c r="F101" s="54">
        <v>401009402</v>
      </c>
      <c r="G101" s="78">
        <v>14893</v>
      </c>
      <c r="H101" s="55">
        <v>111</v>
      </c>
      <c r="I101" s="54" t="s">
        <v>522</v>
      </c>
      <c r="J101" s="54" t="s">
        <v>3</v>
      </c>
      <c r="K101" s="100" t="s">
        <v>842</v>
      </c>
    </row>
    <row r="102" spans="1:51" x14ac:dyDescent="0.25">
      <c r="A102" s="6" t="s">
        <v>746</v>
      </c>
      <c r="B102" s="78">
        <v>44421</v>
      </c>
      <c r="C102" s="55">
        <v>3</v>
      </c>
      <c r="D102" s="54" t="s">
        <v>785</v>
      </c>
      <c r="E102" s="122" t="s">
        <v>468</v>
      </c>
      <c r="F102" s="54">
        <v>370911424</v>
      </c>
      <c r="G102" s="78">
        <v>13769</v>
      </c>
      <c r="H102" s="55">
        <v>201</v>
      </c>
      <c r="I102" s="54" t="s">
        <v>515</v>
      </c>
      <c r="J102" s="54" t="s">
        <v>3</v>
      </c>
      <c r="K102" s="100" t="s">
        <v>824</v>
      </c>
    </row>
    <row r="103" spans="1:51" x14ac:dyDescent="0.25">
      <c r="A103" s="6" t="s">
        <v>747</v>
      </c>
      <c r="B103" s="78">
        <v>44431</v>
      </c>
      <c r="C103" s="55">
        <v>1</v>
      </c>
      <c r="D103" s="54" t="s">
        <v>786</v>
      </c>
      <c r="E103" s="56" t="s">
        <v>776</v>
      </c>
      <c r="F103" s="54">
        <v>5510161525</v>
      </c>
      <c r="G103" s="10">
        <v>20378</v>
      </c>
      <c r="H103" s="55">
        <v>211</v>
      </c>
      <c r="K103" s="100">
        <v>0</v>
      </c>
      <c r="M103" s="99">
        <v>1</v>
      </c>
      <c r="N103" s="74" t="s">
        <v>821</v>
      </c>
      <c r="O103" s="59">
        <v>44344</v>
      </c>
      <c r="P103" s="59" t="s">
        <v>799</v>
      </c>
      <c r="Z103" s="59">
        <v>44431</v>
      </c>
      <c r="AA103" s="74">
        <v>0.03</v>
      </c>
      <c r="AB103" s="60" t="s">
        <v>269</v>
      </c>
      <c r="AC103" s="54" t="s">
        <v>592</v>
      </c>
      <c r="AD103" s="78">
        <v>44607</v>
      </c>
      <c r="AE103" s="74">
        <v>0.01</v>
      </c>
      <c r="AF103" s="54" t="s">
        <v>269</v>
      </c>
      <c r="AG103" s="54" t="s">
        <v>592</v>
      </c>
    </row>
    <row r="104" spans="1:51" x14ac:dyDescent="0.25">
      <c r="A104" s="6" t="s">
        <v>748</v>
      </c>
      <c r="B104" s="78">
        <v>44433</v>
      </c>
      <c r="C104" s="55">
        <v>1</v>
      </c>
      <c r="D104" s="54" t="s">
        <v>787</v>
      </c>
      <c r="E104" s="56" t="s">
        <v>777</v>
      </c>
      <c r="F104" s="54">
        <v>5710020536</v>
      </c>
      <c r="H104" s="55">
        <v>205</v>
      </c>
      <c r="K104" s="100">
        <v>1</v>
      </c>
      <c r="L104" s="59">
        <v>44426</v>
      </c>
      <c r="M104" s="99" t="s">
        <v>801</v>
      </c>
      <c r="N104" s="74" t="s">
        <v>263</v>
      </c>
      <c r="O104" s="59">
        <v>44397</v>
      </c>
      <c r="P104" s="59" t="s">
        <v>799</v>
      </c>
      <c r="Z104" s="59">
        <v>44433</v>
      </c>
      <c r="AA104" s="74">
        <v>534.03</v>
      </c>
      <c r="AB104" s="60" t="s">
        <v>269</v>
      </c>
      <c r="AC104" s="54" t="s">
        <v>592</v>
      </c>
      <c r="AD104" s="59">
        <v>44522</v>
      </c>
      <c r="AE104" s="74">
        <v>297.16000000000003</v>
      </c>
      <c r="AF104" s="54" t="s">
        <v>269</v>
      </c>
      <c r="AG104" s="54" t="s">
        <v>592</v>
      </c>
    </row>
    <row r="105" spans="1:51" x14ac:dyDescent="0.25">
      <c r="A105" s="6" t="s">
        <v>749</v>
      </c>
      <c r="B105" s="78">
        <v>44442</v>
      </c>
      <c r="C105" s="55">
        <v>4</v>
      </c>
      <c r="D105" s="54" t="s">
        <v>788</v>
      </c>
      <c r="E105" s="122" t="s">
        <v>469</v>
      </c>
      <c r="F105" s="6">
        <v>4504133409</v>
      </c>
      <c r="G105" s="10" t="s">
        <v>1008</v>
      </c>
      <c r="H105" s="55">
        <v>211</v>
      </c>
      <c r="K105" s="100" t="s">
        <v>823</v>
      </c>
    </row>
    <row r="106" spans="1:51" x14ac:dyDescent="0.25">
      <c r="A106" s="6" t="s">
        <v>750</v>
      </c>
      <c r="B106" s="78">
        <v>44442</v>
      </c>
      <c r="C106" s="55">
        <v>3</v>
      </c>
      <c r="D106" s="54" t="s">
        <v>789</v>
      </c>
      <c r="E106" s="122" t="s">
        <v>622</v>
      </c>
      <c r="F106" s="54">
        <v>460318471</v>
      </c>
      <c r="G106" s="78">
        <v>16879</v>
      </c>
      <c r="H106" s="55">
        <v>111</v>
      </c>
      <c r="I106" s="50" t="s">
        <v>703</v>
      </c>
      <c r="J106" s="50" t="s">
        <v>6</v>
      </c>
      <c r="K106" s="100" t="s">
        <v>852</v>
      </c>
    </row>
    <row r="107" spans="1:51" x14ac:dyDescent="0.25">
      <c r="A107" s="6" t="s">
        <v>778</v>
      </c>
      <c r="B107" s="78">
        <v>44447</v>
      </c>
      <c r="C107" s="55">
        <v>4</v>
      </c>
      <c r="D107" s="54" t="s">
        <v>790</v>
      </c>
      <c r="E107" s="122" t="s">
        <v>485</v>
      </c>
      <c r="F107" s="54">
        <v>460204462</v>
      </c>
      <c r="G107" s="10" t="s">
        <v>1009</v>
      </c>
      <c r="K107" s="100" t="s">
        <v>838</v>
      </c>
    </row>
    <row r="108" spans="1:51" x14ac:dyDescent="0.25">
      <c r="A108" s="6" t="s">
        <v>878</v>
      </c>
      <c r="B108" s="62">
        <v>44449</v>
      </c>
      <c r="C108" s="54">
        <v>3</v>
      </c>
      <c r="D108" s="54" t="s">
        <v>879</v>
      </c>
      <c r="E108" s="54" t="s">
        <v>993</v>
      </c>
      <c r="F108" s="54">
        <v>530930078</v>
      </c>
      <c r="G108" s="145">
        <v>19632</v>
      </c>
      <c r="H108" s="54">
        <v>211</v>
      </c>
      <c r="I108" s="50" t="s">
        <v>521</v>
      </c>
      <c r="J108" s="54" t="s">
        <v>6</v>
      </c>
      <c r="K108" s="100" t="s">
        <v>837</v>
      </c>
      <c r="L108" s="59">
        <v>44158</v>
      </c>
      <c r="M108" s="99">
        <v>1</v>
      </c>
      <c r="N108" s="74" t="s">
        <v>997</v>
      </c>
      <c r="O108" s="59">
        <v>44216</v>
      </c>
      <c r="P108" s="59">
        <v>44608</v>
      </c>
      <c r="Q108" s="99" t="s">
        <v>807</v>
      </c>
      <c r="R108" s="59">
        <v>44620</v>
      </c>
      <c r="S108" s="59" t="s">
        <v>799</v>
      </c>
      <c r="Z108" s="59">
        <v>44449</v>
      </c>
      <c r="AA108" s="74">
        <v>0.15</v>
      </c>
      <c r="AB108" s="60" t="s">
        <v>269</v>
      </c>
      <c r="AC108" s="54" t="s">
        <v>591</v>
      </c>
    </row>
    <row r="109" spans="1:51" x14ac:dyDescent="0.25">
      <c r="A109" s="6" t="s">
        <v>881</v>
      </c>
      <c r="B109" s="78">
        <v>44449</v>
      </c>
      <c r="C109" s="55">
        <v>1</v>
      </c>
      <c r="D109" s="55" t="s">
        <v>882</v>
      </c>
      <c r="E109" s="56" t="s">
        <v>999</v>
      </c>
      <c r="F109" s="54">
        <v>440920472</v>
      </c>
      <c r="G109" s="62">
        <v>16335</v>
      </c>
      <c r="H109" s="55">
        <v>111</v>
      </c>
      <c r="J109" s="56"/>
      <c r="K109" s="100">
        <v>1</v>
      </c>
      <c r="L109" s="99">
        <v>2018</v>
      </c>
      <c r="M109" s="99">
        <v>1</v>
      </c>
      <c r="N109" s="74" t="s">
        <v>263</v>
      </c>
      <c r="O109" s="99">
        <v>2018</v>
      </c>
      <c r="P109" s="147" t="s">
        <v>1000</v>
      </c>
      <c r="Q109" s="99" t="s">
        <v>807</v>
      </c>
      <c r="R109" s="147" t="s">
        <v>1001</v>
      </c>
      <c r="S109" s="59">
        <v>44368</v>
      </c>
      <c r="T109" s="59" t="s">
        <v>277</v>
      </c>
      <c r="U109" s="59">
        <v>44449</v>
      </c>
      <c r="V109" s="59">
        <v>44496</v>
      </c>
      <c r="Z109" s="59">
        <v>44449</v>
      </c>
      <c r="AA109" s="74" t="s">
        <v>1002</v>
      </c>
      <c r="AB109" s="60" t="s">
        <v>269</v>
      </c>
      <c r="AC109" s="54" t="s">
        <v>591</v>
      </c>
    </row>
    <row r="110" spans="1:51" x14ac:dyDescent="0.25">
      <c r="A110" s="6" t="s">
        <v>884</v>
      </c>
      <c r="B110" s="78">
        <v>44455</v>
      </c>
      <c r="C110" s="54">
        <v>2</v>
      </c>
      <c r="D110" s="55" t="s">
        <v>885</v>
      </c>
      <c r="E110" s="56" t="s">
        <v>714</v>
      </c>
      <c r="F110" s="54">
        <v>380915002</v>
      </c>
      <c r="G110" s="62">
        <v>14138</v>
      </c>
      <c r="H110" s="55">
        <v>213</v>
      </c>
      <c r="J110" s="55" t="s">
        <v>0</v>
      </c>
      <c r="K110" s="100" t="s">
        <v>1160</v>
      </c>
      <c r="O110" s="99"/>
    </row>
    <row r="111" spans="1:51" x14ac:dyDescent="0.25">
      <c r="A111" s="6" t="s">
        <v>886</v>
      </c>
      <c r="B111" s="62">
        <v>44459</v>
      </c>
      <c r="C111" s="54">
        <v>4</v>
      </c>
      <c r="D111" s="54" t="s">
        <v>887</v>
      </c>
      <c r="E111" s="56" t="s">
        <v>473</v>
      </c>
      <c r="F111" s="54">
        <v>491217311</v>
      </c>
      <c r="G111" s="10">
        <v>18249</v>
      </c>
      <c r="H111" s="77">
        <v>205</v>
      </c>
      <c r="I111" s="155" t="s">
        <v>519</v>
      </c>
      <c r="J111" s="155" t="s">
        <v>3</v>
      </c>
      <c r="K111" s="100" t="s">
        <v>834</v>
      </c>
      <c r="M111" s="99">
        <v>1</v>
      </c>
      <c r="N111" s="74" t="s">
        <v>277</v>
      </c>
      <c r="O111" s="59">
        <v>44076</v>
      </c>
      <c r="P111" s="59" t="s">
        <v>799</v>
      </c>
      <c r="Z111" s="59">
        <v>44459</v>
      </c>
      <c r="AA111" s="74">
        <v>0.01</v>
      </c>
      <c r="AB111" s="60" t="s">
        <v>803</v>
      </c>
      <c r="AC111" s="54" t="s">
        <v>592</v>
      </c>
    </row>
    <row r="112" spans="1:51" x14ac:dyDescent="0.25">
      <c r="A112" s="6" t="s">
        <v>888</v>
      </c>
      <c r="B112" s="62">
        <v>44461</v>
      </c>
      <c r="C112" s="54">
        <v>3</v>
      </c>
      <c r="D112" s="54" t="s">
        <v>889</v>
      </c>
      <c r="E112" s="148" t="s">
        <v>585</v>
      </c>
      <c r="F112" s="54">
        <v>500115089</v>
      </c>
      <c r="G112" s="151">
        <v>18278</v>
      </c>
      <c r="H112" s="54">
        <v>111</v>
      </c>
      <c r="I112" s="160" t="s">
        <v>696</v>
      </c>
      <c r="J112" s="160" t="s">
        <v>3</v>
      </c>
      <c r="K112" s="100" t="s">
        <v>854</v>
      </c>
    </row>
    <row r="113" spans="1:37" x14ac:dyDescent="0.25">
      <c r="A113" s="6" t="s">
        <v>890</v>
      </c>
      <c r="B113" s="62">
        <v>44461</v>
      </c>
      <c r="C113" s="54">
        <v>5</v>
      </c>
      <c r="D113" s="54" t="s">
        <v>891</v>
      </c>
      <c r="E113" s="56" t="s">
        <v>471</v>
      </c>
      <c r="F113" s="54">
        <v>6202111520</v>
      </c>
      <c r="G113" s="10">
        <v>22688</v>
      </c>
      <c r="H113" s="54">
        <v>205</v>
      </c>
      <c r="I113" s="54" t="s">
        <v>518</v>
      </c>
      <c r="J113" s="54" t="s">
        <v>6</v>
      </c>
      <c r="K113" s="100" t="s">
        <v>817</v>
      </c>
      <c r="M113" s="99">
        <v>1</v>
      </c>
      <c r="N113" s="74" t="s">
        <v>277</v>
      </c>
      <c r="O113" s="59">
        <v>44203</v>
      </c>
      <c r="P113" s="59" t="s">
        <v>799</v>
      </c>
      <c r="Z113" s="59">
        <v>44461</v>
      </c>
      <c r="AA113" s="74">
        <v>1.04</v>
      </c>
      <c r="AB113" s="60" t="s">
        <v>803</v>
      </c>
      <c r="AC113" s="54" t="s">
        <v>591</v>
      </c>
    </row>
    <row r="114" spans="1:37" x14ac:dyDescent="0.25">
      <c r="A114" s="6" t="s">
        <v>892</v>
      </c>
      <c r="B114" s="62">
        <v>44461</v>
      </c>
      <c r="C114" s="54">
        <v>2</v>
      </c>
      <c r="D114" s="54" t="s">
        <v>893</v>
      </c>
      <c r="E114" s="56" t="s">
        <v>757</v>
      </c>
      <c r="F114" s="54">
        <v>521223014</v>
      </c>
      <c r="G114" s="78">
        <v>19351</v>
      </c>
      <c r="H114" s="55">
        <v>205</v>
      </c>
      <c r="I114" s="163"/>
      <c r="J114" s="163"/>
      <c r="K114" s="100" t="s">
        <v>1022</v>
      </c>
    </row>
    <row r="115" spans="1:37" x14ac:dyDescent="0.25">
      <c r="A115" s="6" t="s">
        <v>894</v>
      </c>
      <c r="B115" s="78">
        <v>44461</v>
      </c>
      <c r="C115" s="55">
        <v>5</v>
      </c>
      <c r="D115" s="55" t="s">
        <v>895</v>
      </c>
      <c r="E115" s="56" t="s">
        <v>459</v>
      </c>
      <c r="F115" s="54">
        <v>491206187</v>
      </c>
      <c r="G115" s="10">
        <v>18238</v>
      </c>
      <c r="H115" s="55">
        <v>211</v>
      </c>
      <c r="I115" s="54" t="s">
        <v>509</v>
      </c>
      <c r="J115" s="54" t="s">
        <v>3</v>
      </c>
      <c r="K115" s="100" t="s">
        <v>818</v>
      </c>
    </row>
    <row r="116" spans="1:37" x14ac:dyDescent="0.25">
      <c r="A116" s="6" t="s">
        <v>896</v>
      </c>
      <c r="B116" s="78">
        <v>44469</v>
      </c>
      <c r="C116" s="55">
        <v>3</v>
      </c>
      <c r="D116" s="55" t="s">
        <v>897</v>
      </c>
      <c r="E116" s="56" t="s">
        <v>584</v>
      </c>
      <c r="F116" s="54">
        <v>480916249</v>
      </c>
      <c r="G116" s="78">
        <v>17792</v>
      </c>
      <c r="H116" s="55">
        <v>111</v>
      </c>
      <c r="K116" s="100" t="s">
        <v>857</v>
      </c>
    </row>
    <row r="117" spans="1:37" x14ac:dyDescent="0.25">
      <c r="A117" s="6" t="s">
        <v>898</v>
      </c>
      <c r="B117" s="78">
        <v>44475</v>
      </c>
      <c r="C117" s="55">
        <v>3</v>
      </c>
      <c r="D117" s="55" t="s">
        <v>899</v>
      </c>
      <c r="E117" s="56" t="s">
        <v>480</v>
      </c>
      <c r="F117" s="54">
        <v>351029406</v>
      </c>
      <c r="G117" s="10">
        <v>13086</v>
      </c>
      <c r="H117" s="6">
        <v>207</v>
      </c>
      <c r="I117" s="54" t="s">
        <v>526</v>
      </c>
      <c r="J117" s="54" t="s">
        <v>3</v>
      </c>
      <c r="K117" s="100" t="s">
        <v>850</v>
      </c>
    </row>
    <row r="118" spans="1:37" x14ac:dyDescent="0.25">
      <c r="A118" s="6" t="s">
        <v>900</v>
      </c>
      <c r="B118" s="78">
        <v>44476</v>
      </c>
      <c r="C118" s="55">
        <v>4</v>
      </c>
      <c r="D118" s="55" t="s">
        <v>901</v>
      </c>
      <c r="E118" s="56" t="s">
        <v>479</v>
      </c>
      <c r="F118" s="54">
        <v>430128478</v>
      </c>
      <c r="G118" s="78">
        <v>15734</v>
      </c>
      <c r="H118" s="6">
        <v>207</v>
      </c>
      <c r="I118" s="54" t="s">
        <v>525</v>
      </c>
      <c r="J118" s="54" t="s">
        <v>6</v>
      </c>
      <c r="K118" s="100" t="s">
        <v>843</v>
      </c>
    </row>
    <row r="119" spans="1:37" x14ac:dyDescent="0.25">
      <c r="A119" s="6" t="s">
        <v>902</v>
      </c>
      <c r="B119" s="78">
        <v>44477</v>
      </c>
      <c r="C119" s="55">
        <v>2</v>
      </c>
      <c r="D119" s="55" t="s">
        <v>903</v>
      </c>
      <c r="E119" s="56" t="s">
        <v>761</v>
      </c>
      <c r="F119" s="54">
        <v>6102022091</v>
      </c>
      <c r="G119" s="10" t="s">
        <v>1010</v>
      </c>
      <c r="H119" s="55">
        <v>111</v>
      </c>
      <c r="K119" s="100" t="s">
        <v>1146</v>
      </c>
    </row>
    <row r="120" spans="1:37" x14ac:dyDescent="0.25">
      <c r="A120" s="6" t="s">
        <v>904</v>
      </c>
      <c r="B120" s="78">
        <v>44480</v>
      </c>
      <c r="C120" s="55">
        <v>1</v>
      </c>
      <c r="D120" s="55" t="s">
        <v>905</v>
      </c>
      <c r="E120" s="56" t="s">
        <v>865</v>
      </c>
      <c r="F120" s="54">
        <v>6602221186</v>
      </c>
      <c r="G120" s="10">
        <v>24443</v>
      </c>
      <c r="H120" s="55">
        <v>205</v>
      </c>
      <c r="I120" s="50" t="s">
        <v>866</v>
      </c>
      <c r="J120" s="50" t="s">
        <v>3</v>
      </c>
      <c r="K120" s="100">
        <v>1</v>
      </c>
      <c r="L120" s="21">
        <v>44407</v>
      </c>
      <c r="M120" s="99">
        <v>1</v>
      </c>
      <c r="N120" s="74" t="s">
        <v>277</v>
      </c>
      <c r="O120" s="181">
        <v>44481</v>
      </c>
      <c r="P120" s="59" t="s">
        <v>799</v>
      </c>
      <c r="Z120" s="59">
        <v>44480</v>
      </c>
      <c r="AA120" s="74">
        <v>11.7</v>
      </c>
      <c r="AB120" s="60" t="s">
        <v>269</v>
      </c>
      <c r="AC120" s="54" t="s">
        <v>592</v>
      </c>
    </row>
    <row r="121" spans="1:37" x14ac:dyDescent="0.25">
      <c r="A121" s="6" t="s">
        <v>906</v>
      </c>
      <c r="B121" s="78">
        <v>44482</v>
      </c>
      <c r="C121" s="55">
        <v>1</v>
      </c>
      <c r="D121" s="55" t="s">
        <v>907</v>
      </c>
      <c r="E121" s="56" t="s">
        <v>908</v>
      </c>
      <c r="F121" s="54">
        <v>460307403</v>
      </c>
      <c r="G121" s="10" t="s">
        <v>1011</v>
      </c>
      <c r="H121" s="55">
        <v>205</v>
      </c>
      <c r="K121" s="100">
        <v>1</v>
      </c>
      <c r="L121" s="59">
        <v>44409</v>
      </c>
      <c r="M121" s="99">
        <v>1</v>
      </c>
      <c r="N121" s="74" t="s">
        <v>277</v>
      </c>
      <c r="O121" s="59">
        <v>44484</v>
      </c>
      <c r="P121" s="59" t="s">
        <v>799</v>
      </c>
      <c r="Z121" s="78">
        <v>44482</v>
      </c>
      <c r="AA121" s="74">
        <v>210.8</v>
      </c>
      <c r="AB121" s="60" t="s">
        <v>269</v>
      </c>
      <c r="AC121" s="54" t="s">
        <v>591</v>
      </c>
      <c r="AD121" s="78">
        <v>44566</v>
      </c>
      <c r="AE121" s="74">
        <v>47.23</v>
      </c>
      <c r="AF121" s="54" t="s">
        <v>269</v>
      </c>
      <c r="AG121" s="54" t="s">
        <v>591</v>
      </c>
      <c r="AH121" s="78">
        <v>44656</v>
      </c>
      <c r="AI121" s="75">
        <v>584.83000000000004</v>
      </c>
      <c r="AJ121" s="60" t="s">
        <v>269</v>
      </c>
      <c r="AK121" s="60" t="s">
        <v>591</v>
      </c>
    </row>
    <row r="122" spans="1:37" x14ac:dyDescent="0.25">
      <c r="A122" s="6" t="s">
        <v>909</v>
      </c>
      <c r="B122" s="78">
        <v>44483</v>
      </c>
      <c r="C122" s="55">
        <v>1</v>
      </c>
      <c r="D122" s="55" t="s">
        <v>910</v>
      </c>
      <c r="E122" s="56" t="s">
        <v>911</v>
      </c>
      <c r="F122" s="54">
        <v>4101112409</v>
      </c>
      <c r="G122" s="10">
        <v>15281</v>
      </c>
      <c r="H122" s="55">
        <v>111</v>
      </c>
      <c r="I122" s="6" t="s">
        <v>12</v>
      </c>
      <c r="J122" s="6" t="s">
        <v>3</v>
      </c>
      <c r="K122" s="100">
        <v>1</v>
      </c>
      <c r="L122" s="12">
        <v>42450</v>
      </c>
      <c r="M122" s="99">
        <v>1</v>
      </c>
      <c r="N122" s="74" t="s">
        <v>807</v>
      </c>
      <c r="O122" s="177">
        <v>43364</v>
      </c>
      <c r="P122" s="177">
        <v>43469</v>
      </c>
      <c r="Z122" s="78">
        <v>44483</v>
      </c>
      <c r="AA122" s="74">
        <v>22.11</v>
      </c>
      <c r="AB122" s="60" t="s">
        <v>269</v>
      </c>
      <c r="AC122" s="54" t="s">
        <v>592</v>
      </c>
    </row>
    <row r="123" spans="1:37" x14ac:dyDescent="0.25">
      <c r="A123" s="6" t="s">
        <v>912</v>
      </c>
      <c r="B123" s="78">
        <v>44483</v>
      </c>
      <c r="C123" s="55">
        <v>1</v>
      </c>
      <c r="D123" s="55" t="s">
        <v>913</v>
      </c>
      <c r="E123" s="130" t="s">
        <v>867</v>
      </c>
      <c r="F123" s="54">
        <v>520501211</v>
      </c>
      <c r="G123" s="208">
        <v>19115</v>
      </c>
      <c r="H123" s="50">
        <v>201</v>
      </c>
      <c r="I123" s="50" t="s">
        <v>868</v>
      </c>
      <c r="J123" s="50" t="s">
        <v>6</v>
      </c>
      <c r="K123" s="100">
        <v>1</v>
      </c>
      <c r="L123" s="21">
        <v>44468</v>
      </c>
      <c r="M123" s="99">
        <v>1</v>
      </c>
      <c r="N123" s="74" t="s">
        <v>277</v>
      </c>
      <c r="O123" s="181">
        <v>44539</v>
      </c>
      <c r="P123" s="59" t="s">
        <v>799</v>
      </c>
      <c r="Z123" s="78">
        <v>44483</v>
      </c>
      <c r="AA123" s="74">
        <v>5753.47</v>
      </c>
      <c r="AB123" s="60" t="s">
        <v>269</v>
      </c>
      <c r="AC123" s="54" t="s">
        <v>591</v>
      </c>
    </row>
    <row r="124" spans="1:37" x14ac:dyDescent="0.25">
      <c r="A124" s="6" t="s">
        <v>914</v>
      </c>
      <c r="B124" s="78">
        <v>44484</v>
      </c>
      <c r="C124" s="55">
        <v>5</v>
      </c>
      <c r="D124" s="55" t="s">
        <v>915</v>
      </c>
      <c r="E124" s="56" t="s">
        <v>464</v>
      </c>
      <c r="F124" s="54">
        <v>450202407</v>
      </c>
      <c r="G124" s="10">
        <v>16470</v>
      </c>
      <c r="H124" s="6">
        <v>205</v>
      </c>
      <c r="I124" s="50" t="s">
        <v>512</v>
      </c>
      <c r="J124" s="50" t="s">
        <v>3</v>
      </c>
      <c r="K124" s="100" t="s">
        <v>819</v>
      </c>
    </row>
    <row r="125" spans="1:37" x14ac:dyDescent="0.25">
      <c r="A125" s="6" t="s">
        <v>916</v>
      </c>
      <c r="B125" s="78">
        <v>44488</v>
      </c>
      <c r="C125" s="55">
        <v>3</v>
      </c>
      <c r="D125" s="55" t="s">
        <v>917</v>
      </c>
      <c r="E125" s="130" t="s">
        <v>756</v>
      </c>
      <c r="F125" s="54">
        <v>410406430</v>
      </c>
      <c r="G125" s="10">
        <v>15072</v>
      </c>
      <c r="H125" s="55">
        <v>211</v>
      </c>
      <c r="I125" s="50" t="s">
        <v>702</v>
      </c>
      <c r="J125" s="50" t="s">
        <v>6</v>
      </c>
      <c r="K125" s="100" t="s">
        <v>856</v>
      </c>
    </row>
    <row r="126" spans="1:37" x14ac:dyDescent="0.25">
      <c r="A126" s="6" t="s">
        <v>918</v>
      </c>
      <c r="B126" s="78">
        <v>44489</v>
      </c>
      <c r="C126" s="55">
        <v>1</v>
      </c>
      <c r="D126" s="55" t="s">
        <v>919</v>
      </c>
      <c r="E126" s="56" t="s">
        <v>920</v>
      </c>
      <c r="F126" s="54">
        <v>420829416</v>
      </c>
      <c r="G126" s="10">
        <v>15582</v>
      </c>
      <c r="H126" s="55">
        <v>111</v>
      </c>
      <c r="K126" s="100">
        <v>1</v>
      </c>
      <c r="L126" s="59">
        <v>44409</v>
      </c>
      <c r="M126" s="99">
        <v>1</v>
      </c>
      <c r="N126" s="74" t="s">
        <v>277</v>
      </c>
      <c r="O126" s="59">
        <v>44489</v>
      </c>
      <c r="P126" s="59" t="s">
        <v>799</v>
      </c>
      <c r="Z126" s="78">
        <v>44489</v>
      </c>
      <c r="AA126" s="74">
        <v>16.72</v>
      </c>
      <c r="AB126" s="60" t="s">
        <v>593</v>
      </c>
      <c r="AC126" s="54" t="s">
        <v>592</v>
      </c>
      <c r="AD126" s="78">
        <v>44580</v>
      </c>
      <c r="AE126" s="74">
        <v>3.63</v>
      </c>
      <c r="AF126" s="54" t="s">
        <v>593</v>
      </c>
      <c r="AG126" s="54" t="s">
        <v>592</v>
      </c>
    </row>
    <row r="127" spans="1:37" x14ac:dyDescent="0.25">
      <c r="A127" s="6" t="s">
        <v>921</v>
      </c>
      <c r="B127" s="78">
        <v>44489</v>
      </c>
      <c r="C127" s="55">
        <v>5</v>
      </c>
      <c r="D127" s="55" t="s">
        <v>922</v>
      </c>
      <c r="E127" s="56" t="s">
        <v>463</v>
      </c>
      <c r="F127" s="54">
        <v>390928409</v>
      </c>
      <c r="G127" s="10">
        <v>14516</v>
      </c>
      <c r="H127" s="55">
        <v>111</v>
      </c>
      <c r="I127" s="50" t="s">
        <v>507</v>
      </c>
      <c r="J127" s="50" t="s">
        <v>3</v>
      </c>
      <c r="K127" s="100" t="s">
        <v>816</v>
      </c>
    </row>
    <row r="128" spans="1:37" x14ac:dyDescent="0.25">
      <c r="A128" s="6" t="s">
        <v>923</v>
      </c>
      <c r="B128" s="78">
        <v>44490</v>
      </c>
      <c r="C128" s="55">
        <v>3</v>
      </c>
      <c r="D128" s="55" t="s">
        <v>924</v>
      </c>
      <c r="E128" s="56" t="s">
        <v>586</v>
      </c>
      <c r="F128" s="54">
        <v>361122064</v>
      </c>
      <c r="G128" s="10">
        <v>13476</v>
      </c>
      <c r="H128" s="55">
        <v>201</v>
      </c>
      <c r="I128" s="50" t="s">
        <v>699</v>
      </c>
      <c r="J128" s="50" t="s">
        <v>3</v>
      </c>
      <c r="K128" s="100" t="s">
        <v>858</v>
      </c>
    </row>
    <row r="129" spans="1:33" x14ac:dyDescent="0.25">
      <c r="A129" s="6" t="s">
        <v>925</v>
      </c>
      <c r="B129" s="78">
        <v>44496</v>
      </c>
      <c r="C129" s="55">
        <v>4</v>
      </c>
      <c r="D129" s="55" t="s">
        <v>926</v>
      </c>
      <c r="E129" s="56" t="s">
        <v>477</v>
      </c>
      <c r="F129" s="54">
        <v>471229433</v>
      </c>
      <c r="G129" s="10">
        <v>17530</v>
      </c>
      <c r="H129" s="55">
        <v>111</v>
      </c>
      <c r="I129" s="54" t="s">
        <v>523</v>
      </c>
      <c r="J129" s="54" t="s">
        <v>6</v>
      </c>
      <c r="K129" s="100" t="s">
        <v>840</v>
      </c>
    </row>
    <row r="130" spans="1:33" x14ac:dyDescent="0.25">
      <c r="A130" s="6" t="s">
        <v>927</v>
      </c>
      <c r="B130" s="78">
        <v>44502</v>
      </c>
      <c r="C130" s="55">
        <v>4</v>
      </c>
      <c r="D130" s="55" t="s">
        <v>928</v>
      </c>
      <c r="E130" s="56" t="s">
        <v>483</v>
      </c>
      <c r="F130" s="54">
        <v>440414421</v>
      </c>
      <c r="G130" s="78">
        <v>16176</v>
      </c>
      <c r="H130" s="55">
        <v>111</v>
      </c>
      <c r="I130" s="54" t="s">
        <v>528</v>
      </c>
      <c r="J130" s="54" t="s">
        <v>3</v>
      </c>
      <c r="K130" s="100" t="s">
        <v>847</v>
      </c>
    </row>
    <row r="131" spans="1:33" x14ac:dyDescent="0.25">
      <c r="A131" s="6" t="s">
        <v>929</v>
      </c>
      <c r="B131" s="78">
        <v>44503</v>
      </c>
      <c r="C131" s="55">
        <v>2</v>
      </c>
      <c r="D131" s="55" t="s">
        <v>930</v>
      </c>
      <c r="E131" s="56" t="s">
        <v>774</v>
      </c>
      <c r="F131" s="54">
        <v>351201448</v>
      </c>
      <c r="G131" s="10" t="s">
        <v>1012</v>
      </c>
      <c r="H131" s="55">
        <v>111</v>
      </c>
      <c r="I131" s="50" t="s">
        <v>862</v>
      </c>
      <c r="J131" s="50" t="s">
        <v>0</v>
      </c>
      <c r="K131" s="100" t="s">
        <v>1148</v>
      </c>
    </row>
    <row r="132" spans="1:33" x14ac:dyDescent="0.25">
      <c r="A132" s="6" t="s">
        <v>931</v>
      </c>
      <c r="B132" s="78">
        <v>44504</v>
      </c>
      <c r="C132" s="55">
        <v>1</v>
      </c>
      <c r="D132" s="55" t="s">
        <v>932</v>
      </c>
      <c r="E132" s="56" t="s">
        <v>933</v>
      </c>
      <c r="F132" s="54">
        <v>490212036</v>
      </c>
      <c r="G132" s="10">
        <v>18234</v>
      </c>
      <c r="H132" s="55">
        <v>111</v>
      </c>
      <c r="I132" s="50" t="s">
        <v>870</v>
      </c>
      <c r="J132" s="50" t="s">
        <v>3</v>
      </c>
      <c r="K132" s="100">
        <v>1</v>
      </c>
      <c r="L132" s="59" t="s">
        <v>269</v>
      </c>
      <c r="M132" s="99">
        <v>1</v>
      </c>
      <c r="N132" s="74" t="s">
        <v>277</v>
      </c>
      <c r="O132" s="181">
        <v>44525</v>
      </c>
      <c r="P132" s="59" t="s">
        <v>799</v>
      </c>
      <c r="Z132" s="78">
        <v>44504</v>
      </c>
      <c r="AA132" s="74">
        <v>2.1800000000000002</v>
      </c>
      <c r="AB132" s="60" t="s">
        <v>269</v>
      </c>
      <c r="AC132" s="54" t="s">
        <v>592</v>
      </c>
    </row>
    <row r="133" spans="1:33" x14ac:dyDescent="0.25">
      <c r="A133" s="6" t="s">
        <v>934</v>
      </c>
      <c r="B133" s="78">
        <v>44504</v>
      </c>
      <c r="C133" s="55">
        <v>1</v>
      </c>
      <c r="D133" s="55" t="s">
        <v>935</v>
      </c>
      <c r="E133" s="130" t="s">
        <v>871</v>
      </c>
      <c r="F133" s="54">
        <v>510606098</v>
      </c>
      <c r="G133" s="10">
        <v>18785</v>
      </c>
      <c r="H133" s="55">
        <v>205</v>
      </c>
      <c r="K133" s="100">
        <v>1</v>
      </c>
      <c r="L133" s="59">
        <v>44279</v>
      </c>
      <c r="M133" s="99">
        <v>0</v>
      </c>
      <c r="Z133" s="78">
        <v>44504</v>
      </c>
      <c r="AA133" s="74">
        <v>99.49</v>
      </c>
      <c r="AB133" s="60" t="s">
        <v>269</v>
      </c>
      <c r="AC133" s="54" t="s">
        <v>592</v>
      </c>
      <c r="AD133" s="78">
        <v>44613</v>
      </c>
      <c r="AE133" s="74">
        <v>131.53</v>
      </c>
      <c r="AF133" s="54" t="s">
        <v>269</v>
      </c>
      <c r="AG133" s="54" t="s">
        <v>591</v>
      </c>
    </row>
    <row r="134" spans="1:33" x14ac:dyDescent="0.25">
      <c r="A134" s="6" t="s">
        <v>936</v>
      </c>
      <c r="B134" s="78">
        <v>44505</v>
      </c>
      <c r="C134" s="55">
        <v>5</v>
      </c>
      <c r="D134" s="55" t="s">
        <v>937</v>
      </c>
      <c r="E134" s="56" t="s">
        <v>474</v>
      </c>
      <c r="F134" s="54">
        <v>470909412</v>
      </c>
      <c r="G134" s="78">
        <v>17419</v>
      </c>
      <c r="H134" s="55">
        <v>111</v>
      </c>
      <c r="I134" s="50" t="s">
        <v>520</v>
      </c>
      <c r="J134" s="50" t="s">
        <v>6</v>
      </c>
      <c r="K134" s="100" t="s">
        <v>825</v>
      </c>
    </row>
    <row r="135" spans="1:33" x14ac:dyDescent="0.25">
      <c r="A135" s="6" t="s">
        <v>938</v>
      </c>
      <c r="B135" s="78">
        <v>44505</v>
      </c>
      <c r="C135" s="55">
        <v>2</v>
      </c>
      <c r="D135" s="55" t="s">
        <v>939</v>
      </c>
      <c r="E135" s="56" t="s">
        <v>775</v>
      </c>
      <c r="F135" s="54">
        <v>400417144</v>
      </c>
      <c r="G135" s="78">
        <v>14718</v>
      </c>
      <c r="H135" s="55">
        <v>111</v>
      </c>
      <c r="I135" s="50" t="s">
        <v>863</v>
      </c>
      <c r="J135" s="50" t="s">
        <v>6</v>
      </c>
      <c r="K135" s="100" t="s">
        <v>1149</v>
      </c>
    </row>
    <row r="136" spans="1:33" x14ac:dyDescent="0.25">
      <c r="A136" s="6" t="s">
        <v>940</v>
      </c>
      <c r="B136" s="78">
        <v>44518</v>
      </c>
      <c r="C136" s="55">
        <v>4</v>
      </c>
      <c r="D136" s="55" t="s">
        <v>941</v>
      </c>
      <c r="E136" s="56" t="s">
        <v>476</v>
      </c>
      <c r="F136" s="54">
        <v>401009402</v>
      </c>
      <c r="G136" s="78">
        <v>14893</v>
      </c>
      <c r="H136" s="55">
        <v>111</v>
      </c>
      <c r="I136" s="54" t="s">
        <v>522</v>
      </c>
      <c r="J136" s="54" t="s">
        <v>3</v>
      </c>
      <c r="K136" s="100" t="s">
        <v>842</v>
      </c>
    </row>
    <row r="137" spans="1:33" x14ac:dyDescent="0.25">
      <c r="A137" s="6" t="s">
        <v>942</v>
      </c>
      <c r="B137" s="78">
        <v>44531</v>
      </c>
      <c r="C137" s="55">
        <v>4</v>
      </c>
      <c r="D137" s="54" t="s">
        <v>973</v>
      </c>
      <c r="E137" s="56" t="s">
        <v>622</v>
      </c>
      <c r="F137" s="54">
        <v>460318471</v>
      </c>
      <c r="G137" s="78">
        <v>16879</v>
      </c>
      <c r="H137" s="55">
        <v>111</v>
      </c>
      <c r="I137" s="50" t="s">
        <v>703</v>
      </c>
      <c r="J137" s="50" t="s">
        <v>6</v>
      </c>
      <c r="K137" s="100" t="s">
        <v>852</v>
      </c>
    </row>
    <row r="138" spans="1:33" x14ac:dyDescent="0.25">
      <c r="A138" s="6" t="s">
        <v>943</v>
      </c>
      <c r="B138" s="62">
        <v>44532</v>
      </c>
      <c r="C138" s="54">
        <v>3</v>
      </c>
      <c r="D138" s="54" t="s">
        <v>976</v>
      </c>
      <c r="E138" s="56" t="s">
        <v>757</v>
      </c>
      <c r="F138" s="54">
        <v>521223014</v>
      </c>
      <c r="G138" s="78">
        <v>19351</v>
      </c>
      <c r="H138" s="55">
        <v>205</v>
      </c>
      <c r="K138" s="100" t="s">
        <v>1022</v>
      </c>
    </row>
    <row r="139" spans="1:33" x14ac:dyDescent="0.25">
      <c r="A139" s="6" t="s">
        <v>944</v>
      </c>
      <c r="B139" s="78">
        <v>44533</v>
      </c>
      <c r="C139" s="55">
        <v>6</v>
      </c>
      <c r="D139" s="55" t="s">
        <v>977</v>
      </c>
      <c r="E139" s="56" t="s">
        <v>459</v>
      </c>
      <c r="F139" s="54">
        <v>491206187</v>
      </c>
      <c r="G139" s="10">
        <v>18238</v>
      </c>
      <c r="H139" s="55">
        <v>211</v>
      </c>
      <c r="I139" s="54" t="s">
        <v>509</v>
      </c>
      <c r="J139" s="54" t="s">
        <v>3</v>
      </c>
      <c r="K139" s="100" t="s">
        <v>818</v>
      </c>
    </row>
    <row r="140" spans="1:33" x14ac:dyDescent="0.25">
      <c r="A140" s="6" t="s">
        <v>945</v>
      </c>
      <c r="B140" s="78">
        <v>44533</v>
      </c>
      <c r="C140" s="55">
        <v>4</v>
      </c>
      <c r="D140" s="54" t="s">
        <v>978</v>
      </c>
      <c r="E140" s="56" t="s">
        <v>468</v>
      </c>
      <c r="F140" s="54">
        <v>370911424</v>
      </c>
      <c r="G140" s="78">
        <v>13769</v>
      </c>
      <c r="H140" s="55">
        <v>201</v>
      </c>
      <c r="I140" s="54" t="s">
        <v>515</v>
      </c>
      <c r="J140" s="54" t="s">
        <v>3</v>
      </c>
      <c r="K140" s="100" t="s">
        <v>824</v>
      </c>
    </row>
    <row r="141" spans="1:33" x14ac:dyDescent="0.25">
      <c r="A141" s="6" t="s">
        <v>946</v>
      </c>
      <c r="B141" s="78">
        <v>44533</v>
      </c>
      <c r="C141" s="55">
        <v>2</v>
      </c>
      <c r="D141" s="54" t="s">
        <v>979</v>
      </c>
      <c r="E141" s="56" t="s">
        <v>751</v>
      </c>
      <c r="F141" s="54">
        <v>6103230067</v>
      </c>
      <c r="G141" s="78">
        <v>22363</v>
      </c>
      <c r="H141" s="55">
        <v>211</v>
      </c>
      <c r="I141" s="50" t="s">
        <v>860</v>
      </c>
      <c r="J141" s="50" t="s">
        <v>0</v>
      </c>
      <c r="K141" s="100" t="s">
        <v>1150</v>
      </c>
    </row>
    <row r="142" spans="1:33" x14ac:dyDescent="0.25">
      <c r="A142" s="6" t="s">
        <v>947</v>
      </c>
      <c r="B142" s="78">
        <v>44538</v>
      </c>
      <c r="C142" s="54">
        <v>3</v>
      </c>
      <c r="D142" s="55" t="s">
        <v>980</v>
      </c>
      <c r="E142" s="56" t="s">
        <v>714</v>
      </c>
      <c r="F142" s="54">
        <v>380915002</v>
      </c>
      <c r="G142" s="62">
        <v>14138</v>
      </c>
      <c r="H142" s="55">
        <v>213</v>
      </c>
      <c r="J142" s="55" t="s">
        <v>0</v>
      </c>
      <c r="K142" s="100" t="s">
        <v>1160</v>
      </c>
    </row>
    <row r="143" spans="1:33" x14ac:dyDescent="0.25">
      <c r="A143" s="6" t="s">
        <v>948</v>
      </c>
      <c r="B143" s="78">
        <v>44566</v>
      </c>
      <c r="C143" s="55">
        <v>1</v>
      </c>
      <c r="D143" s="55" t="s">
        <v>949</v>
      </c>
      <c r="E143" s="130" t="s">
        <v>32</v>
      </c>
      <c r="F143" s="54">
        <v>410112409</v>
      </c>
      <c r="G143" s="10">
        <v>15282</v>
      </c>
      <c r="H143" s="55">
        <v>111</v>
      </c>
      <c r="I143" s="6" t="s">
        <v>12</v>
      </c>
      <c r="J143" s="6" t="s">
        <v>3</v>
      </c>
      <c r="K143" s="100">
        <v>1</v>
      </c>
      <c r="L143" s="12">
        <v>42450</v>
      </c>
      <c r="M143" s="99">
        <v>1</v>
      </c>
      <c r="N143" s="74" t="s">
        <v>807</v>
      </c>
      <c r="O143" s="177">
        <v>43364</v>
      </c>
      <c r="P143" s="177">
        <v>43469</v>
      </c>
      <c r="Z143" s="78">
        <v>44566</v>
      </c>
      <c r="AA143" s="74">
        <v>1.85</v>
      </c>
      <c r="AB143" s="60" t="s">
        <v>593</v>
      </c>
      <c r="AC143" s="54" t="s">
        <v>1164</v>
      </c>
    </row>
    <row r="144" spans="1:33" x14ac:dyDescent="0.25">
      <c r="A144" s="6" t="s">
        <v>950</v>
      </c>
      <c r="B144" s="78">
        <v>44566</v>
      </c>
      <c r="C144" s="55">
        <v>2</v>
      </c>
      <c r="D144" s="55" t="s">
        <v>981</v>
      </c>
      <c r="E144" s="56" t="s">
        <v>908</v>
      </c>
      <c r="F144" s="54">
        <v>460307403</v>
      </c>
      <c r="G144" s="10" t="s">
        <v>1011</v>
      </c>
      <c r="H144" s="55">
        <v>205</v>
      </c>
      <c r="K144" s="100" t="s">
        <v>1151</v>
      </c>
    </row>
    <row r="145" spans="1:33" x14ac:dyDescent="0.25">
      <c r="A145" s="6" t="s">
        <v>951</v>
      </c>
      <c r="B145" s="78">
        <v>44567</v>
      </c>
      <c r="C145" s="55">
        <v>4</v>
      </c>
      <c r="D145" s="84" t="s">
        <v>982</v>
      </c>
      <c r="E145" s="56" t="s">
        <v>480</v>
      </c>
      <c r="F145" s="54">
        <v>351029406</v>
      </c>
      <c r="G145" s="10">
        <v>13086</v>
      </c>
      <c r="H145" s="6">
        <v>207</v>
      </c>
      <c r="I145" s="54" t="s">
        <v>526</v>
      </c>
      <c r="J145" s="54" t="s">
        <v>3</v>
      </c>
      <c r="K145" s="100" t="s">
        <v>850</v>
      </c>
    </row>
    <row r="146" spans="1:33" x14ac:dyDescent="0.25">
      <c r="A146" s="6" t="s">
        <v>952</v>
      </c>
      <c r="B146" s="78">
        <v>44567</v>
      </c>
      <c r="C146" s="55">
        <v>1</v>
      </c>
      <c r="D146" s="55" t="s">
        <v>953</v>
      </c>
      <c r="E146" s="56" t="s">
        <v>874</v>
      </c>
      <c r="F146" s="54">
        <v>431114462</v>
      </c>
      <c r="G146" s="10">
        <v>16014</v>
      </c>
      <c r="H146" s="55">
        <v>111</v>
      </c>
      <c r="I146" s="50" t="s">
        <v>875</v>
      </c>
      <c r="J146" s="50" t="s">
        <v>3</v>
      </c>
      <c r="K146" s="100">
        <v>1</v>
      </c>
      <c r="L146" s="11" t="s">
        <v>1131</v>
      </c>
      <c r="M146" s="99">
        <v>1</v>
      </c>
      <c r="N146" s="74" t="s">
        <v>277</v>
      </c>
      <c r="O146" s="181">
        <v>44609</v>
      </c>
      <c r="Z146" s="78">
        <v>44567</v>
      </c>
      <c r="AA146" s="74">
        <v>21.73</v>
      </c>
      <c r="AB146" s="60" t="s">
        <v>269</v>
      </c>
      <c r="AC146" s="54" t="s">
        <v>592</v>
      </c>
    </row>
    <row r="147" spans="1:33" x14ac:dyDescent="0.25">
      <c r="A147" s="6" t="s">
        <v>954</v>
      </c>
      <c r="B147" s="78">
        <v>44568</v>
      </c>
      <c r="C147" s="55">
        <v>4</v>
      </c>
      <c r="D147" s="54" t="s">
        <v>974</v>
      </c>
      <c r="E147" s="56" t="s">
        <v>584</v>
      </c>
      <c r="F147" s="54">
        <v>480916249</v>
      </c>
      <c r="G147" s="78">
        <v>17792</v>
      </c>
      <c r="H147" s="55">
        <v>111</v>
      </c>
      <c r="K147" s="100" t="s">
        <v>857</v>
      </c>
    </row>
    <row r="148" spans="1:33" x14ac:dyDescent="0.25">
      <c r="A148" s="6" t="s">
        <v>955</v>
      </c>
      <c r="B148" s="78">
        <v>44568</v>
      </c>
      <c r="C148" s="55">
        <v>3</v>
      </c>
      <c r="D148" s="54" t="s">
        <v>983</v>
      </c>
      <c r="E148" s="56" t="s">
        <v>761</v>
      </c>
      <c r="F148" s="54">
        <v>6102022091</v>
      </c>
      <c r="G148" s="10" t="s">
        <v>1013</v>
      </c>
      <c r="H148" s="55">
        <v>111</v>
      </c>
      <c r="K148" s="100" t="s">
        <v>1146</v>
      </c>
    </row>
    <row r="149" spans="1:33" x14ac:dyDescent="0.25">
      <c r="A149" s="6" t="s">
        <v>956</v>
      </c>
      <c r="B149" s="78">
        <v>44571</v>
      </c>
      <c r="C149" s="55">
        <v>1</v>
      </c>
      <c r="D149" s="55" t="s">
        <v>957</v>
      </c>
      <c r="E149" s="56" t="s">
        <v>958</v>
      </c>
      <c r="F149" s="54">
        <v>6301230936</v>
      </c>
      <c r="G149" s="10">
        <v>23318</v>
      </c>
      <c r="H149" s="55">
        <v>111</v>
      </c>
      <c r="I149" s="55">
        <v>1245</v>
      </c>
      <c r="J149" s="55" t="s">
        <v>3</v>
      </c>
      <c r="K149" s="100">
        <v>1</v>
      </c>
      <c r="L149" s="59">
        <v>44516</v>
      </c>
      <c r="M149" s="99">
        <v>1</v>
      </c>
      <c r="N149" s="74" t="s">
        <v>277</v>
      </c>
      <c r="O149" s="59">
        <v>44575</v>
      </c>
      <c r="P149" s="59" t="s">
        <v>799</v>
      </c>
      <c r="Z149" s="78">
        <v>44571</v>
      </c>
      <c r="AA149" s="74">
        <v>10.84</v>
      </c>
      <c r="AB149" s="60" t="s">
        <v>269</v>
      </c>
      <c r="AC149" s="54" t="s">
        <v>592</v>
      </c>
      <c r="AD149" s="78">
        <v>44662</v>
      </c>
      <c r="AE149" s="74">
        <v>0.26</v>
      </c>
      <c r="AF149" s="54" t="s">
        <v>269</v>
      </c>
      <c r="AG149" s="54" t="s">
        <v>592</v>
      </c>
    </row>
    <row r="150" spans="1:33" x14ac:dyDescent="0.25">
      <c r="A150" s="6" t="s">
        <v>959</v>
      </c>
      <c r="B150" s="78">
        <v>44580</v>
      </c>
      <c r="C150" s="55">
        <v>6</v>
      </c>
      <c r="D150" s="55" t="s">
        <v>984</v>
      </c>
      <c r="E150" s="56" t="s">
        <v>463</v>
      </c>
      <c r="F150" s="54">
        <v>390928409</v>
      </c>
      <c r="G150" s="10">
        <v>14516</v>
      </c>
      <c r="H150" s="55">
        <v>111</v>
      </c>
      <c r="I150" s="50" t="s">
        <v>507</v>
      </c>
      <c r="J150" s="50" t="s">
        <v>3</v>
      </c>
      <c r="K150" s="100" t="s">
        <v>816</v>
      </c>
    </row>
    <row r="151" spans="1:33" x14ac:dyDescent="0.25">
      <c r="A151" s="6" t="s">
        <v>960</v>
      </c>
      <c r="B151" s="78">
        <v>44580</v>
      </c>
      <c r="C151" s="55">
        <v>5</v>
      </c>
      <c r="D151" s="55" t="s">
        <v>985</v>
      </c>
      <c r="E151" s="56" t="s">
        <v>479</v>
      </c>
      <c r="F151" s="54">
        <v>430128478</v>
      </c>
      <c r="G151" s="78">
        <v>15734</v>
      </c>
      <c r="H151" s="6">
        <v>207</v>
      </c>
      <c r="I151" s="54" t="s">
        <v>525</v>
      </c>
      <c r="J151" s="54" t="s">
        <v>6</v>
      </c>
      <c r="K151" s="100" t="s">
        <v>843</v>
      </c>
    </row>
    <row r="152" spans="1:33" x14ac:dyDescent="0.25">
      <c r="A152" s="6" t="s">
        <v>961</v>
      </c>
      <c r="B152" s="78">
        <v>44580</v>
      </c>
      <c r="C152" s="55">
        <v>2</v>
      </c>
      <c r="D152" s="55" t="s">
        <v>986</v>
      </c>
      <c r="E152" s="56" t="s">
        <v>920</v>
      </c>
      <c r="F152" s="54">
        <v>420829416</v>
      </c>
      <c r="G152" s="10">
        <v>15582</v>
      </c>
      <c r="H152" s="55">
        <v>111</v>
      </c>
      <c r="K152" s="100" t="s">
        <v>1147</v>
      </c>
    </row>
    <row r="153" spans="1:33" x14ac:dyDescent="0.25">
      <c r="A153" s="6" t="s">
        <v>962</v>
      </c>
      <c r="B153" s="78">
        <v>44580</v>
      </c>
      <c r="C153" s="55">
        <v>1</v>
      </c>
      <c r="D153" s="55" t="s">
        <v>963</v>
      </c>
      <c r="E153" s="130" t="s">
        <v>964</v>
      </c>
      <c r="F153" s="54">
        <v>400323425</v>
      </c>
      <c r="G153" s="10">
        <v>14693</v>
      </c>
      <c r="H153" s="55">
        <v>111</v>
      </c>
      <c r="K153" s="100">
        <v>1</v>
      </c>
      <c r="L153" s="59">
        <v>44040</v>
      </c>
      <c r="M153" s="99">
        <v>1</v>
      </c>
      <c r="N153" s="74" t="s">
        <v>277</v>
      </c>
      <c r="O153" s="59">
        <v>44580</v>
      </c>
      <c r="P153" s="59" t="s">
        <v>799</v>
      </c>
      <c r="Z153" s="78">
        <v>44580</v>
      </c>
      <c r="AA153" s="74">
        <v>104.59</v>
      </c>
      <c r="AB153" s="60" t="s">
        <v>594</v>
      </c>
      <c r="AC153" s="54" t="s">
        <v>592</v>
      </c>
    </row>
    <row r="154" spans="1:33" x14ac:dyDescent="0.25">
      <c r="A154" s="6" t="s">
        <v>965</v>
      </c>
      <c r="B154" s="78">
        <v>44581</v>
      </c>
      <c r="C154" s="55">
        <v>4</v>
      </c>
      <c r="D154" s="84" t="s">
        <v>987</v>
      </c>
      <c r="E154" s="56" t="s">
        <v>586</v>
      </c>
      <c r="F154" s="54">
        <v>361122064</v>
      </c>
      <c r="G154" s="10">
        <v>13476</v>
      </c>
      <c r="H154" s="55">
        <v>201</v>
      </c>
      <c r="I154" s="50" t="s">
        <v>699</v>
      </c>
      <c r="J154" s="50" t="s">
        <v>3</v>
      </c>
      <c r="K154" s="100" t="s">
        <v>858</v>
      </c>
    </row>
    <row r="155" spans="1:33" x14ac:dyDescent="0.25">
      <c r="A155" s="6" t="s">
        <v>966</v>
      </c>
      <c r="B155" s="62">
        <v>44582</v>
      </c>
      <c r="C155" s="54">
        <v>5</v>
      </c>
      <c r="D155" s="84" t="s">
        <v>988</v>
      </c>
      <c r="E155" s="56" t="s">
        <v>473</v>
      </c>
      <c r="F155" s="54">
        <v>491217311</v>
      </c>
      <c r="G155" s="10">
        <v>18249</v>
      </c>
      <c r="H155" s="77">
        <v>205</v>
      </c>
      <c r="I155" s="155" t="s">
        <v>519</v>
      </c>
      <c r="J155" s="155" t="s">
        <v>3</v>
      </c>
      <c r="K155" s="100" t="s">
        <v>834</v>
      </c>
    </row>
    <row r="156" spans="1:33" x14ac:dyDescent="0.25">
      <c r="A156" s="6" t="s">
        <v>967</v>
      </c>
      <c r="B156" s="78">
        <v>44594</v>
      </c>
      <c r="C156" s="55">
        <v>4</v>
      </c>
      <c r="D156" s="55" t="s">
        <v>975</v>
      </c>
      <c r="E156" s="130" t="s">
        <v>756</v>
      </c>
      <c r="F156" s="54">
        <v>410406430</v>
      </c>
      <c r="G156" s="10">
        <v>15072</v>
      </c>
      <c r="H156" s="55">
        <v>211</v>
      </c>
      <c r="I156" s="50" t="s">
        <v>702</v>
      </c>
      <c r="J156" s="50" t="s">
        <v>6</v>
      </c>
      <c r="K156" s="100" t="s">
        <v>856</v>
      </c>
    </row>
    <row r="157" spans="1:33" x14ac:dyDescent="0.25">
      <c r="A157" s="6" t="s">
        <v>968</v>
      </c>
      <c r="B157" s="78">
        <v>44595</v>
      </c>
      <c r="C157" s="55">
        <v>1</v>
      </c>
      <c r="D157" s="55" t="s">
        <v>989</v>
      </c>
      <c r="E157" s="56" t="s">
        <v>969</v>
      </c>
      <c r="F157" s="54">
        <v>480417407</v>
      </c>
      <c r="G157" s="10">
        <v>17640</v>
      </c>
      <c r="H157" s="55">
        <v>111</v>
      </c>
      <c r="K157" s="100">
        <v>1</v>
      </c>
      <c r="L157" s="59">
        <v>44183</v>
      </c>
      <c r="M157" s="99">
        <v>1</v>
      </c>
      <c r="N157" s="74" t="s">
        <v>1154</v>
      </c>
      <c r="O157" s="59">
        <v>44602</v>
      </c>
      <c r="P157" s="59" t="s">
        <v>799</v>
      </c>
      <c r="Z157" s="78">
        <v>44595</v>
      </c>
      <c r="AA157" s="74">
        <v>85.77</v>
      </c>
      <c r="AB157" s="60" t="s">
        <v>594</v>
      </c>
      <c r="AC157" s="54" t="s">
        <v>591</v>
      </c>
    </row>
    <row r="158" spans="1:33" x14ac:dyDescent="0.25">
      <c r="A158" s="6" t="s">
        <v>970</v>
      </c>
      <c r="B158" s="78">
        <v>44596</v>
      </c>
      <c r="C158" s="55">
        <v>5</v>
      </c>
      <c r="D158" s="84" t="s">
        <v>990</v>
      </c>
      <c r="E158" s="56" t="s">
        <v>477</v>
      </c>
      <c r="F158" s="54">
        <v>471229433</v>
      </c>
      <c r="G158" s="10">
        <v>17530</v>
      </c>
      <c r="H158" s="55">
        <v>111</v>
      </c>
      <c r="I158" s="54" t="s">
        <v>523</v>
      </c>
      <c r="J158" s="54" t="s">
        <v>6</v>
      </c>
      <c r="K158" s="100" t="s">
        <v>840</v>
      </c>
    </row>
    <row r="159" spans="1:33" x14ac:dyDescent="0.25">
      <c r="A159" s="6" t="s">
        <v>971</v>
      </c>
      <c r="B159" s="78">
        <v>44596</v>
      </c>
      <c r="C159" s="55">
        <v>3</v>
      </c>
      <c r="D159" s="55" t="s">
        <v>991</v>
      </c>
      <c r="E159" s="56" t="s">
        <v>775</v>
      </c>
      <c r="F159" s="54">
        <v>400417144</v>
      </c>
      <c r="G159" s="78">
        <v>14718</v>
      </c>
      <c r="H159" s="55">
        <v>111</v>
      </c>
      <c r="I159" s="50" t="s">
        <v>863</v>
      </c>
      <c r="J159" s="50" t="s">
        <v>6</v>
      </c>
      <c r="K159" s="100" t="s">
        <v>1149</v>
      </c>
    </row>
    <row r="160" spans="1:33" x14ac:dyDescent="0.25">
      <c r="A160" s="6" t="s">
        <v>972</v>
      </c>
      <c r="B160" s="78">
        <v>44603</v>
      </c>
      <c r="C160" s="55">
        <v>5</v>
      </c>
      <c r="D160" s="55" t="s">
        <v>992</v>
      </c>
      <c r="E160" s="56" t="s">
        <v>476</v>
      </c>
      <c r="F160" s="54">
        <v>401009402</v>
      </c>
      <c r="G160" s="78">
        <v>14893</v>
      </c>
      <c r="H160" s="55">
        <v>111</v>
      </c>
      <c r="I160" s="54" t="s">
        <v>522</v>
      </c>
      <c r="J160" s="54" t="s">
        <v>3</v>
      </c>
      <c r="K160" s="100" t="s">
        <v>842</v>
      </c>
    </row>
    <row r="161" spans="1:29" x14ac:dyDescent="0.25">
      <c r="A161" s="6" t="s">
        <v>1061</v>
      </c>
      <c r="B161" s="78">
        <v>44607</v>
      </c>
      <c r="C161" s="55">
        <v>2</v>
      </c>
      <c r="D161" s="55" t="s">
        <v>1062</v>
      </c>
      <c r="E161" s="56" t="s">
        <v>776</v>
      </c>
      <c r="F161" s="54">
        <v>5510161525</v>
      </c>
      <c r="G161" s="10">
        <v>20378</v>
      </c>
      <c r="H161" s="55">
        <v>211</v>
      </c>
      <c r="K161" s="100" t="s">
        <v>1153</v>
      </c>
    </row>
    <row r="162" spans="1:29" x14ac:dyDescent="0.25">
      <c r="A162" s="6" t="s">
        <v>1063</v>
      </c>
      <c r="B162" s="78">
        <v>44609</v>
      </c>
      <c r="C162" s="55">
        <v>1</v>
      </c>
      <c r="D162" s="55" t="s">
        <v>1064</v>
      </c>
      <c r="E162" s="56" t="s">
        <v>1065</v>
      </c>
      <c r="F162" s="54">
        <v>5401040579</v>
      </c>
      <c r="G162" s="78">
        <v>19728</v>
      </c>
      <c r="H162" s="55">
        <v>205</v>
      </c>
      <c r="K162" s="100">
        <v>0</v>
      </c>
      <c r="N162" s="74" t="s">
        <v>1155</v>
      </c>
      <c r="O162" s="59">
        <v>44637</v>
      </c>
      <c r="P162" s="59" t="s">
        <v>799</v>
      </c>
      <c r="Z162" s="78">
        <v>44609</v>
      </c>
      <c r="AA162" s="74">
        <v>6.88</v>
      </c>
      <c r="AB162" s="60" t="s">
        <v>593</v>
      </c>
      <c r="AC162" s="54" t="s">
        <v>592</v>
      </c>
    </row>
    <row r="163" spans="1:29" x14ac:dyDescent="0.25">
      <c r="A163" s="6" t="s">
        <v>1066</v>
      </c>
      <c r="B163" s="78">
        <v>44609</v>
      </c>
      <c r="C163" s="55">
        <v>1</v>
      </c>
      <c r="D163" s="55" t="s">
        <v>1067</v>
      </c>
      <c r="E163" s="56" t="s">
        <v>1068</v>
      </c>
      <c r="F163" s="54">
        <v>351215433</v>
      </c>
      <c r="G163" s="78">
        <v>13133</v>
      </c>
      <c r="H163" s="55">
        <v>111</v>
      </c>
      <c r="K163" s="100">
        <v>1</v>
      </c>
      <c r="L163" s="59">
        <v>44581</v>
      </c>
      <c r="M163" s="99">
        <v>1</v>
      </c>
      <c r="N163" s="74" t="s">
        <v>277</v>
      </c>
      <c r="O163" s="59">
        <v>44672</v>
      </c>
      <c r="Z163" s="78">
        <v>44609</v>
      </c>
      <c r="AA163" s="74">
        <v>25.19</v>
      </c>
      <c r="AB163" s="60" t="s">
        <v>269</v>
      </c>
      <c r="AC163" s="54" t="s">
        <v>592</v>
      </c>
    </row>
    <row r="164" spans="1:29" x14ac:dyDescent="0.25">
      <c r="A164" s="6" t="s">
        <v>1069</v>
      </c>
      <c r="B164" s="78">
        <v>44613</v>
      </c>
      <c r="C164" s="55">
        <v>2</v>
      </c>
      <c r="D164" s="55" t="s">
        <v>1070</v>
      </c>
      <c r="E164" s="56" t="s">
        <v>871</v>
      </c>
      <c r="F164" s="54">
        <v>510606098</v>
      </c>
      <c r="G164" s="10">
        <v>18785</v>
      </c>
      <c r="H164" s="55">
        <v>205</v>
      </c>
      <c r="K164" s="100" t="s">
        <v>1156</v>
      </c>
    </row>
    <row r="165" spans="1:29" x14ac:dyDescent="0.25">
      <c r="A165" s="6" t="s">
        <v>1071</v>
      </c>
      <c r="B165" s="78">
        <v>44613</v>
      </c>
      <c r="C165" s="55">
        <v>2</v>
      </c>
      <c r="D165" s="54" t="s">
        <v>1072</v>
      </c>
      <c r="E165" s="56" t="s">
        <v>777</v>
      </c>
      <c r="F165" s="54">
        <v>5710020536</v>
      </c>
      <c r="H165" s="55">
        <v>205</v>
      </c>
      <c r="K165" s="100" t="s">
        <v>1157</v>
      </c>
    </row>
    <row r="166" spans="1:29" x14ac:dyDescent="0.25">
      <c r="A166" s="6" t="s">
        <v>1073</v>
      </c>
      <c r="B166" s="78">
        <v>44614</v>
      </c>
      <c r="C166" s="55">
        <v>5</v>
      </c>
      <c r="D166" s="84" t="s">
        <v>1074</v>
      </c>
      <c r="E166" s="56" t="s">
        <v>483</v>
      </c>
      <c r="F166" s="54">
        <v>440414421</v>
      </c>
      <c r="G166" s="78">
        <v>16176</v>
      </c>
      <c r="H166" s="55">
        <v>111</v>
      </c>
      <c r="I166" s="54" t="s">
        <v>528</v>
      </c>
      <c r="J166" s="54" t="s">
        <v>3</v>
      </c>
      <c r="K166" s="100" t="s">
        <v>847</v>
      </c>
    </row>
    <row r="167" spans="1:29" x14ac:dyDescent="0.25">
      <c r="A167" s="6" t="s">
        <v>1075</v>
      </c>
      <c r="B167" s="78">
        <v>44616</v>
      </c>
      <c r="C167" s="55">
        <v>1</v>
      </c>
      <c r="D167" s="55" t="s">
        <v>1076</v>
      </c>
      <c r="E167" s="56" t="s">
        <v>1077</v>
      </c>
      <c r="F167" s="54">
        <v>451019112</v>
      </c>
      <c r="G167" s="78">
        <v>16729</v>
      </c>
      <c r="H167" s="55">
        <v>111</v>
      </c>
      <c r="K167" s="100">
        <v>1</v>
      </c>
      <c r="L167" s="59">
        <v>44224</v>
      </c>
      <c r="M167" s="99">
        <v>1</v>
      </c>
      <c r="N167" s="74" t="s">
        <v>277</v>
      </c>
      <c r="O167" s="59" t="s">
        <v>1158</v>
      </c>
      <c r="Z167" s="78">
        <v>44616</v>
      </c>
      <c r="AA167" s="74">
        <v>1.78</v>
      </c>
      <c r="AB167" s="60" t="s">
        <v>594</v>
      </c>
      <c r="AC167" s="54" t="s">
        <v>592</v>
      </c>
    </row>
    <row r="168" spans="1:29" x14ac:dyDescent="0.25">
      <c r="A168" s="6" t="s">
        <v>1078</v>
      </c>
      <c r="B168" s="78">
        <v>44621</v>
      </c>
      <c r="C168" s="55">
        <v>5</v>
      </c>
      <c r="D168" s="54" t="s">
        <v>1079</v>
      </c>
      <c r="E168" s="56" t="s">
        <v>468</v>
      </c>
      <c r="F168" s="54">
        <v>370911424</v>
      </c>
      <c r="G168" s="78">
        <v>13769</v>
      </c>
      <c r="H168" s="55">
        <v>201</v>
      </c>
      <c r="I168" s="54" t="s">
        <v>515</v>
      </c>
      <c r="J168" s="54" t="s">
        <v>3</v>
      </c>
      <c r="K168" s="100" t="s">
        <v>824</v>
      </c>
    </row>
    <row r="169" spans="1:29" x14ac:dyDescent="0.25">
      <c r="A169" s="6" t="s">
        <v>1080</v>
      </c>
      <c r="B169" s="78">
        <v>44622</v>
      </c>
      <c r="C169" s="55">
        <v>2</v>
      </c>
      <c r="D169" s="54" t="s">
        <v>1081</v>
      </c>
      <c r="E169" s="56" t="s">
        <v>38</v>
      </c>
      <c r="F169" s="54">
        <v>410304428</v>
      </c>
      <c r="H169" s="55">
        <v>211</v>
      </c>
      <c r="K169" s="100" t="s">
        <v>1159</v>
      </c>
    </row>
    <row r="170" spans="1:29" x14ac:dyDescent="0.25">
      <c r="A170" s="6" t="s">
        <v>1082</v>
      </c>
      <c r="B170" s="78">
        <v>44622</v>
      </c>
      <c r="C170" s="55">
        <v>1</v>
      </c>
      <c r="D170" s="55" t="s">
        <v>1083</v>
      </c>
      <c r="E170" s="56" t="s">
        <v>63</v>
      </c>
      <c r="F170" s="54">
        <v>480405150</v>
      </c>
      <c r="G170" s="78">
        <v>17628</v>
      </c>
      <c r="H170" s="55">
        <v>205</v>
      </c>
      <c r="K170" s="100">
        <v>1</v>
      </c>
      <c r="L170" s="59">
        <v>43070</v>
      </c>
      <c r="M170" s="99">
        <v>1</v>
      </c>
      <c r="N170" s="74" t="s">
        <v>277</v>
      </c>
      <c r="O170" s="59">
        <v>43089</v>
      </c>
      <c r="P170" s="59">
        <v>43891</v>
      </c>
      <c r="Q170" s="99" t="s">
        <v>807</v>
      </c>
      <c r="R170" s="59">
        <v>43909</v>
      </c>
      <c r="S170" s="59">
        <v>44099</v>
      </c>
      <c r="T170" s="59" t="s">
        <v>798</v>
      </c>
      <c r="U170" s="59">
        <v>44356</v>
      </c>
      <c r="V170" s="59">
        <v>44490</v>
      </c>
      <c r="W170" s="59" t="s">
        <v>264</v>
      </c>
      <c r="X170" s="59">
        <v>44678</v>
      </c>
      <c r="Y170" s="59" t="s">
        <v>799</v>
      </c>
      <c r="Z170" s="78">
        <v>44622</v>
      </c>
      <c r="AA170" s="74">
        <v>48.67</v>
      </c>
      <c r="AB170" s="60" t="s">
        <v>594</v>
      </c>
      <c r="AC170" s="54" t="s">
        <v>591</v>
      </c>
    </row>
    <row r="171" spans="1:29" x14ac:dyDescent="0.25">
      <c r="A171" s="6" t="s">
        <v>1084</v>
      </c>
      <c r="B171" s="78">
        <v>44623</v>
      </c>
      <c r="C171" s="55">
        <v>3</v>
      </c>
      <c r="D171" s="54" t="s">
        <v>1085</v>
      </c>
      <c r="E171" s="56" t="s">
        <v>588</v>
      </c>
      <c r="F171" s="54">
        <v>440915423</v>
      </c>
      <c r="G171" s="10">
        <v>16330</v>
      </c>
      <c r="H171" s="55">
        <v>211</v>
      </c>
      <c r="I171" s="50" t="s">
        <v>519</v>
      </c>
      <c r="J171" s="50" t="s">
        <v>3</v>
      </c>
      <c r="K171" s="100" t="s">
        <v>855</v>
      </c>
    </row>
    <row r="172" spans="1:29" x14ac:dyDescent="0.25">
      <c r="A172" s="6" t="s">
        <v>1086</v>
      </c>
      <c r="B172" s="78">
        <v>44623</v>
      </c>
      <c r="C172" s="55">
        <v>3</v>
      </c>
      <c r="D172" s="54" t="s">
        <v>1087</v>
      </c>
      <c r="E172" s="56" t="s">
        <v>599</v>
      </c>
      <c r="F172" s="54">
        <v>530213205</v>
      </c>
      <c r="G172" s="78">
        <v>19403</v>
      </c>
      <c r="H172" s="55">
        <v>111</v>
      </c>
      <c r="K172" s="100" t="s">
        <v>845</v>
      </c>
    </row>
    <row r="173" spans="1:29" x14ac:dyDescent="0.25">
      <c r="A173" s="6" t="s">
        <v>1088</v>
      </c>
      <c r="B173" s="78">
        <v>44624</v>
      </c>
      <c r="C173" s="55">
        <v>6</v>
      </c>
      <c r="D173" s="54" t="s">
        <v>1089</v>
      </c>
      <c r="E173" s="56" t="s">
        <v>474</v>
      </c>
      <c r="F173" s="54">
        <v>470909412</v>
      </c>
      <c r="G173" s="78">
        <v>17419</v>
      </c>
      <c r="H173" s="55">
        <v>111</v>
      </c>
      <c r="I173" s="50" t="s">
        <v>520</v>
      </c>
      <c r="J173" s="50" t="s">
        <v>6</v>
      </c>
      <c r="K173" s="100" t="s">
        <v>825</v>
      </c>
    </row>
    <row r="174" spans="1:29" x14ac:dyDescent="0.25">
      <c r="A174" s="6" t="s">
        <v>1090</v>
      </c>
      <c r="B174" s="78">
        <v>44624</v>
      </c>
      <c r="C174" s="55">
        <v>1</v>
      </c>
      <c r="D174" s="55" t="s">
        <v>1091</v>
      </c>
      <c r="E174" s="56" t="s">
        <v>1092</v>
      </c>
      <c r="F174" s="54">
        <v>470714178</v>
      </c>
      <c r="G174" s="78">
        <v>17362</v>
      </c>
      <c r="H174" s="55">
        <v>111</v>
      </c>
      <c r="J174" s="55" t="s">
        <v>3</v>
      </c>
      <c r="K174" s="100">
        <v>1</v>
      </c>
      <c r="L174" s="59">
        <v>44136</v>
      </c>
      <c r="M174" s="99">
        <v>1</v>
      </c>
      <c r="N174" s="74" t="s">
        <v>1014</v>
      </c>
      <c r="O174" s="59">
        <v>44228</v>
      </c>
      <c r="P174" s="59">
        <v>44470</v>
      </c>
      <c r="Q174" s="99" t="s">
        <v>807</v>
      </c>
      <c r="R174" s="59">
        <v>44470</v>
      </c>
      <c r="S174" s="59">
        <v>44575</v>
      </c>
      <c r="T174" s="59" t="s">
        <v>277</v>
      </c>
      <c r="U174" s="59">
        <v>44627</v>
      </c>
      <c r="V174" s="59" t="s">
        <v>799</v>
      </c>
      <c r="Z174" s="78">
        <v>44624</v>
      </c>
      <c r="AA174" s="74">
        <v>84.2</v>
      </c>
      <c r="AB174" s="60" t="s">
        <v>269</v>
      </c>
      <c r="AC174" s="54" t="s">
        <v>591</v>
      </c>
    </row>
    <row r="175" spans="1:29" x14ac:dyDescent="0.25">
      <c r="A175" s="6" t="s">
        <v>1093</v>
      </c>
      <c r="B175" s="78">
        <v>44634</v>
      </c>
      <c r="C175" s="55">
        <v>7</v>
      </c>
      <c r="D175" s="84" t="s">
        <v>1094</v>
      </c>
      <c r="E175" s="56" t="s">
        <v>459</v>
      </c>
      <c r="F175" s="54">
        <v>491206187</v>
      </c>
      <c r="G175" s="10">
        <v>18238</v>
      </c>
      <c r="H175" s="55">
        <v>211</v>
      </c>
      <c r="I175" s="54" t="s">
        <v>509</v>
      </c>
      <c r="J175" s="54" t="s">
        <v>3</v>
      </c>
      <c r="K175" s="100" t="s">
        <v>818</v>
      </c>
      <c r="Z175" s="59">
        <v>44634</v>
      </c>
      <c r="AA175" s="74">
        <v>26.23</v>
      </c>
      <c r="AB175" s="60" t="s">
        <v>594</v>
      </c>
      <c r="AC175" s="54" t="s">
        <v>592</v>
      </c>
    </row>
    <row r="176" spans="1:29" x14ac:dyDescent="0.25">
      <c r="A176" s="6" t="s">
        <v>1095</v>
      </c>
      <c r="B176" s="78">
        <v>44636</v>
      </c>
      <c r="C176" s="55">
        <v>4</v>
      </c>
      <c r="D176" s="55" t="s">
        <v>1096</v>
      </c>
      <c r="E176" s="56" t="s">
        <v>714</v>
      </c>
      <c r="F176" s="54">
        <v>380915002</v>
      </c>
      <c r="G176" s="62">
        <v>14138</v>
      </c>
      <c r="H176" s="55">
        <v>213</v>
      </c>
      <c r="J176" s="55" t="s">
        <v>0</v>
      </c>
      <c r="K176" s="100" t="s">
        <v>1160</v>
      </c>
    </row>
    <row r="177" spans="1:29" x14ac:dyDescent="0.25">
      <c r="A177" s="6" t="s">
        <v>1097</v>
      </c>
      <c r="B177" s="78">
        <v>44637</v>
      </c>
      <c r="C177" s="55">
        <v>1</v>
      </c>
      <c r="D177" s="55" t="s">
        <v>1098</v>
      </c>
      <c r="E177" s="56" t="s">
        <v>1099</v>
      </c>
      <c r="F177" s="54">
        <v>5611252262</v>
      </c>
      <c r="G177" s="78">
        <v>20704</v>
      </c>
      <c r="H177" s="55">
        <v>205</v>
      </c>
      <c r="K177" s="100" t="s">
        <v>1161</v>
      </c>
    </row>
    <row r="178" spans="1:29" x14ac:dyDescent="0.25">
      <c r="A178" s="6" t="s">
        <v>1100</v>
      </c>
      <c r="B178" s="78">
        <v>44637</v>
      </c>
      <c r="C178" s="55">
        <v>2</v>
      </c>
      <c r="D178" s="55" t="s">
        <v>1101</v>
      </c>
      <c r="E178" s="56" t="s">
        <v>1102</v>
      </c>
      <c r="F178" s="54">
        <v>490212036</v>
      </c>
      <c r="G178" s="208">
        <v>17941</v>
      </c>
      <c r="H178" s="55">
        <v>111</v>
      </c>
      <c r="I178" s="50" t="s">
        <v>870</v>
      </c>
      <c r="J178" s="50" t="s">
        <v>3</v>
      </c>
      <c r="K178" s="100">
        <v>1</v>
      </c>
      <c r="L178" s="21">
        <v>44454</v>
      </c>
      <c r="M178" s="99">
        <v>1</v>
      </c>
      <c r="N178" s="74" t="s">
        <v>277</v>
      </c>
      <c r="O178" s="181">
        <v>44525</v>
      </c>
      <c r="P178" s="59" t="s">
        <v>799</v>
      </c>
      <c r="Z178" s="78">
        <v>44637</v>
      </c>
      <c r="AA178" s="74">
        <v>0.53</v>
      </c>
      <c r="AB178" s="60" t="s">
        <v>269</v>
      </c>
      <c r="AC178" s="54" t="s">
        <v>592</v>
      </c>
    </row>
    <row r="179" spans="1:29" x14ac:dyDescent="0.25">
      <c r="A179" s="6" t="s">
        <v>1103</v>
      </c>
      <c r="B179" s="78">
        <v>44638</v>
      </c>
      <c r="C179" s="55">
        <v>3</v>
      </c>
      <c r="D179" s="54" t="s">
        <v>1104</v>
      </c>
      <c r="E179" s="56" t="s">
        <v>751</v>
      </c>
      <c r="F179" s="54">
        <v>6103230067</v>
      </c>
      <c r="G179" s="78">
        <v>22363</v>
      </c>
      <c r="H179" s="55">
        <v>211</v>
      </c>
      <c r="I179" s="50" t="s">
        <v>860</v>
      </c>
      <c r="J179" s="50" t="s">
        <v>0</v>
      </c>
      <c r="K179" s="100" t="s">
        <v>1150</v>
      </c>
    </row>
    <row r="180" spans="1:29" x14ac:dyDescent="0.25">
      <c r="A180" s="6" t="s">
        <v>1105</v>
      </c>
      <c r="B180" s="78">
        <v>44643</v>
      </c>
      <c r="C180" s="55">
        <v>1</v>
      </c>
      <c r="D180" s="55" t="s">
        <v>1106</v>
      </c>
      <c r="E180" s="56" t="s">
        <v>1107</v>
      </c>
      <c r="F180" s="54">
        <v>371101448</v>
      </c>
      <c r="G180" s="78">
        <v>13820</v>
      </c>
      <c r="H180" s="55">
        <v>111</v>
      </c>
      <c r="J180" s="55" t="s">
        <v>3</v>
      </c>
      <c r="K180" s="100">
        <v>1</v>
      </c>
      <c r="L180" s="59">
        <v>44011</v>
      </c>
      <c r="M180" s="99">
        <v>1</v>
      </c>
      <c r="N180" s="74" t="s">
        <v>277</v>
      </c>
      <c r="O180" s="59">
        <v>44643</v>
      </c>
      <c r="P180" s="59" t="s">
        <v>799</v>
      </c>
      <c r="Z180" s="78">
        <v>44643</v>
      </c>
      <c r="AA180" s="74">
        <v>113.22</v>
      </c>
      <c r="AB180" s="60" t="s">
        <v>269</v>
      </c>
      <c r="AC180" s="54" t="s">
        <v>592</v>
      </c>
    </row>
    <row r="181" spans="1:29" x14ac:dyDescent="0.25">
      <c r="A181" s="6" t="s">
        <v>1108</v>
      </c>
      <c r="B181" s="78">
        <v>44645</v>
      </c>
      <c r="C181" s="55">
        <v>4</v>
      </c>
      <c r="D181" s="54" t="s">
        <v>1109</v>
      </c>
      <c r="E181" s="56" t="s">
        <v>757</v>
      </c>
      <c r="F181" s="54">
        <v>521223014</v>
      </c>
      <c r="G181" s="78">
        <v>19351</v>
      </c>
      <c r="H181" s="55">
        <v>205</v>
      </c>
      <c r="K181" s="100" t="s">
        <v>1022</v>
      </c>
    </row>
    <row r="182" spans="1:29" x14ac:dyDescent="0.25">
      <c r="A182" s="6" t="s">
        <v>1110</v>
      </c>
      <c r="B182" s="78">
        <v>44655</v>
      </c>
      <c r="C182" s="55">
        <v>1</v>
      </c>
      <c r="D182" s="55" t="s">
        <v>1111</v>
      </c>
      <c r="E182" s="56" t="s">
        <v>1112</v>
      </c>
      <c r="F182" s="54">
        <v>500515049</v>
      </c>
      <c r="G182" s="78">
        <v>18398</v>
      </c>
      <c r="H182" s="55">
        <v>211</v>
      </c>
      <c r="K182" s="100">
        <v>0</v>
      </c>
      <c r="M182" s="99">
        <v>1</v>
      </c>
      <c r="N182" s="74" t="s">
        <v>1162</v>
      </c>
      <c r="Z182" s="78">
        <v>44655</v>
      </c>
      <c r="AA182" s="74">
        <v>0.23</v>
      </c>
      <c r="AB182" s="60" t="s">
        <v>593</v>
      </c>
      <c r="AC182" s="54" t="s">
        <v>592</v>
      </c>
    </row>
    <row r="183" spans="1:29" x14ac:dyDescent="0.25">
      <c r="A183" s="6" t="s">
        <v>1113</v>
      </c>
      <c r="B183" s="78">
        <v>44656</v>
      </c>
      <c r="C183" s="55">
        <v>3</v>
      </c>
      <c r="D183" s="55" t="s">
        <v>1114</v>
      </c>
      <c r="E183" s="56" t="s">
        <v>908</v>
      </c>
      <c r="F183" s="54">
        <v>460307403</v>
      </c>
      <c r="G183" s="10" t="s">
        <v>1011</v>
      </c>
      <c r="H183" s="55">
        <v>205</v>
      </c>
      <c r="K183" s="100" t="s">
        <v>1151</v>
      </c>
    </row>
    <row r="184" spans="1:29" x14ac:dyDescent="0.25">
      <c r="A184" s="6" t="s">
        <v>1115</v>
      </c>
      <c r="B184" s="78">
        <v>44657</v>
      </c>
      <c r="C184" s="55">
        <v>1</v>
      </c>
      <c r="D184" s="55" t="s">
        <v>1116</v>
      </c>
      <c r="E184" s="56" t="s">
        <v>1117</v>
      </c>
      <c r="F184" s="54">
        <v>471211439</v>
      </c>
      <c r="G184" s="78">
        <v>17512</v>
      </c>
      <c r="H184" s="55">
        <v>205</v>
      </c>
      <c r="K184" s="100">
        <v>0</v>
      </c>
      <c r="M184" s="99">
        <v>1</v>
      </c>
      <c r="N184" s="74" t="s">
        <v>821</v>
      </c>
      <c r="O184" s="59">
        <v>44657</v>
      </c>
      <c r="P184" s="59" t="s">
        <v>799</v>
      </c>
      <c r="Z184" s="78">
        <v>44657</v>
      </c>
      <c r="AA184" s="74">
        <v>14.2</v>
      </c>
      <c r="AB184" s="60" t="s">
        <v>593</v>
      </c>
      <c r="AC184" s="54" t="s">
        <v>592</v>
      </c>
    </row>
    <row r="185" spans="1:29" x14ac:dyDescent="0.25">
      <c r="A185" s="6" t="s">
        <v>1118</v>
      </c>
      <c r="B185" s="78">
        <v>44659</v>
      </c>
      <c r="C185" s="55">
        <v>4</v>
      </c>
      <c r="D185" s="55" t="s">
        <v>1119</v>
      </c>
      <c r="E185" s="56" t="s">
        <v>775</v>
      </c>
      <c r="F185" s="54">
        <v>400417144</v>
      </c>
      <c r="G185" s="78">
        <v>14718</v>
      </c>
      <c r="H185" s="55">
        <v>111</v>
      </c>
      <c r="I185" s="50" t="s">
        <v>863</v>
      </c>
      <c r="J185" s="50" t="s">
        <v>6</v>
      </c>
      <c r="K185" s="100" t="s">
        <v>1149</v>
      </c>
    </row>
    <row r="186" spans="1:29" x14ac:dyDescent="0.25">
      <c r="A186" s="6" t="s">
        <v>1120</v>
      </c>
      <c r="B186" s="78">
        <v>44662</v>
      </c>
      <c r="C186" s="55">
        <v>2</v>
      </c>
      <c r="D186" s="55" t="s">
        <v>1121</v>
      </c>
      <c r="E186" s="56" t="s">
        <v>958</v>
      </c>
      <c r="F186" s="54">
        <v>6301230936</v>
      </c>
      <c r="G186" s="10">
        <v>23318</v>
      </c>
      <c r="H186" s="55">
        <v>111</v>
      </c>
      <c r="I186" s="55">
        <v>1245</v>
      </c>
      <c r="J186" s="55" t="s">
        <v>3</v>
      </c>
      <c r="K186" s="100" t="s">
        <v>1152</v>
      </c>
    </row>
    <row r="187" spans="1:29" x14ac:dyDescent="0.25">
      <c r="A187" s="6" t="s">
        <v>1122</v>
      </c>
      <c r="B187" s="78">
        <v>44662</v>
      </c>
      <c r="C187" s="55">
        <v>1</v>
      </c>
      <c r="D187" s="55" t="s">
        <v>1123</v>
      </c>
      <c r="E187" s="56" t="s">
        <v>1124</v>
      </c>
      <c r="F187" s="54">
        <v>5804010630</v>
      </c>
      <c r="G187" s="78">
        <v>21276</v>
      </c>
      <c r="H187" s="55">
        <v>205</v>
      </c>
      <c r="K187" s="100">
        <v>1</v>
      </c>
      <c r="L187" s="59">
        <v>43879</v>
      </c>
      <c r="M187" s="99">
        <v>1</v>
      </c>
      <c r="N187" s="74" t="s">
        <v>277</v>
      </c>
      <c r="O187" s="59" t="s">
        <v>1163</v>
      </c>
      <c r="P187" s="59" t="s">
        <v>799</v>
      </c>
      <c r="Z187" s="78">
        <v>44662</v>
      </c>
      <c r="AA187" s="74">
        <v>9.49</v>
      </c>
      <c r="AB187" s="60" t="s">
        <v>803</v>
      </c>
      <c r="AC187" s="54" t="s">
        <v>592</v>
      </c>
    </row>
  </sheetData>
  <autoFilter ref="A1:AY187" xr:uid="{00000000-0009-0000-0000-000001000000}"/>
  <sortState ref="A2:EX83">
    <sortCondition ref="A2:A83"/>
  </sortState>
  <conditionalFormatting sqref="F1:F48 F188:F1048576 F55:F107">
    <cfRule type="duplicateValues" dxfId="16" priority="31"/>
  </conditionalFormatting>
  <conditionalFormatting sqref="F46:F57">
    <cfRule type="duplicateValues" dxfId="15" priority="30"/>
  </conditionalFormatting>
  <conditionalFormatting sqref="F188:F1048576 F1:F107">
    <cfRule type="duplicateValues" dxfId="14" priority="29"/>
  </conditionalFormatting>
  <conditionalFormatting sqref="F109:F139 F141:F160">
    <cfRule type="duplicateValues" dxfId="13" priority="28"/>
  </conditionalFormatting>
  <conditionalFormatting sqref="F109:F139 F141:F160">
    <cfRule type="duplicateValues" dxfId="12" priority="27"/>
  </conditionalFormatting>
  <conditionalFormatting sqref="F140">
    <cfRule type="duplicateValues" dxfId="11" priority="20"/>
  </conditionalFormatting>
  <conditionalFormatting sqref="F140">
    <cfRule type="duplicateValues" dxfId="10" priority="19"/>
  </conditionalFormatting>
  <conditionalFormatting sqref="G78">
    <cfRule type="duplicateValues" dxfId="9" priority="16"/>
  </conditionalFormatting>
  <conditionalFormatting sqref="G78">
    <cfRule type="duplicateValues" dxfId="8" priority="15"/>
  </conditionalFormatting>
  <conditionalFormatting sqref="G108">
    <cfRule type="duplicateValues" dxfId="7" priority="14"/>
  </conditionalFormatting>
  <conditionalFormatting sqref="G108">
    <cfRule type="duplicateValues" dxfId="6" priority="13"/>
  </conditionalFormatting>
  <conditionalFormatting sqref="F108">
    <cfRule type="duplicateValues" dxfId="5" priority="10"/>
  </conditionalFormatting>
  <conditionalFormatting sqref="F108">
    <cfRule type="duplicateValues" dxfId="4" priority="9"/>
  </conditionalFormatting>
  <conditionalFormatting sqref="F1:F160 F188:F1048576">
    <cfRule type="duplicateValues" dxfId="3" priority="4"/>
  </conditionalFormatting>
  <conditionalFormatting sqref="F161:F187">
    <cfRule type="duplicateValues" dxfId="2" priority="3"/>
  </conditionalFormatting>
  <conditionalFormatting sqref="F161:F187">
    <cfRule type="duplicateValues" dxfId="1" priority="2"/>
  </conditionalFormatting>
  <conditionalFormatting sqref="F161:F187">
    <cfRule type="duplicateValues" dxfId="0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60"/>
  <sheetViews>
    <sheetView topLeftCell="A94" workbookViewId="0">
      <selection activeCell="F109" sqref="F109"/>
    </sheetView>
  </sheetViews>
  <sheetFormatPr defaultRowHeight="15" x14ac:dyDescent="0.25"/>
  <cols>
    <col min="2" max="2" width="24.85546875" customWidth="1"/>
    <col min="3" max="3" width="26.85546875" style="130" customWidth="1"/>
  </cols>
  <sheetData>
    <row r="1" spans="2:3" x14ac:dyDescent="0.25">
      <c r="B1" s="132" t="s">
        <v>59</v>
      </c>
      <c r="C1" s="130" t="s">
        <v>38</v>
      </c>
    </row>
    <row r="2" spans="2:3" x14ac:dyDescent="0.25">
      <c r="B2" s="8" t="s">
        <v>174</v>
      </c>
      <c r="C2" s="83" t="s">
        <v>584</v>
      </c>
    </row>
    <row r="3" spans="2:3" x14ac:dyDescent="0.25">
      <c r="B3" s="141" t="s">
        <v>38</v>
      </c>
      <c r="C3" s="139" t="s">
        <v>584</v>
      </c>
    </row>
    <row r="4" spans="2:3" x14ac:dyDescent="0.25">
      <c r="B4" s="8" t="s">
        <v>154</v>
      </c>
      <c r="C4" s="139" t="s">
        <v>584</v>
      </c>
    </row>
    <row r="5" spans="2:3" x14ac:dyDescent="0.25">
      <c r="B5" s="47" t="s">
        <v>28</v>
      </c>
      <c r="C5" s="139" t="s">
        <v>584</v>
      </c>
    </row>
    <row r="6" spans="2:3" x14ac:dyDescent="0.25">
      <c r="B6" s="49" t="s">
        <v>495</v>
      </c>
      <c r="C6" s="83" t="s">
        <v>466</v>
      </c>
    </row>
    <row r="7" spans="2:3" x14ac:dyDescent="0.25">
      <c r="B7" s="47" t="s">
        <v>353</v>
      </c>
      <c r="C7" s="83" t="s">
        <v>466</v>
      </c>
    </row>
    <row r="8" spans="2:3" x14ac:dyDescent="0.25">
      <c r="B8" s="47" t="s">
        <v>75</v>
      </c>
      <c r="C8" s="83" t="s">
        <v>466</v>
      </c>
    </row>
    <row r="9" spans="2:3" x14ac:dyDescent="0.25">
      <c r="B9" s="18" t="s">
        <v>138</v>
      </c>
      <c r="C9" s="83" t="s">
        <v>170</v>
      </c>
    </row>
    <row r="10" spans="2:3" x14ac:dyDescent="0.25">
      <c r="B10" s="8" t="s">
        <v>81</v>
      </c>
      <c r="C10" s="139" t="s">
        <v>170</v>
      </c>
    </row>
    <row r="11" spans="2:3" x14ac:dyDescent="0.25">
      <c r="B11" s="8" t="s">
        <v>104</v>
      </c>
      <c r="C11" s="83" t="s">
        <v>472</v>
      </c>
    </row>
    <row r="12" spans="2:3" x14ac:dyDescent="0.25">
      <c r="B12" s="8" t="s">
        <v>393</v>
      </c>
      <c r="C12" s="83" t="s">
        <v>472</v>
      </c>
    </row>
    <row r="13" spans="2:3" x14ac:dyDescent="0.25">
      <c r="B13" s="8" t="s">
        <v>51</v>
      </c>
      <c r="C13" s="139" t="s">
        <v>472</v>
      </c>
    </row>
    <row r="14" spans="2:3" x14ac:dyDescent="0.25">
      <c r="B14" s="8" t="s">
        <v>25</v>
      </c>
      <c r="C14" s="139" t="s">
        <v>761</v>
      </c>
    </row>
    <row r="15" spans="2:3" x14ac:dyDescent="0.25">
      <c r="B15" s="8" t="s">
        <v>132</v>
      </c>
      <c r="C15" s="139" t="s">
        <v>761</v>
      </c>
    </row>
    <row r="16" spans="2:3" x14ac:dyDescent="0.25">
      <c r="B16" s="141" t="s">
        <v>170</v>
      </c>
      <c r="C16" s="139" t="s">
        <v>761</v>
      </c>
    </row>
    <row r="17" spans="2:3" x14ac:dyDescent="0.25">
      <c r="B17" s="8" t="s">
        <v>116</v>
      </c>
      <c r="C17" s="139" t="s">
        <v>920</v>
      </c>
    </row>
    <row r="18" spans="2:3" x14ac:dyDescent="0.25">
      <c r="B18" s="8" t="s">
        <v>26</v>
      </c>
      <c r="C18" s="139" t="s">
        <v>920</v>
      </c>
    </row>
    <row r="19" spans="2:3" x14ac:dyDescent="0.25">
      <c r="B19" s="8" t="s">
        <v>379</v>
      </c>
      <c r="C19" s="83" t="s">
        <v>479</v>
      </c>
    </row>
    <row r="20" spans="2:3" x14ac:dyDescent="0.25">
      <c r="B20" s="8" t="s">
        <v>391</v>
      </c>
      <c r="C20" s="83" t="s">
        <v>479</v>
      </c>
    </row>
    <row r="21" spans="2:3" x14ac:dyDescent="0.25">
      <c r="B21" s="8" t="s">
        <v>70</v>
      </c>
      <c r="C21" s="139" t="s">
        <v>479</v>
      </c>
    </row>
    <row r="22" spans="2:3" x14ac:dyDescent="0.25">
      <c r="B22" s="8" t="s">
        <v>53</v>
      </c>
      <c r="C22" s="139" t="s">
        <v>479</v>
      </c>
    </row>
    <row r="23" spans="2:3" x14ac:dyDescent="0.25">
      <c r="B23" s="25" t="s">
        <v>53</v>
      </c>
      <c r="C23" s="139" t="s">
        <v>479</v>
      </c>
    </row>
    <row r="24" spans="2:3" x14ac:dyDescent="0.25">
      <c r="B24" s="133" t="s">
        <v>472</v>
      </c>
      <c r="C24" s="139" t="s">
        <v>714</v>
      </c>
    </row>
    <row r="25" spans="2:3" x14ac:dyDescent="0.25">
      <c r="B25" s="8" t="s">
        <v>34</v>
      </c>
      <c r="C25" s="139" t="s">
        <v>714</v>
      </c>
    </row>
    <row r="26" spans="2:3" x14ac:dyDescent="0.25">
      <c r="B26" s="8" t="s">
        <v>40</v>
      </c>
      <c r="C26" s="139" t="s">
        <v>714</v>
      </c>
    </row>
    <row r="27" spans="2:3" x14ac:dyDescent="0.25">
      <c r="B27" s="49" t="s">
        <v>487</v>
      </c>
      <c r="C27" s="83" t="s">
        <v>459</v>
      </c>
    </row>
    <row r="28" spans="2:3" x14ac:dyDescent="0.25">
      <c r="B28" s="8" t="s">
        <v>90</v>
      </c>
      <c r="C28" s="83" t="s">
        <v>459</v>
      </c>
    </row>
    <row r="29" spans="2:3" x14ac:dyDescent="0.25">
      <c r="B29" s="8" t="s">
        <v>117</v>
      </c>
      <c r="C29" s="83" t="s">
        <v>459</v>
      </c>
    </row>
    <row r="30" spans="2:3" x14ac:dyDescent="0.25">
      <c r="B30" s="8" t="s">
        <v>357</v>
      </c>
      <c r="C30" s="139" t="s">
        <v>459</v>
      </c>
    </row>
    <row r="31" spans="2:3" x14ac:dyDescent="0.25">
      <c r="B31" s="8" t="s">
        <v>354</v>
      </c>
      <c r="C31" s="139" t="s">
        <v>459</v>
      </c>
    </row>
    <row r="32" spans="2:3" x14ac:dyDescent="0.25">
      <c r="B32" s="8" t="s">
        <v>33</v>
      </c>
      <c r="C32" s="139" t="s">
        <v>459</v>
      </c>
    </row>
    <row r="33" spans="2:3" x14ac:dyDescent="0.25">
      <c r="B33" s="47" t="s">
        <v>27</v>
      </c>
      <c r="C33" s="83" t="s">
        <v>468</v>
      </c>
    </row>
    <row r="34" spans="2:3" x14ac:dyDescent="0.25">
      <c r="B34" s="8" t="s">
        <v>92</v>
      </c>
      <c r="C34" s="83" t="s">
        <v>468</v>
      </c>
    </row>
    <row r="35" spans="2:3" x14ac:dyDescent="0.25">
      <c r="B35" s="8" t="s">
        <v>369</v>
      </c>
      <c r="C35" s="139" t="s">
        <v>468</v>
      </c>
    </row>
    <row r="36" spans="2:3" x14ac:dyDescent="0.25">
      <c r="B36" s="8" t="s">
        <v>35</v>
      </c>
      <c r="C36" s="139" t="s">
        <v>468</v>
      </c>
    </row>
    <row r="37" spans="2:3" x14ac:dyDescent="0.25">
      <c r="B37" s="49" t="s">
        <v>503</v>
      </c>
      <c r="C37" s="83" t="s">
        <v>475</v>
      </c>
    </row>
    <row r="38" spans="2:3" x14ac:dyDescent="0.25">
      <c r="B38" s="8" t="s">
        <v>130</v>
      </c>
      <c r="C38" s="83" t="s">
        <v>475</v>
      </c>
    </row>
    <row r="39" spans="2:3" x14ac:dyDescent="0.25">
      <c r="B39" s="8" t="s">
        <v>126</v>
      </c>
      <c r="C39" s="139" t="s">
        <v>880</v>
      </c>
    </row>
    <row r="40" spans="2:3" x14ac:dyDescent="0.25">
      <c r="B40" s="8" t="s">
        <v>61</v>
      </c>
      <c r="C40" s="83" t="s">
        <v>485</v>
      </c>
    </row>
    <row r="41" spans="2:3" x14ac:dyDescent="0.25">
      <c r="B41" s="47" t="s">
        <v>77</v>
      </c>
      <c r="C41" s="83" t="s">
        <v>485</v>
      </c>
    </row>
    <row r="42" spans="2:3" x14ac:dyDescent="0.25">
      <c r="B42" s="8" t="s">
        <v>377</v>
      </c>
      <c r="C42" s="140" t="s">
        <v>485</v>
      </c>
    </row>
    <row r="43" spans="2:3" x14ac:dyDescent="0.25">
      <c r="B43" s="8" t="s">
        <v>381</v>
      </c>
      <c r="C43" s="139" t="s">
        <v>485</v>
      </c>
    </row>
    <row r="44" spans="2:3" x14ac:dyDescent="0.25">
      <c r="B44" s="8" t="s">
        <v>146</v>
      </c>
      <c r="C44" s="83" t="s">
        <v>587</v>
      </c>
    </row>
    <row r="45" spans="2:3" x14ac:dyDescent="0.25">
      <c r="B45" s="135" t="s">
        <v>65</v>
      </c>
      <c r="C45" s="83" t="s">
        <v>469</v>
      </c>
    </row>
    <row r="46" spans="2:3" x14ac:dyDescent="0.25">
      <c r="B46" s="8" t="s">
        <v>100</v>
      </c>
      <c r="C46" s="83" t="s">
        <v>469</v>
      </c>
    </row>
    <row r="47" spans="2:3" x14ac:dyDescent="0.25">
      <c r="B47" s="8" t="s">
        <v>168</v>
      </c>
      <c r="C47" s="139" t="s">
        <v>469</v>
      </c>
    </row>
    <row r="48" spans="2:3" x14ac:dyDescent="0.25">
      <c r="B48" s="8" t="s">
        <v>373</v>
      </c>
      <c r="C48" s="139" t="s">
        <v>469</v>
      </c>
    </row>
    <row r="49" spans="2:3" x14ac:dyDescent="0.25">
      <c r="B49" s="8" t="s">
        <v>360</v>
      </c>
      <c r="C49" s="139" t="s">
        <v>756</v>
      </c>
    </row>
    <row r="50" spans="2:3" x14ac:dyDescent="0.25">
      <c r="B50" s="8" t="s">
        <v>49</v>
      </c>
      <c r="C50" s="139" t="s">
        <v>756</v>
      </c>
    </row>
    <row r="51" spans="2:3" x14ac:dyDescent="0.25">
      <c r="B51" s="8" t="s">
        <v>73</v>
      </c>
      <c r="C51" s="139" t="s">
        <v>756</v>
      </c>
    </row>
    <row r="52" spans="2:3" x14ac:dyDescent="0.25">
      <c r="B52" s="8" t="s">
        <v>110</v>
      </c>
      <c r="C52" s="83" t="s">
        <v>589</v>
      </c>
    </row>
    <row r="53" spans="2:3" x14ac:dyDescent="0.25">
      <c r="B53" s="8" t="s">
        <v>118</v>
      </c>
      <c r="C53" s="83" t="s">
        <v>477</v>
      </c>
    </row>
    <row r="54" spans="2:3" x14ac:dyDescent="0.25">
      <c r="B54" s="135" t="s">
        <v>36</v>
      </c>
      <c r="C54" s="83" t="s">
        <v>477</v>
      </c>
    </row>
    <row r="55" spans="2:3" x14ac:dyDescent="0.25">
      <c r="B55" s="8" t="s">
        <v>371</v>
      </c>
      <c r="C55" s="139" t="s">
        <v>477</v>
      </c>
    </row>
    <row r="56" spans="2:3" x14ac:dyDescent="0.25">
      <c r="B56" s="8" t="s">
        <v>55</v>
      </c>
      <c r="C56" s="139" t="s">
        <v>477</v>
      </c>
    </row>
    <row r="57" spans="2:3" x14ac:dyDescent="0.25">
      <c r="B57" s="8" t="s">
        <v>66</v>
      </c>
      <c r="C57" s="139" t="s">
        <v>477</v>
      </c>
    </row>
    <row r="58" spans="2:3" x14ac:dyDescent="0.25">
      <c r="B58" s="18" t="s">
        <v>158</v>
      </c>
      <c r="C58" s="139" t="s">
        <v>874</v>
      </c>
    </row>
    <row r="59" spans="2:3" x14ac:dyDescent="0.25">
      <c r="B59" s="18" t="s">
        <v>172</v>
      </c>
      <c r="C59" s="83" t="s">
        <v>484</v>
      </c>
    </row>
    <row r="60" spans="2:3" x14ac:dyDescent="0.25">
      <c r="B60" s="8" t="s">
        <v>124</v>
      </c>
      <c r="C60" s="139" t="s">
        <v>958</v>
      </c>
    </row>
    <row r="61" spans="2:3" x14ac:dyDescent="0.25">
      <c r="B61" s="8" t="s">
        <v>128</v>
      </c>
      <c r="C61" s="139" t="s">
        <v>777</v>
      </c>
    </row>
    <row r="62" spans="2:3" x14ac:dyDescent="0.25">
      <c r="B62" s="8" t="s">
        <v>387</v>
      </c>
      <c r="C62" s="129" t="s">
        <v>588</v>
      </c>
    </row>
    <row r="63" spans="2:3" x14ac:dyDescent="0.25">
      <c r="B63" s="8" t="s">
        <v>156</v>
      </c>
      <c r="C63" s="130" t="s">
        <v>588</v>
      </c>
    </row>
    <row r="64" spans="2:3" x14ac:dyDescent="0.25">
      <c r="B64" s="49" t="s">
        <v>501</v>
      </c>
      <c r="C64" s="129" t="s">
        <v>579</v>
      </c>
    </row>
    <row r="65" spans="2:3" x14ac:dyDescent="0.25">
      <c r="B65" s="141" t="s">
        <v>162</v>
      </c>
      <c r="C65" s="130" t="s">
        <v>964</v>
      </c>
    </row>
    <row r="66" spans="2:3" x14ac:dyDescent="0.25">
      <c r="B66" s="8" t="s">
        <v>385</v>
      </c>
      <c r="C66" s="129" t="s">
        <v>162</v>
      </c>
    </row>
    <row r="67" spans="2:3" x14ac:dyDescent="0.25">
      <c r="B67" s="18" t="s">
        <v>362</v>
      </c>
      <c r="C67" s="129" t="s">
        <v>622</v>
      </c>
    </row>
    <row r="68" spans="2:3" x14ac:dyDescent="0.25">
      <c r="B68" s="8" t="s">
        <v>148</v>
      </c>
      <c r="C68" s="130" t="s">
        <v>622</v>
      </c>
    </row>
    <row r="69" spans="2:3" x14ac:dyDescent="0.25">
      <c r="B69" s="8" t="s">
        <v>108</v>
      </c>
      <c r="C69" s="130" t="s">
        <v>622</v>
      </c>
    </row>
    <row r="70" spans="2:3" x14ac:dyDescent="0.25">
      <c r="B70" s="49" t="s">
        <v>493</v>
      </c>
      <c r="C70" s="130" t="s">
        <v>622</v>
      </c>
    </row>
    <row r="71" spans="2:3" x14ac:dyDescent="0.25">
      <c r="B71" s="8" t="s">
        <v>164</v>
      </c>
      <c r="C71" s="130" t="s">
        <v>933</v>
      </c>
    </row>
    <row r="72" spans="2:3" x14ac:dyDescent="0.25">
      <c r="B72" s="8" t="s">
        <v>57</v>
      </c>
      <c r="C72" s="129" t="s">
        <v>531</v>
      </c>
    </row>
    <row r="73" spans="2:3" x14ac:dyDescent="0.25">
      <c r="B73" s="25" t="s">
        <v>57</v>
      </c>
      <c r="C73" s="130" t="s">
        <v>908</v>
      </c>
    </row>
    <row r="74" spans="2:3" x14ac:dyDescent="0.25">
      <c r="B74" s="8" t="s">
        <v>136</v>
      </c>
      <c r="C74" s="130" t="s">
        <v>908</v>
      </c>
    </row>
    <row r="75" spans="2:3" x14ac:dyDescent="0.25">
      <c r="B75" s="8" t="s">
        <v>79</v>
      </c>
      <c r="C75" s="129" t="s">
        <v>480</v>
      </c>
    </row>
    <row r="76" spans="2:3" x14ac:dyDescent="0.25">
      <c r="B76" s="8" t="s">
        <v>24</v>
      </c>
      <c r="C76" s="130" t="s">
        <v>480</v>
      </c>
    </row>
    <row r="77" spans="2:3" x14ac:dyDescent="0.25">
      <c r="B77" s="8" t="s">
        <v>383</v>
      </c>
      <c r="C77" s="130" t="s">
        <v>480</v>
      </c>
    </row>
    <row r="78" spans="2:3" x14ac:dyDescent="0.25">
      <c r="B78" s="133" t="s">
        <v>462</v>
      </c>
      <c r="C78" s="130" t="s">
        <v>480</v>
      </c>
    </row>
    <row r="79" spans="2:3" x14ac:dyDescent="0.25">
      <c r="B79" s="8" t="s">
        <v>364</v>
      </c>
      <c r="C79" s="130" t="s">
        <v>757</v>
      </c>
    </row>
    <row r="80" spans="2:3" x14ac:dyDescent="0.25">
      <c r="B80" s="8" t="s">
        <v>84</v>
      </c>
      <c r="C80" s="130" t="s">
        <v>757</v>
      </c>
    </row>
    <row r="81" spans="2:3" x14ac:dyDescent="0.25">
      <c r="B81" s="18" t="s">
        <v>141</v>
      </c>
      <c r="C81" s="130" t="s">
        <v>757</v>
      </c>
    </row>
    <row r="82" spans="2:3" x14ac:dyDescent="0.25">
      <c r="B82" s="8" t="s">
        <v>30</v>
      </c>
      <c r="C82" s="130" t="s">
        <v>871</v>
      </c>
    </row>
    <row r="83" spans="2:3" x14ac:dyDescent="0.25">
      <c r="B83" s="8" t="s">
        <v>152</v>
      </c>
      <c r="C83" s="129" t="s">
        <v>462</v>
      </c>
    </row>
    <row r="84" spans="2:3" x14ac:dyDescent="0.25">
      <c r="B84" s="8" t="s">
        <v>83</v>
      </c>
      <c r="C84" s="129" t="s">
        <v>462</v>
      </c>
    </row>
    <row r="85" spans="2:3" x14ac:dyDescent="0.25">
      <c r="B85" s="18" t="s">
        <v>166</v>
      </c>
      <c r="C85" s="129" t="s">
        <v>462</v>
      </c>
    </row>
    <row r="86" spans="2:3" x14ac:dyDescent="0.25">
      <c r="B86" s="8" t="s">
        <v>134</v>
      </c>
      <c r="C86" s="130" t="s">
        <v>462</v>
      </c>
    </row>
    <row r="87" spans="2:3" x14ac:dyDescent="0.25">
      <c r="B87" s="8" t="s">
        <v>63</v>
      </c>
      <c r="C87" s="129" t="s">
        <v>482</v>
      </c>
    </row>
    <row r="88" spans="2:3" x14ac:dyDescent="0.25">
      <c r="B88" s="8" t="s">
        <v>375</v>
      </c>
      <c r="C88" s="129" t="s">
        <v>460</v>
      </c>
    </row>
    <row r="89" spans="2:3" x14ac:dyDescent="0.25">
      <c r="B89" s="8" t="s">
        <v>98</v>
      </c>
      <c r="C89" s="130" t="s">
        <v>867</v>
      </c>
    </row>
    <row r="90" spans="2:3" x14ac:dyDescent="0.25">
      <c r="B90" s="8" t="s">
        <v>96</v>
      </c>
      <c r="C90" s="129" t="s">
        <v>463</v>
      </c>
    </row>
    <row r="91" spans="2:3" x14ac:dyDescent="0.25">
      <c r="B91" s="8" t="s">
        <v>42</v>
      </c>
      <c r="C91" s="129" t="s">
        <v>463</v>
      </c>
    </row>
    <row r="92" spans="2:3" x14ac:dyDescent="0.25">
      <c r="B92" s="8" t="s">
        <v>68</v>
      </c>
      <c r="C92" s="129" t="s">
        <v>463</v>
      </c>
    </row>
    <row r="93" spans="2:3" x14ac:dyDescent="0.25">
      <c r="B93" s="49" t="s">
        <v>489</v>
      </c>
      <c r="C93" s="130" t="s">
        <v>463</v>
      </c>
    </row>
    <row r="94" spans="2:3" x14ac:dyDescent="0.25">
      <c r="B94" s="8" t="s">
        <v>367</v>
      </c>
      <c r="C94" s="130" t="s">
        <v>463</v>
      </c>
    </row>
    <row r="95" spans="2:3" x14ac:dyDescent="0.25">
      <c r="B95" s="8" t="s">
        <v>389</v>
      </c>
      <c r="C95" s="130" t="s">
        <v>463</v>
      </c>
    </row>
    <row r="96" spans="2:3" x14ac:dyDescent="0.25">
      <c r="B96" s="8" t="s">
        <v>23</v>
      </c>
      <c r="C96" s="129" t="s">
        <v>585</v>
      </c>
    </row>
    <row r="97" spans="2:6" x14ac:dyDescent="0.25">
      <c r="B97" s="18" t="s">
        <v>160</v>
      </c>
      <c r="C97" s="130" t="s">
        <v>585</v>
      </c>
    </row>
    <row r="98" spans="2:6" x14ac:dyDescent="0.25">
      <c r="B98" s="8" t="s">
        <v>114</v>
      </c>
      <c r="C98" s="130" t="s">
        <v>585</v>
      </c>
    </row>
    <row r="99" spans="2:6" x14ac:dyDescent="0.25">
      <c r="B99" s="133" t="s">
        <v>467</v>
      </c>
      <c r="C99" s="129" t="s">
        <v>470</v>
      </c>
    </row>
    <row r="100" spans="2:6" x14ac:dyDescent="0.25">
      <c r="B100" s="133" t="s">
        <v>481</v>
      </c>
      <c r="C100" s="129" t="s">
        <v>470</v>
      </c>
    </row>
    <row r="101" spans="2:6" x14ac:dyDescent="0.25">
      <c r="B101" s="8" t="s">
        <v>31</v>
      </c>
      <c r="C101" s="129" t="s">
        <v>470</v>
      </c>
    </row>
    <row r="102" spans="2:6" x14ac:dyDescent="0.25">
      <c r="B102" s="32" t="s">
        <v>31</v>
      </c>
      <c r="C102" s="130" t="s">
        <v>774</v>
      </c>
    </row>
    <row r="103" spans="2:6" x14ac:dyDescent="0.25">
      <c r="B103" s="49" t="s">
        <v>499</v>
      </c>
      <c r="C103" s="130" t="s">
        <v>774</v>
      </c>
    </row>
    <row r="104" spans="2:6" x14ac:dyDescent="0.25">
      <c r="B104" s="126" t="s">
        <v>94</v>
      </c>
      <c r="C104" s="129" t="s">
        <v>586</v>
      </c>
      <c r="F104" s="141" t="s">
        <v>38</v>
      </c>
    </row>
    <row r="105" spans="2:6" x14ac:dyDescent="0.25">
      <c r="B105" s="127" t="s">
        <v>32</v>
      </c>
      <c r="C105" s="130" t="s">
        <v>586</v>
      </c>
      <c r="F105" s="141" t="s">
        <v>170</v>
      </c>
    </row>
    <row r="106" spans="2:6" x14ac:dyDescent="0.25">
      <c r="B106" s="134" t="s">
        <v>88</v>
      </c>
      <c r="C106" s="130" t="s">
        <v>586</v>
      </c>
      <c r="F106" s="133" t="s">
        <v>472</v>
      </c>
    </row>
    <row r="107" spans="2:6" x14ac:dyDescent="0.25">
      <c r="B107" s="126" t="s">
        <v>119</v>
      </c>
      <c r="C107" s="130" t="s">
        <v>586</v>
      </c>
      <c r="F107" s="141" t="s">
        <v>162</v>
      </c>
    </row>
    <row r="108" spans="2:6" x14ac:dyDescent="0.25">
      <c r="B108" s="126" t="s">
        <v>144</v>
      </c>
      <c r="C108" s="130" t="s">
        <v>969</v>
      </c>
      <c r="F108" s="133" t="s">
        <v>462</v>
      </c>
    </row>
    <row r="109" spans="2:6" x14ac:dyDescent="0.25">
      <c r="B109" s="134" t="s">
        <v>112</v>
      </c>
      <c r="C109" s="130" t="s">
        <v>883</v>
      </c>
      <c r="F109" s="133" t="s">
        <v>467</v>
      </c>
    </row>
    <row r="110" spans="2:6" x14ac:dyDescent="0.25">
      <c r="B110" s="52" t="s">
        <v>505</v>
      </c>
      <c r="C110" s="130" t="s">
        <v>865</v>
      </c>
      <c r="F110" s="133" t="s">
        <v>481</v>
      </c>
    </row>
    <row r="111" spans="2:6" x14ac:dyDescent="0.25">
      <c r="B111" s="126" t="s">
        <v>150</v>
      </c>
      <c r="C111" s="130" t="s">
        <v>775</v>
      </c>
      <c r="F111" s="127" t="s">
        <v>32</v>
      </c>
    </row>
    <row r="112" spans="2:6" x14ac:dyDescent="0.25">
      <c r="B112" s="126" t="s">
        <v>106</v>
      </c>
      <c r="C112" s="130" t="s">
        <v>775</v>
      </c>
    </row>
    <row r="113" spans="2:3" x14ac:dyDescent="0.25">
      <c r="B113" s="137" t="s">
        <v>29</v>
      </c>
      <c r="C113" s="130" t="s">
        <v>775</v>
      </c>
    </row>
    <row r="114" spans="2:3" x14ac:dyDescent="0.25">
      <c r="B114" s="136" t="s">
        <v>29</v>
      </c>
      <c r="C114" s="129" t="s">
        <v>474</v>
      </c>
    </row>
    <row r="115" spans="2:3" x14ac:dyDescent="0.25">
      <c r="B115" s="138"/>
      <c r="C115" s="129" t="s">
        <v>474</v>
      </c>
    </row>
    <row r="116" spans="2:3" x14ac:dyDescent="0.25">
      <c r="C116" s="129" t="s">
        <v>474</v>
      </c>
    </row>
    <row r="117" spans="2:3" x14ac:dyDescent="0.25">
      <c r="C117" s="130" t="s">
        <v>474</v>
      </c>
    </row>
    <row r="118" spans="2:3" x14ac:dyDescent="0.25">
      <c r="C118" s="130" t="s">
        <v>474</v>
      </c>
    </row>
    <row r="119" spans="2:3" x14ac:dyDescent="0.25">
      <c r="C119" s="129" t="s">
        <v>467</v>
      </c>
    </row>
    <row r="120" spans="2:3" x14ac:dyDescent="0.25">
      <c r="C120" s="129" t="s">
        <v>467</v>
      </c>
    </row>
    <row r="121" spans="2:3" x14ac:dyDescent="0.25">
      <c r="C121" s="129" t="s">
        <v>481</v>
      </c>
    </row>
    <row r="122" spans="2:3" x14ac:dyDescent="0.25">
      <c r="C122" s="129" t="s">
        <v>481</v>
      </c>
    </row>
    <row r="123" spans="2:3" x14ac:dyDescent="0.25">
      <c r="C123" s="129" t="s">
        <v>458</v>
      </c>
    </row>
    <row r="124" spans="2:3" x14ac:dyDescent="0.25">
      <c r="C124" s="130" t="s">
        <v>458</v>
      </c>
    </row>
    <row r="125" spans="2:3" x14ac:dyDescent="0.25">
      <c r="C125" s="129" t="s">
        <v>599</v>
      </c>
    </row>
    <row r="126" spans="2:3" x14ac:dyDescent="0.25">
      <c r="C126" s="129" t="s">
        <v>599</v>
      </c>
    </row>
    <row r="127" spans="2:3" x14ac:dyDescent="0.25">
      <c r="C127" s="130" t="s">
        <v>751</v>
      </c>
    </row>
    <row r="128" spans="2:3" x14ac:dyDescent="0.25">
      <c r="C128" s="130" t="s">
        <v>751</v>
      </c>
    </row>
    <row r="129" spans="3:3" x14ac:dyDescent="0.25">
      <c r="C129" s="130" t="s">
        <v>776</v>
      </c>
    </row>
    <row r="130" spans="3:3" x14ac:dyDescent="0.25">
      <c r="C130" s="129" t="s">
        <v>461</v>
      </c>
    </row>
    <row r="131" spans="3:3" x14ac:dyDescent="0.25">
      <c r="C131" s="130" t="s">
        <v>32</v>
      </c>
    </row>
    <row r="132" spans="3:3" x14ac:dyDescent="0.25">
      <c r="C132" s="130" t="s">
        <v>911</v>
      </c>
    </row>
    <row r="133" spans="3:3" x14ac:dyDescent="0.25">
      <c r="C133" s="129" t="s">
        <v>478</v>
      </c>
    </row>
    <row r="134" spans="3:3" x14ac:dyDescent="0.25">
      <c r="C134" s="129" t="s">
        <v>478</v>
      </c>
    </row>
    <row r="135" spans="3:3" x14ac:dyDescent="0.25">
      <c r="C135" s="130" t="s">
        <v>478</v>
      </c>
    </row>
    <row r="136" spans="3:3" x14ac:dyDescent="0.25">
      <c r="C136" s="129" t="s">
        <v>476</v>
      </c>
    </row>
    <row r="137" spans="3:3" x14ac:dyDescent="0.25">
      <c r="C137" s="129" t="s">
        <v>476</v>
      </c>
    </row>
    <row r="138" spans="3:3" x14ac:dyDescent="0.25">
      <c r="C138" s="130" t="s">
        <v>476</v>
      </c>
    </row>
    <row r="139" spans="3:3" x14ac:dyDescent="0.25">
      <c r="C139" s="130" t="s">
        <v>476</v>
      </c>
    </row>
    <row r="140" spans="3:3" x14ac:dyDescent="0.25">
      <c r="C140" s="130" t="s">
        <v>476</v>
      </c>
    </row>
    <row r="141" spans="3:3" x14ac:dyDescent="0.25">
      <c r="C141" s="129" t="s">
        <v>473</v>
      </c>
    </row>
    <row r="142" spans="3:3" x14ac:dyDescent="0.25">
      <c r="C142" s="129" t="s">
        <v>473</v>
      </c>
    </row>
    <row r="143" spans="3:3" x14ac:dyDescent="0.25">
      <c r="C143" s="131" t="s">
        <v>473</v>
      </c>
    </row>
    <row r="144" spans="3:3" x14ac:dyDescent="0.25">
      <c r="C144" s="130" t="s">
        <v>473</v>
      </c>
    </row>
    <row r="145" spans="3:3" x14ac:dyDescent="0.25">
      <c r="C145" s="130" t="s">
        <v>473</v>
      </c>
    </row>
    <row r="146" spans="3:3" x14ac:dyDescent="0.25">
      <c r="C146" s="129" t="s">
        <v>471</v>
      </c>
    </row>
    <row r="147" spans="3:3" x14ac:dyDescent="0.25">
      <c r="C147" s="129" t="s">
        <v>471</v>
      </c>
    </row>
    <row r="148" spans="3:3" x14ac:dyDescent="0.25">
      <c r="C148" s="129" t="s">
        <v>471</v>
      </c>
    </row>
    <row r="149" spans="3:3" x14ac:dyDescent="0.25">
      <c r="C149" s="130" t="s">
        <v>471</v>
      </c>
    </row>
    <row r="150" spans="3:3" x14ac:dyDescent="0.25">
      <c r="C150" s="130" t="s">
        <v>471</v>
      </c>
    </row>
    <row r="151" spans="3:3" x14ac:dyDescent="0.25">
      <c r="C151" s="129" t="s">
        <v>464</v>
      </c>
    </row>
    <row r="152" spans="3:3" x14ac:dyDescent="0.25">
      <c r="C152" s="129" t="s">
        <v>464</v>
      </c>
    </row>
    <row r="153" spans="3:3" x14ac:dyDescent="0.25">
      <c r="C153" s="129" t="s">
        <v>464</v>
      </c>
    </row>
    <row r="154" spans="3:3" x14ac:dyDescent="0.25">
      <c r="C154" s="130" t="s">
        <v>464</v>
      </c>
    </row>
    <row r="155" spans="3:3" x14ac:dyDescent="0.25">
      <c r="C155" s="130" t="s">
        <v>464</v>
      </c>
    </row>
    <row r="156" spans="3:3" x14ac:dyDescent="0.25">
      <c r="C156" s="129" t="s">
        <v>483</v>
      </c>
    </row>
    <row r="157" spans="3:3" x14ac:dyDescent="0.25">
      <c r="C157" s="129" t="s">
        <v>483</v>
      </c>
    </row>
    <row r="158" spans="3:3" x14ac:dyDescent="0.25">
      <c r="C158" s="130" t="s">
        <v>483</v>
      </c>
    </row>
    <row r="159" spans="3:3" x14ac:dyDescent="0.25">
      <c r="C159" s="130" t="s">
        <v>483</v>
      </c>
    </row>
    <row r="160" spans="3:3" x14ac:dyDescent="0.25">
      <c r="C160" s="128"/>
    </row>
  </sheetData>
  <sortState ref="C1:C161">
    <sortCondition ref="C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HSD3B1</vt:lpstr>
      <vt:lpstr>ARv7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Ondrušková Andrea, MUDr.</cp:lastModifiedBy>
  <dcterms:created xsi:type="dcterms:W3CDTF">2018-09-05T11:37:14Z</dcterms:created>
  <dcterms:modified xsi:type="dcterms:W3CDTF">2022-05-27T11:19:07Z</dcterms:modified>
</cp:coreProperties>
</file>