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mc:AlternateContent xmlns:mc="http://schemas.openxmlformats.org/markup-compatibility/2006">
    <mc:Choice Requires="x15">
      <x15ac:absPath xmlns:x15ac="http://schemas.microsoft.com/office/spreadsheetml/2010/11/ac" url="P:\PS\ONK-UROL\"/>
    </mc:Choice>
  </mc:AlternateContent>
  <xr:revisionPtr revIDLastSave="0" documentId="13_ncr:1_{0E169EEF-68AF-4D49-833E-590D21FF88E0}" xr6:coauthVersionLast="36" xr6:coauthVersionMax="36" xr10:uidLastSave="{00000000-0000-0000-0000-000000000000}"/>
  <bookViews>
    <workbookView xWindow="0" yWindow="0" windowWidth="18870" windowHeight="7650" xr2:uid="{00000000-000D-0000-FFFF-FFFF00000000}"/>
  </bookViews>
  <sheets>
    <sheet name="HSD3B1" sheetId="1" r:id="rId1"/>
    <sheet name="ARv7" sheetId="2" r:id="rId2"/>
  </sheets>
  <definedNames>
    <definedName name="_xlnm._FilterDatabase" localSheetId="1" hidden="1">'ARv7'!$A$1:$FX$322</definedName>
    <definedName name="_xlnm._FilterDatabase" localSheetId="0" hidden="1">HSD3B1!$A$1:$DL$253</definedName>
    <definedName name="_xlnm.Extract" localSheetId="0">HSD3B1!#REF!</definedName>
    <definedName name="_xlnm.Criteria" localSheetId="0">HSD3B1!#REF!</definedName>
  </definedNames>
  <calcPr calcId="191029"/>
  <extLst>
    <ext xmlns:x14="http://schemas.microsoft.com/office/spreadsheetml/2009/9/main" uri="{79F54976-1DA5-4618-B147-4CDE4B953A38}">
      <x14:workbookPr defaultImageDpi="32767"/>
    </ext>
  </extLst>
</workbook>
</file>

<file path=xl/calcChain.xml><?xml version="1.0" encoding="utf-8"?>
<calcChain xmlns="http://schemas.openxmlformats.org/spreadsheetml/2006/main">
  <c r="BK117" i="1" l="1"/>
  <c r="BL117" i="1"/>
  <c r="BM117" i="1"/>
  <c r="BN117" i="1" s="1"/>
  <c r="AW116" i="1"/>
  <c r="AW117" i="1"/>
  <c r="AW118" i="1"/>
  <c r="AW119" i="1"/>
  <c r="AW120" i="1"/>
  <c r="AW121" i="1"/>
  <c r="AW122" i="1"/>
  <c r="AW114" i="1"/>
  <c r="AW115" i="1"/>
  <c r="BK116" i="1"/>
  <c r="BM116" i="1"/>
  <c r="BM115" i="1" l="1"/>
  <c r="M114" i="1"/>
  <c r="M115" i="1"/>
  <c r="M116" i="1"/>
  <c r="M117" i="1"/>
  <c r="M118" i="1"/>
  <c r="M119" i="1"/>
  <c r="M120" i="1"/>
  <c r="M121" i="1"/>
  <c r="AE114" i="1"/>
  <c r="AE116" i="1"/>
  <c r="AE117" i="1"/>
  <c r="AE118" i="1"/>
  <c r="AE119" i="1"/>
  <c r="AE120" i="1"/>
  <c r="AE121" i="1"/>
  <c r="AE122" i="1"/>
  <c r="BN106" i="1" l="1"/>
  <c r="BN107" i="1"/>
  <c r="BN108" i="1"/>
  <c r="BN109" i="1"/>
  <c r="BN111" i="1"/>
  <c r="BN112" i="1"/>
  <c r="BN113" i="1"/>
  <c r="BN115" i="1"/>
  <c r="BN116" i="1"/>
  <c r="BM106" i="1"/>
  <c r="BM107" i="1"/>
  <c r="BM108" i="1"/>
  <c r="BM109" i="1"/>
  <c r="BM110" i="1"/>
  <c r="BN110" i="1" s="1"/>
  <c r="BM111" i="1"/>
  <c r="BM112" i="1"/>
  <c r="BM113" i="1"/>
  <c r="BM114" i="1"/>
  <c r="BN114" i="1" s="1"/>
  <c r="BL106" i="1"/>
  <c r="BL107" i="1"/>
  <c r="BL108" i="1"/>
  <c r="BL109" i="1"/>
  <c r="BL110" i="1"/>
  <c r="BL111" i="1"/>
  <c r="BL112" i="1"/>
  <c r="BL113" i="1"/>
  <c r="BL114" i="1"/>
  <c r="BL115" i="1"/>
  <c r="BL116" i="1"/>
  <c r="BK108" i="1"/>
  <c r="BK109" i="1"/>
  <c r="BK110" i="1"/>
  <c r="BK111" i="1"/>
  <c r="BK112" i="1"/>
  <c r="BK113" i="1"/>
  <c r="BK114" i="1"/>
  <c r="BK115" i="1"/>
  <c r="M109" i="1" l="1"/>
  <c r="M110" i="1"/>
  <c r="M111" i="1"/>
  <c r="M112" i="1"/>
  <c r="M113" i="1"/>
  <c r="AE107" i="1" l="1"/>
  <c r="AE110" i="1"/>
  <c r="AE111" i="1"/>
  <c r="AE112" i="1"/>
  <c r="AE113" i="1"/>
  <c r="BK107" i="1" l="1"/>
  <c r="BK106" i="1"/>
  <c r="BK105" i="1" l="1"/>
  <c r="BM105" i="1"/>
  <c r="BN105" i="1" s="1"/>
  <c r="AE96" i="1"/>
  <c r="AE97" i="1"/>
  <c r="AE98" i="1"/>
  <c r="AE99" i="1"/>
  <c r="AE100" i="1"/>
  <c r="AE101" i="1"/>
  <c r="AE102" i="1"/>
  <c r="AE103" i="1"/>
  <c r="AE104" i="1"/>
  <c r="AE105" i="1"/>
  <c r="AE106" i="1"/>
  <c r="M105" i="1"/>
  <c r="M106" i="1"/>
  <c r="M107" i="1"/>
  <c r="M108" i="1"/>
  <c r="BM104" i="1"/>
  <c r="BN104" i="1"/>
  <c r="BN102" i="1"/>
  <c r="BN103" i="1"/>
  <c r="BN98" i="1" l="1"/>
  <c r="BN99" i="1"/>
  <c r="BN100" i="1"/>
  <c r="BM98" i="1"/>
  <c r="BM99" i="1"/>
  <c r="BM100" i="1"/>
  <c r="BM101" i="1"/>
  <c r="BN101" i="1" s="1"/>
  <c r="BM102" i="1"/>
  <c r="BM103" i="1"/>
  <c r="BL98" i="1"/>
  <c r="BL99" i="1"/>
  <c r="BL100" i="1"/>
  <c r="BL101" i="1"/>
  <c r="BL103" i="1"/>
  <c r="BL104" i="1"/>
  <c r="BL105" i="1"/>
  <c r="BK97" i="1"/>
  <c r="BK98" i="1"/>
  <c r="BK99" i="1"/>
  <c r="BK100" i="1"/>
  <c r="BK101" i="1"/>
  <c r="BK103" i="1"/>
  <c r="BK104" i="1"/>
  <c r="BL97" i="1"/>
  <c r="BM97" i="1"/>
  <c r="BN97" i="1" s="1"/>
  <c r="M96" i="1"/>
  <c r="M97" i="1"/>
  <c r="M98" i="1"/>
  <c r="M99" i="1"/>
  <c r="M100" i="1"/>
  <c r="M101" i="1"/>
  <c r="M102" i="1"/>
  <c r="M103" i="1"/>
  <c r="M104" i="1"/>
  <c r="BK96" i="1"/>
  <c r="BL96" i="1"/>
  <c r="AE94" i="1"/>
  <c r="AE95" i="1"/>
  <c r="BN92" i="1" l="1"/>
  <c r="BN93" i="1"/>
  <c r="BM91" i="1"/>
  <c r="BM92" i="1"/>
  <c r="BM93" i="1"/>
  <c r="BM94" i="1"/>
  <c r="BN94" i="1" s="1"/>
  <c r="BM95" i="1"/>
  <c r="BN95" i="1" s="1"/>
  <c r="BM96" i="1"/>
  <c r="BN96" i="1" s="1"/>
  <c r="BL90" i="1"/>
  <c r="BL91" i="1"/>
  <c r="BL92" i="1"/>
  <c r="BL93" i="1"/>
  <c r="BL94" i="1"/>
  <c r="BL95" i="1"/>
  <c r="BK91" i="1"/>
  <c r="BK92" i="1"/>
  <c r="BK93" i="1"/>
  <c r="BK94" i="1"/>
  <c r="BK95" i="1"/>
  <c r="M92" i="1"/>
  <c r="M93" i="1"/>
  <c r="M94" i="1"/>
  <c r="M95" i="1"/>
  <c r="BN91" i="1"/>
  <c r="AE90" i="1"/>
  <c r="AE91" i="1"/>
  <c r="AE92" i="1"/>
  <c r="AE93" i="1"/>
  <c r="BK90" i="1" l="1"/>
  <c r="BM90" i="1"/>
  <c r="BN90" i="1"/>
  <c r="M90" i="1"/>
  <c r="M91" i="1"/>
  <c r="BK89" i="1"/>
  <c r="BL89" i="1"/>
  <c r="BM89" i="1"/>
  <c r="BN89" i="1" s="1"/>
  <c r="AE87" i="1"/>
  <c r="AE88" i="1"/>
  <c r="AE89" i="1"/>
  <c r="M85" i="1"/>
  <c r="M86" i="1"/>
  <c r="M87" i="1"/>
  <c r="M88" i="1"/>
  <c r="M89" i="1"/>
  <c r="AE84" i="1" l="1"/>
  <c r="AE85" i="1"/>
  <c r="AE86" i="1"/>
  <c r="BM83" i="1"/>
  <c r="BN83" i="1" s="1"/>
  <c r="BM84" i="1"/>
  <c r="BN84" i="1" s="1"/>
  <c r="BM85" i="1"/>
  <c r="BN85" i="1" s="1"/>
  <c r="BM86" i="1"/>
  <c r="BN86" i="1" s="1"/>
  <c r="BM87" i="1"/>
  <c r="BN87" i="1" s="1"/>
  <c r="BM88" i="1"/>
  <c r="BN88" i="1" s="1"/>
  <c r="BL83" i="1"/>
  <c r="BL84" i="1"/>
  <c r="BL85" i="1"/>
  <c r="BL86" i="1"/>
  <c r="BL87" i="1"/>
  <c r="BL88" i="1"/>
  <c r="BK83" i="1"/>
  <c r="BK84" i="1"/>
  <c r="BK85" i="1"/>
  <c r="BK86" i="1"/>
  <c r="BK87" i="1"/>
  <c r="BK88" i="1"/>
  <c r="BK82" i="1"/>
  <c r="AW83" i="1"/>
  <c r="AW84" i="1"/>
  <c r="AW85" i="1"/>
  <c r="AW86" i="1"/>
  <c r="AW87" i="1"/>
  <c r="AW88" i="1"/>
  <c r="AW89" i="1"/>
  <c r="AW90" i="1"/>
  <c r="AW91" i="1"/>
  <c r="AW92" i="1"/>
  <c r="AW93" i="1"/>
  <c r="AW94" i="1"/>
  <c r="AW95" i="1"/>
  <c r="AW96" i="1"/>
  <c r="AW97" i="1"/>
  <c r="AW98" i="1"/>
  <c r="AW99" i="1"/>
  <c r="AW100" i="1"/>
  <c r="AW101" i="1"/>
  <c r="AW102" i="1"/>
  <c r="AW103" i="1"/>
  <c r="AW104" i="1"/>
  <c r="AW105" i="1"/>
  <c r="AW106" i="1"/>
  <c r="AW107" i="1"/>
  <c r="AW108" i="1"/>
  <c r="AW109" i="1"/>
  <c r="AW110" i="1"/>
  <c r="AW111" i="1"/>
  <c r="AW112" i="1"/>
  <c r="AW113" i="1"/>
  <c r="AW123" i="1"/>
  <c r="AW124" i="1"/>
  <c r="AW125" i="1"/>
  <c r="AW126" i="1"/>
  <c r="AW127" i="1"/>
  <c r="AW128" i="1"/>
  <c r="AW129" i="1"/>
  <c r="AW130" i="1"/>
  <c r="AW131" i="1"/>
  <c r="AW132" i="1"/>
  <c r="AW133" i="1"/>
  <c r="AW134" i="1"/>
  <c r="AW135" i="1"/>
  <c r="AW136" i="1"/>
  <c r="AW137" i="1"/>
  <c r="AW138" i="1"/>
  <c r="AW139" i="1"/>
  <c r="AW140" i="1"/>
  <c r="AW141" i="1"/>
  <c r="AW142" i="1"/>
  <c r="AW143" i="1"/>
  <c r="AW144" i="1"/>
  <c r="AW145" i="1"/>
  <c r="AW146" i="1"/>
  <c r="AW147" i="1"/>
  <c r="AW148" i="1"/>
  <c r="AW149" i="1"/>
  <c r="AW150" i="1"/>
  <c r="AW151" i="1"/>
  <c r="AW152" i="1"/>
  <c r="AW153" i="1"/>
  <c r="AW154" i="1"/>
  <c r="AW155" i="1"/>
  <c r="AW156" i="1"/>
  <c r="AW157" i="1"/>
  <c r="AW158" i="1"/>
  <c r="AW159" i="1"/>
  <c r="AW160" i="1"/>
  <c r="AW161" i="1"/>
  <c r="AW162" i="1"/>
  <c r="AW163" i="1"/>
  <c r="AW164" i="1"/>
  <c r="AW165" i="1"/>
  <c r="AW166" i="1"/>
  <c r="AW167" i="1"/>
  <c r="AW168" i="1"/>
  <c r="AW169" i="1"/>
  <c r="AW170" i="1"/>
  <c r="AW171" i="1"/>
  <c r="AW172" i="1"/>
  <c r="AW173" i="1"/>
  <c r="AW174" i="1"/>
  <c r="AW175" i="1"/>
  <c r="AW176" i="1"/>
  <c r="AW177" i="1"/>
  <c r="AW178" i="1"/>
  <c r="AW179" i="1"/>
  <c r="AW180" i="1"/>
  <c r="AW181" i="1"/>
  <c r="AW182" i="1"/>
  <c r="AW183" i="1"/>
  <c r="AW184" i="1"/>
  <c r="AW185" i="1"/>
  <c r="AW186" i="1"/>
  <c r="AW187" i="1"/>
  <c r="AW188" i="1"/>
  <c r="AW189" i="1"/>
  <c r="AW190" i="1"/>
  <c r="AW191" i="1"/>
  <c r="AW192" i="1"/>
  <c r="AW193" i="1"/>
  <c r="AW194" i="1"/>
  <c r="AW195" i="1"/>
  <c r="AW196" i="1"/>
  <c r="AW197" i="1"/>
  <c r="AW198" i="1"/>
  <c r="AW199" i="1"/>
  <c r="AW200" i="1"/>
  <c r="AW201" i="1"/>
  <c r="AW202" i="1"/>
  <c r="AW203" i="1"/>
  <c r="AW204" i="1"/>
  <c r="AW205" i="1"/>
  <c r="AW206" i="1"/>
  <c r="AW207" i="1"/>
  <c r="AW208" i="1"/>
  <c r="AW209" i="1"/>
  <c r="AW210" i="1"/>
  <c r="AW211" i="1"/>
  <c r="AW212" i="1"/>
  <c r="AW213" i="1"/>
  <c r="AW214" i="1"/>
  <c r="AW215" i="1"/>
  <c r="AW216" i="1"/>
  <c r="AW217" i="1"/>
  <c r="AW218" i="1"/>
  <c r="AW219" i="1"/>
  <c r="AW220" i="1"/>
  <c r="AW221" i="1"/>
  <c r="AW222" i="1"/>
  <c r="AW223" i="1"/>
  <c r="AW224" i="1"/>
  <c r="AW225" i="1"/>
  <c r="AW226" i="1"/>
  <c r="AW227" i="1"/>
  <c r="AW228" i="1"/>
  <c r="AW229" i="1"/>
  <c r="AW230" i="1"/>
  <c r="AW231" i="1"/>
  <c r="AW232" i="1"/>
  <c r="AW233" i="1"/>
  <c r="AW234" i="1"/>
  <c r="AW235" i="1"/>
  <c r="AW236" i="1"/>
  <c r="AW237" i="1"/>
  <c r="AW238" i="1"/>
  <c r="AW239" i="1"/>
  <c r="AW240" i="1"/>
  <c r="AW241" i="1"/>
  <c r="AW242" i="1"/>
  <c r="AW243" i="1"/>
  <c r="AW244" i="1"/>
  <c r="AW245" i="1"/>
  <c r="AW246" i="1"/>
  <c r="AW247" i="1"/>
  <c r="AW248" i="1"/>
  <c r="AW249" i="1"/>
  <c r="AW250" i="1"/>
  <c r="AW251" i="1"/>
  <c r="AW252" i="1"/>
  <c r="AW253" i="1"/>
  <c r="M83" i="1"/>
  <c r="M84" i="1"/>
  <c r="M82" i="1" l="1"/>
  <c r="BM79" i="1" l="1"/>
  <c r="BN79" i="1" s="1"/>
  <c r="BM80" i="1"/>
  <c r="BN80" i="1" s="1"/>
  <c r="BM81" i="1"/>
  <c r="BN81" i="1" s="1"/>
  <c r="BM82" i="1"/>
  <c r="BN82" i="1" s="1"/>
  <c r="BL79" i="1"/>
  <c r="BL80" i="1"/>
  <c r="BL81" i="1"/>
  <c r="BL82" i="1"/>
  <c r="BK80" i="1"/>
  <c r="BK81" i="1"/>
  <c r="AW81" i="1"/>
  <c r="AW82" i="1"/>
  <c r="AE83" i="1"/>
  <c r="AE76" i="1"/>
  <c r="AE77" i="1"/>
  <c r="AE78" i="1"/>
  <c r="AE79" i="1"/>
  <c r="AE80" i="1"/>
  <c r="M79" i="1"/>
  <c r="M80" i="1"/>
  <c r="M81" i="1"/>
  <c r="BL74" i="1" l="1"/>
  <c r="BL75" i="1"/>
  <c r="BL76" i="1"/>
  <c r="BL78" i="1"/>
  <c r="BK78" i="1"/>
  <c r="AW76" i="1"/>
  <c r="AW77" i="1"/>
  <c r="AW78" i="1"/>
  <c r="AW79" i="1"/>
  <c r="M74" i="1" l="1"/>
  <c r="M75" i="1"/>
  <c r="M76" i="1"/>
  <c r="M77" i="1"/>
  <c r="M78" i="1"/>
  <c r="BK76" i="1" l="1"/>
  <c r="BM72" i="1" l="1"/>
  <c r="BN72" i="1" s="1"/>
  <c r="BM73" i="1"/>
  <c r="BN73" i="1" s="1"/>
  <c r="BM74" i="1"/>
  <c r="BN74" i="1" s="1"/>
  <c r="BM75" i="1"/>
  <c r="BN75" i="1" s="1"/>
  <c r="BM76" i="1"/>
  <c r="BN76" i="1" s="1"/>
  <c r="BM78" i="1"/>
  <c r="BN78" i="1" s="1"/>
  <c r="BL71" i="1"/>
  <c r="BL72" i="1"/>
  <c r="BL73" i="1"/>
  <c r="AE72" i="1"/>
  <c r="AE73" i="1"/>
  <c r="AE74" i="1"/>
  <c r="AE75" i="1"/>
  <c r="BM71" i="1"/>
  <c r="BN71" i="1" s="1"/>
  <c r="M70" i="1"/>
  <c r="M71" i="1"/>
  <c r="M72" i="1"/>
  <c r="M73" i="1"/>
  <c r="BK68" i="1"/>
  <c r="BK69" i="1"/>
  <c r="BK70" i="1"/>
  <c r="BK71" i="1"/>
  <c r="BK72" i="1"/>
  <c r="BK73" i="1"/>
  <c r="BK74" i="1"/>
  <c r="BK75" i="1"/>
  <c r="AW70" i="1"/>
  <c r="AW71" i="1"/>
  <c r="AW72" i="1"/>
  <c r="AW73" i="1"/>
  <c r="AW74" i="1"/>
  <c r="AW75" i="1"/>
  <c r="AW68" i="1" l="1"/>
  <c r="AW69" i="1"/>
  <c r="BM64" i="1" l="1"/>
  <c r="BM65" i="1"/>
  <c r="BN65" i="1" s="1"/>
  <c r="BM66" i="1"/>
  <c r="BN66" i="1" s="1"/>
  <c r="BM67" i="1"/>
  <c r="BN67" i="1" s="1"/>
  <c r="BM68" i="1"/>
  <c r="BN68" i="1" s="1"/>
  <c r="BM69" i="1"/>
  <c r="BN69" i="1" s="1"/>
  <c r="BM70" i="1"/>
  <c r="BN70" i="1" s="1"/>
  <c r="BL64" i="1"/>
  <c r="BL65" i="1"/>
  <c r="BL66" i="1"/>
  <c r="BL67" i="1"/>
  <c r="BL68" i="1"/>
  <c r="BL69" i="1"/>
  <c r="BL70" i="1"/>
  <c r="BK64" i="1"/>
  <c r="BK65" i="1"/>
  <c r="BK66" i="1"/>
  <c r="BK67" i="1"/>
  <c r="AW64" i="1"/>
  <c r="AW65" i="1"/>
  <c r="AW66" i="1"/>
  <c r="AW67" i="1"/>
  <c r="AE61" i="1"/>
  <c r="AE62" i="1"/>
  <c r="AE63" i="1"/>
  <c r="AE64" i="1"/>
  <c r="AE65" i="1"/>
  <c r="AE66" i="1"/>
  <c r="AE67" i="1"/>
  <c r="AE68" i="1"/>
  <c r="AE70" i="1"/>
  <c r="AE71" i="1"/>
  <c r="AW57" i="1"/>
  <c r="AW58" i="1"/>
  <c r="AW59" i="1"/>
  <c r="AW60" i="1"/>
  <c r="AW61" i="1"/>
  <c r="AW62" i="1"/>
  <c r="AW63" i="1"/>
  <c r="AE56" i="1" l="1"/>
  <c r="AE57" i="1"/>
  <c r="AE58" i="1"/>
  <c r="AE59" i="1"/>
  <c r="AE60" i="1"/>
  <c r="M52" i="1"/>
  <c r="M53" i="1"/>
  <c r="M54" i="1"/>
  <c r="M55" i="1"/>
  <c r="M56" i="1"/>
  <c r="M57" i="1"/>
  <c r="M58" i="1"/>
  <c r="M59" i="1"/>
  <c r="M60" i="1"/>
  <c r="M61" i="1"/>
  <c r="M62" i="1"/>
  <c r="M63" i="1"/>
  <c r="M64" i="1"/>
  <c r="M65" i="1"/>
  <c r="BK61" i="1"/>
  <c r="BK62" i="1"/>
  <c r="BK63" i="1"/>
  <c r="BL61" i="1"/>
  <c r="BL62" i="1"/>
  <c r="BL63" i="1"/>
  <c r="BM56" i="1"/>
  <c r="BN56" i="1" s="1"/>
  <c r="BM57" i="1"/>
  <c r="BN57" i="1" s="1"/>
  <c r="BM58" i="1"/>
  <c r="BN58" i="1" s="1"/>
  <c r="BM59" i="1"/>
  <c r="BN59" i="1" s="1"/>
  <c r="BM60" i="1"/>
  <c r="BN60" i="1" s="1"/>
  <c r="BM61" i="1"/>
  <c r="BN61" i="1" s="1"/>
  <c r="BM62" i="1"/>
  <c r="BN62" i="1" s="1"/>
  <c r="BM63" i="1"/>
  <c r="BN63" i="1" s="1"/>
  <c r="BN64" i="1"/>
  <c r="BL56" i="1"/>
  <c r="BL57" i="1"/>
  <c r="BL58" i="1"/>
  <c r="BL59" i="1"/>
  <c r="BL60" i="1"/>
  <c r="BK56" i="1"/>
  <c r="BK57" i="1"/>
  <c r="BK58" i="1"/>
  <c r="BK59" i="1"/>
  <c r="BK60" i="1"/>
  <c r="AW53" i="1"/>
  <c r="AW54" i="1"/>
  <c r="AW55" i="1"/>
  <c r="AW56" i="1"/>
  <c r="AE49" i="1"/>
  <c r="AE50" i="1"/>
  <c r="AE51" i="1"/>
  <c r="AE52" i="1"/>
  <c r="AE53" i="1"/>
  <c r="AE54" i="1"/>
  <c r="AE55" i="1"/>
  <c r="M66" i="1"/>
  <c r="M67" i="1"/>
  <c r="M68" i="1"/>
  <c r="M69" i="1"/>
  <c r="BM23" i="1" l="1"/>
  <c r="BN23" i="1" s="1"/>
  <c r="BL23" i="1"/>
  <c r="BK23" i="1"/>
  <c r="AW23" i="1"/>
  <c r="M23" i="1"/>
  <c r="FG40" i="2" l="1"/>
  <c r="EY40" i="2"/>
  <c r="EX40" i="2"/>
  <c r="ES40" i="2"/>
  <c r="ER40" i="2"/>
  <c r="EO40" i="2"/>
  <c r="FG18" i="2"/>
  <c r="EY18" i="2"/>
  <c r="ES18" i="2"/>
  <c r="ER18" i="2"/>
  <c r="EO18" i="2"/>
  <c r="EN18" i="2"/>
  <c r="FG17" i="2"/>
  <c r="EY17" i="2"/>
  <c r="EX17" i="2"/>
  <c r="ES17" i="2"/>
  <c r="ER17" i="2"/>
  <c r="EO17" i="2"/>
  <c r="EN17" i="2"/>
  <c r="FG15" i="2"/>
  <c r="EY15" i="2"/>
  <c r="ES15" i="2"/>
  <c r="ER15" i="2"/>
  <c r="EO15" i="2"/>
  <c r="EN15" i="2"/>
  <c r="FG13" i="2"/>
  <c r="EY13" i="2"/>
  <c r="ES13" i="2"/>
  <c r="ER13" i="2"/>
  <c r="EO13" i="2"/>
  <c r="EN13" i="2"/>
  <c r="FG8" i="2"/>
  <c r="EY8" i="2"/>
  <c r="EX8" i="2"/>
  <c r="ES8" i="2"/>
  <c r="ER8" i="2"/>
  <c r="EO8" i="2"/>
  <c r="EN8" i="2"/>
  <c r="FG7" i="2"/>
  <c r="EY7" i="2"/>
  <c r="EX7" i="2"/>
  <c r="ES7" i="2"/>
  <c r="ER7" i="2"/>
  <c r="EO7" i="2"/>
  <c r="EN7" i="2"/>
  <c r="FG6" i="2"/>
  <c r="EY6" i="2"/>
  <c r="ES6" i="2"/>
  <c r="ER6" i="2"/>
  <c r="EO6" i="2"/>
  <c r="EN6" i="2"/>
  <c r="FG3" i="2"/>
  <c r="EY3" i="2"/>
  <c r="ES3" i="2"/>
  <c r="EO3" i="2"/>
  <c r="EN3" i="2"/>
  <c r="DW64" i="2"/>
  <c r="DO64" i="2"/>
  <c r="DN64" i="2"/>
  <c r="DI64" i="2"/>
  <c r="DH64" i="2"/>
  <c r="DE64" i="2"/>
  <c r="DD64" i="2"/>
  <c r="DW48" i="2"/>
  <c r="DO48" i="2"/>
  <c r="DI48" i="2"/>
  <c r="DH48" i="2"/>
  <c r="DE48" i="2"/>
  <c r="DD48" i="2"/>
  <c r="DW40" i="2"/>
  <c r="DO40" i="2"/>
  <c r="DI40" i="2"/>
  <c r="DH40" i="2"/>
  <c r="DE40" i="2"/>
  <c r="DD40" i="2"/>
  <c r="DW37" i="2"/>
  <c r="DO37" i="2"/>
  <c r="DI37" i="2"/>
  <c r="DH37" i="2"/>
  <c r="DE37" i="2"/>
  <c r="DD37" i="2"/>
  <c r="DW28" i="2"/>
  <c r="DO28" i="2"/>
  <c r="DI28" i="2"/>
  <c r="DH28" i="2"/>
  <c r="DE28" i="2"/>
  <c r="DD28" i="2"/>
  <c r="DW26" i="2"/>
  <c r="DO26" i="2"/>
  <c r="DI26" i="2"/>
  <c r="DH26" i="2"/>
  <c r="DE26" i="2"/>
  <c r="DD26" i="2"/>
  <c r="DW24" i="2"/>
  <c r="DO24" i="2"/>
  <c r="DN24" i="2"/>
  <c r="DI24" i="2"/>
  <c r="DH24" i="2"/>
  <c r="DE24" i="2"/>
  <c r="DD24" i="2"/>
  <c r="DW23" i="2"/>
  <c r="DO23" i="2"/>
  <c r="DN23" i="2"/>
  <c r="DI23" i="2"/>
  <c r="DH23" i="2"/>
  <c r="DE23" i="2"/>
  <c r="DD23" i="2"/>
  <c r="DW19" i="2"/>
  <c r="DO19" i="2"/>
  <c r="DI19" i="2"/>
  <c r="DH19" i="2"/>
  <c r="DE19" i="2"/>
  <c r="DD19" i="2"/>
  <c r="DW18" i="2"/>
  <c r="DO18" i="2"/>
  <c r="DI18" i="2"/>
  <c r="DH18" i="2"/>
  <c r="DE18" i="2"/>
  <c r="DD18" i="2"/>
  <c r="DW17" i="2"/>
  <c r="DO17" i="2"/>
  <c r="DN17" i="2"/>
  <c r="DI17" i="2"/>
  <c r="DE17" i="2"/>
  <c r="DD17" i="2"/>
  <c r="DW16" i="2"/>
  <c r="DO16" i="2"/>
  <c r="DN16" i="2"/>
  <c r="DI16" i="2"/>
  <c r="DH16" i="2"/>
  <c r="DE16" i="2"/>
  <c r="DD16" i="2"/>
  <c r="DW15" i="2"/>
  <c r="DO15" i="2"/>
  <c r="DI15" i="2"/>
  <c r="DE15" i="2"/>
  <c r="DD15" i="2"/>
  <c r="DW14" i="2"/>
  <c r="DO14" i="2"/>
  <c r="DN14" i="2"/>
  <c r="DI14" i="2"/>
  <c r="DH14" i="2"/>
  <c r="DE14" i="2"/>
  <c r="DD14" i="2"/>
  <c r="DW13" i="2"/>
  <c r="DO13" i="2"/>
  <c r="DI13" i="2"/>
  <c r="DH13" i="2"/>
  <c r="DE13" i="2"/>
  <c r="DD13" i="2"/>
  <c r="DW12" i="2"/>
  <c r="DO12" i="2"/>
  <c r="DN12" i="2"/>
  <c r="DI12" i="2"/>
  <c r="DH12" i="2"/>
  <c r="DE12" i="2"/>
  <c r="DD12" i="2"/>
  <c r="DW10" i="2"/>
  <c r="DO10" i="2"/>
  <c r="DN10" i="2"/>
  <c r="DI10" i="2"/>
  <c r="DH10" i="2"/>
  <c r="DE10" i="2"/>
  <c r="DD10" i="2"/>
  <c r="DW8" i="2"/>
  <c r="DO8" i="2"/>
  <c r="DN8" i="2"/>
  <c r="DI8" i="2"/>
  <c r="DH8" i="2"/>
  <c r="DE8" i="2"/>
  <c r="DD8" i="2"/>
  <c r="DW7" i="2"/>
  <c r="DO7" i="2"/>
  <c r="DI7" i="2"/>
  <c r="DH7" i="2"/>
  <c r="DE7" i="2"/>
  <c r="DW6" i="2"/>
  <c r="DO6" i="2"/>
  <c r="DI6" i="2"/>
  <c r="DE6" i="2"/>
  <c r="DD6" i="2"/>
  <c r="DW3" i="2"/>
  <c r="DO3" i="2"/>
  <c r="DI3" i="2"/>
  <c r="DH3" i="2"/>
  <c r="DE3" i="2"/>
  <c r="DD3" i="2"/>
  <c r="CM71" i="2"/>
  <c r="CE71" i="2"/>
  <c r="CD71" i="2"/>
  <c r="BY71" i="2"/>
  <c r="BX71" i="2"/>
  <c r="BU71" i="2"/>
  <c r="BT71" i="2"/>
  <c r="CM64" i="2"/>
  <c r="CE64" i="2"/>
  <c r="CD64" i="2"/>
  <c r="BY64" i="2"/>
  <c r="BX64" i="2"/>
  <c r="BU64" i="2"/>
  <c r="BT64" i="2"/>
  <c r="CM60" i="2"/>
  <c r="CE60" i="2"/>
  <c r="BY60" i="2"/>
  <c r="BX60" i="2"/>
  <c r="BU60" i="2"/>
  <c r="BT60" i="2"/>
  <c r="CM59" i="2"/>
  <c r="CE59" i="2"/>
  <c r="BY59" i="2"/>
  <c r="BX59" i="2"/>
  <c r="BU59" i="2"/>
  <c r="BT59" i="2"/>
  <c r="CM55" i="2"/>
  <c r="CE55" i="2"/>
  <c r="BY55" i="2"/>
  <c r="BX55" i="2"/>
  <c r="BU55" i="2"/>
  <c r="BT55" i="2"/>
  <c r="CM54" i="2"/>
  <c r="CE54" i="2"/>
  <c r="CD54" i="2"/>
  <c r="BY54" i="2"/>
  <c r="BX54" i="2"/>
  <c r="BU54" i="2"/>
  <c r="BT54" i="2"/>
  <c r="CM49" i="2"/>
  <c r="CE49" i="2"/>
  <c r="CD49" i="2"/>
  <c r="BY49" i="2"/>
  <c r="BU49" i="2"/>
  <c r="BT49" i="2"/>
  <c r="CM48" i="2"/>
  <c r="CE48" i="2"/>
  <c r="CD48" i="2"/>
  <c r="BY48" i="2"/>
  <c r="BX48" i="2"/>
  <c r="BU48" i="2"/>
  <c r="BT48" i="2"/>
  <c r="CM40" i="2"/>
  <c r="CE40" i="2"/>
  <c r="BY40" i="2"/>
  <c r="BU40" i="2"/>
  <c r="CM37" i="2"/>
  <c r="CE37" i="2"/>
  <c r="CD37" i="2"/>
  <c r="BY37" i="2"/>
  <c r="BX37" i="2"/>
  <c r="BU37" i="2"/>
  <c r="BT37" i="2"/>
  <c r="CM34" i="2"/>
  <c r="CE34" i="2"/>
  <c r="BY34" i="2"/>
  <c r="BU34" i="2"/>
  <c r="BT34" i="2"/>
  <c r="CM33" i="2"/>
  <c r="CE33" i="2"/>
  <c r="BY33" i="2"/>
  <c r="BX33" i="2"/>
  <c r="BU33" i="2"/>
  <c r="BT33" i="2"/>
  <c r="CM32" i="2"/>
  <c r="CE32" i="2"/>
  <c r="CD32" i="2"/>
  <c r="BY32" i="2"/>
  <c r="BX32" i="2"/>
  <c r="BU32" i="2"/>
  <c r="BT32" i="2"/>
  <c r="CM28" i="2"/>
  <c r="CE28" i="2"/>
  <c r="BY28" i="2"/>
  <c r="BX28" i="2"/>
  <c r="BU28" i="2"/>
  <c r="BT28" i="2"/>
  <c r="CM26" i="2"/>
  <c r="CE26" i="2"/>
  <c r="BY26" i="2"/>
  <c r="BX26" i="2"/>
  <c r="BU26" i="2"/>
  <c r="BT26" i="2"/>
  <c r="CM24" i="2"/>
  <c r="CE24" i="2"/>
  <c r="BY24" i="2"/>
  <c r="BX24" i="2"/>
  <c r="BU24" i="2"/>
  <c r="BT24" i="2"/>
  <c r="CM23" i="2"/>
  <c r="CE23" i="2"/>
  <c r="CD23" i="2"/>
  <c r="BY23" i="2"/>
  <c r="BX23" i="2"/>
  <c r="BU23" i="2"/>
  <c r="BT23" i="2"/>
  <c r="CM19" i="2"/>
  <c r="CE19" i="2"/>
  <c r="CD19" i="2"/>
  <c r="BY19" i="2"/>
  <c r="BU19" i="2"/>
  <c r="BT19" i="2"/>
  <c r="CM18" i="2"/>
  <c r="CE18" i="2"/>
  <c r="CD18" i="2"/>
  <c r="BY18" i="2"/>
  <c r="BX18" i="2"/>
  <c r="BU18" i="2"/>
  <c r="BT18" i="2"/>
  <c r="CM17" i="2"/>
  <c r="CE17" i="2"/>
  <c r="BY17" i="2"/>
  <c r="BX17" i="2"/>
  <c r="BU17" i="2"/>
  <c r="BT17" i="2"/>
  <c r="CM16" i="2"/>
  <c r="CE16" i="2"/>
  <c r="CD16" i="2"/>
  <c r="BY16" i="2"/>
  <c r="BX16" i="2"/>
  <c r="BU16" i="2"/>
  <c r="BT16" i="2"/>
  <c r="CM15" i="2"/>
  <c r="CE15" i="2"/>
  <c r="BY15" i="2"/>
  <c r="BU15" i="2"/>
  <c r="BT15" i="2"/>
  <c r="CM14" i="2"/>
  <c r="CE14" i="2"/>
  <c r="CD14" i="2"/>
  <c r="BY14" i="2"/>
  <c r="BX14" i="2"/>
  <c r="BU14" i="2"/>
  <c r="BT14" i="2"/>
  <c r="CM13" i="2"/>
  <c r="CE13" i="2"/>
  <c r="CD13" i="2"/>
  <c r="BY13" i="2"/>
  <c r="BX13" i="2"/>
  <c r="BU13" i="2"/>
  <c r="BT13" i="2"/>
  <c r="CM12" i="2"/>
  <c r="CE12" i="2"/>
  <c r="CD12" i="2"/>
  <c r="BY12" i="2"/>
  <c r="BX12" i="2"/>
  <c r="BU12" i="2"/>
  <c r="BT12" i="2"/>
  <c r="CM11" i="2"/>
  <c r="CE11" i="2"/>
  <c r="BY11" i="2"/>
  <c r="BU11" i="2"/>
  <c r="BT11" i="2"/>
  <c r="CM10" i="2"/>
  <c r="CE10" i="2"/>
  <c r="CD10" i="2"/>
  <c r="BY10" i="2"/>
  <c r="BX10" i="2"/>
  <c r="BU10" i="2"/>
  <c r="BT10" i="2"/>
  <c r="CM8" i="2"/>
  <c r="CE8" i="2"/>
  <c r="CD8" i="2"/>
  <c r="BY8" i="2"/>
  <c r="BX8" i="2"/>
  <c r="BU8" i="2"/>
  <c r="BT8" i="2"/>
  <c r="CM7" i="2"/>
  <c r="CE7" i="2"/>
  <c r="CD7" i="2"/>
  <c r="BY7" i="2"/>
  <c r="BX7" i="2"/>
  <c r="BU7" i="2"/>
  <c r="BT7" i="2"/>
  <c r="CM6" i="2"/>
  <c r="CE6" i="2"/>
  <c r="BY6" i="2"/>
  <c r="BX6" i="2"/>
  <c r="BU6" i="2"/>
  <c r="CM2" i="2"/>
  <c r="CE2" i="2"/>
  <c r="CD2" i="2"/>
  <c r="BY2" i="2"/>
  <c r="BX2" i="2"/>
  <c r="BU2" i="2"/>
  <c r="BT2" i="2"/>
  <c r="BB109" i="2"/>
  <c r="AT109" i="2"/>
  <c r="AN109" i="2"/>
  <c r="AJ109" i="2"/>
  <c r="AI109" i="2"/>
  <c r="BB104" i="2"/>
  <c r="AT104" i="2"/>
  <c r="AS104" i="2"/>
  <c r="AN104" i="2"/>
  <c r="AJ104" i="2"/>
  <c r="AI104" i="2"/>
  <c r="BB103" i="2"/>
  <c r="AT103" i="2"/>
  <c r="AN103" i="2"/>
  <c r="AM103" i="2"/>
  <c r="AJ103" i="2"/>
  <c r="AI103" i="2"/>
  <c r="BB98" i="2"/>
  <c r="AT98" i="2"/>
  <c r="AS98" i="2"/>
  <c r="AN98" i="2"/>
  <c r="AM98" i="2"/>
  <c r="AJ98" i="2"/>
  <c r="AI98" i="2"/>
  <c r="BB97" i="2"/>
  <c r="AT97" i="2"/>
  <c r="AN97" i="2"/>
  <c r="AJ97" i="2"/>
  <c r="AI97" i="2"/>
  <c r="BB84" i="2"/>
  <c r="AT84" i="2"/>
  <c r="AN84" i="2"/>
  <c r="AM84" i="2"/>
  <c r="AJ84" i="2"/>
  <c r="AI84" i="2"/>
  <c r="BB81" i="2"/>
  <c r="AT81" i="2"/>
  <c r="AS81" i="2"/>
  <c r="AN81" i="2"/>
  <c r="AM81" i="2"/>
  <c r="AJ81" i="2"/>
  <c r="AI81" i="2"/>
  <c r="BB77" i="2"/>
  <c r="AT77" i="2"/>
  <c r="AS77" i="2"/>
  <c r="AN77" i="2"/>
  <c r="AJ77" i="2"/>
  <c r="AI77" i="2"/>
  <c r="BB72" i="2"/>
  <c r="AT72" i="2"/>
  <c r="AN72" i="2"/>
  <c r="AM72" i="2"/>
  <c r="AJ72" i="2"/>
  <c r="AI72" i="2"/>
  <c r="BB71" i="2"/>
  <c r="AT71" i="2"/>
  <c r="AS71" i="2"/>
  <c r="AN71" i="2"/>
  <c r="AM71" i="2"/>
  <c r="AJ71" i="2"/>
  <c r="AI71" i="2"/>
  <c r="BB64" i="2"/>
  <c r="AT64" i="2"/>
  <c r="AS64" i="2"/>
  <c r="AN64" i="2"/>
  <c r="AJ64" i="2"/>
  <c r="AI64" i="2"/>
  <c r="BB60" i="2"/>
  <c r="AT60" i="2"/>
  <c r="AS60" i="2"/>
  <c r="AN60" i="2"/>
  <c r="AM60" i="2"/>
  <c r="AJ60" i="2"/>
  <c r="AI60" i="2"/>
  <c r="BB59" i="2"/>
  <c r="AT59" i="2"/>
  <c r="AS59" i="2"/>
  <c r="AN59" i="2"/>
  <c r="AJ59" i="2"/>
  <c r="AI59" i="2"/>
  <c r="BB55" i="2"/>
  <c r="AT55" i="2"/>
  <c r="AN55" i="2"/>
  <c r="AM55" i="2"/>
  <c r="AJ55" i="2"/>
  <c r="AI55" i="2"/>
  <c r="BB54" i="2"/>
  <c r="AT54" i="2"/>
  <c r="AS54" i="2"/>
  <c r="AN54" i="2"/>
  <c r="AM54" i="2"/>
  <c r="AJ54" i="2"/>
  <c r="AI54" i="2"/>
  <c r="BB50" i="2"/>
  <c r="AT50" i="2"/>
  <c r="AN50" i="2"/>
  <c r="AM50" i="2"/>
  <c r="AJ50" i="2"/>
  <c r="AI50" i="2"/>
  <c r="BB49" i="2"/>
  <c r="AT49" i="2"/>
  <c r="AN49" i="2"/>
  <c r="AJ49" i="2"/>
  <c r="AI49" i="2"/>
  <c r="BB48" i="2"/>
  <c r="AT48" i="2"/>
  <c r="AS48" i="2"/>
  <c r="AN48" i="2"/>
  <c r="AM48" i="2"/>
  <c r="AJ48" i="2"/>
  <c r="AI48" i="2"/>
  <c r="BB43" i="2"/>
  <c r="AT43" i="2"/>
  <c r="AN43" i="2"/>
  <c r="AJ43" i="2"/>
  <c r="AI43" i="2"/>
  <c r="BB41" i="2"/>
  <c r="AT41" i="2"/>
  <c r="AS41" i="2"/>
  <c r="AN41" i="2"/>
  <c r="AJ41" i="2"/>
  <c r="AI41" i="2"/>
  <c r="BB40" i="2"/>
  <c r="AT40" i="2"/>
  <c r="AN40" i="2"/>
  <c r="AM40" i="2"/>
  <c r="AJ40" i="2"/>
  <c r="AI40" i="2"/>
  <c r="BB38" i="2"/>
  <c r="AT38" i="2"/>
  <c r="AS38" i="2"/>
  <c r="AN38" i="2"/>
  <c r="AM38" i="2"/>
  <c r="AJ38" i="2"/>
  <c r="AI38" i="2"/>
  <c r="BB37" i="2"/>
  <c r="AT37" i="2"/>
  <c r="AN37" i="2"/>
  <c r="AM37" i="2"/>
  <c r="AJ37" i="2"/>
  <c r="AI37" i="2"/>
  <c r="BB36" i="2"/>
  <c r="AT36" i="2"/>
  <c r="AN36" i="2"/>
  <c r="AM36" i="2"/>
  <c r="AJ36" i="2"/>
  <c r="AI36" i="2"/>
  <c r="BB34" i="2"/>
  <c r="AT34" i="2"/>
  <c r="AS34" i="2"/>
  <c r="AN34" i="2"/>
  <c r="AJ34" i="2"/>
  <c r="AI34" i="2"/>
  <c r="BB33" i="2"/>
  <c r="AT33" i="2"/>
  <c r="AN33" i="2"/>
  <c r="AJ33" i="2"/>
  <c r="BB32" i="2"/>
  <c r="AT32" i="2"/>
  <c r="AS32" i="2"/>
  <c r="AN32" i="2"/>
  <c r="AJ32" i="2"/>
  <c r="AI32" i="2"/>
  <c r="BB28" i="2"/>
  <c r="AT28" i="2"/>
  <c r="AN28" i="2"/>
  <c r="AM28" i="2"/>
  <c r="AJ28" i="2"/>
  <c r="AI28" i="2"/>
  <c r="BB26" i="2"/>
  <c r="AT26" i="2"/>
  <c r="AS26" i="2"/>
  <c r="AN26" i="2"/>
  <c r="AM26" i="2"/>
  <c r="AJ26" i="2"/>
  <c r="AI26" i="2"/>
  <c r="BB24" i="2"/>
  <c r="AT24" i="2"/>
  <c r="AS24" i="2"/>
  <c r="AN24" i="2"/>
  <c r="AM24" i="2"/>
  <c r="AJ24" i="2"/>
  <c r="AI24" i="2"/>
  <c r="BB23" i="2"/>
  <c r="AT23" i="2"/>
  <c r="AS23" i="2"/>
  <c r="AN23" i="2"/>
  <c r="AM23" i="2"/>
  <c r="AJ23" i="2"/>
  <c r="AI23" i="2"/>
  <c r="BB19" i="2"/>
  <c r="AT19" i="2"/>
  <c r="AS19" i="2"/>
  <c r="AN19" i="2"/>
  <c r="AM19" i="2"/>
  <c r="AJ19" i="2"/>
  <c r="AI19" i="2"/>
  <c r="BB18" i="2"/>
  <c r="AT18" i="2"/>
  <c r="AN18" i="2"/>
  <c r="AM18" i="2"/>
  <c r="AJ18" i="2"/>
  <c r="AI18" i="2"/>
  <c r="AT17" i="2"/>
  <c r="AN17" i="2"/>
  <c r="AM17" i="2"/>
  <c r="AJ17" i="2"/>
  <c r="AI17" i="2"/>
  <c r="AT16" i="2"/>
  <c r="AS16" i="2"/>
  <c r="AN16" i="2"/>
  <c r="AJ16" i="2"/>
  <c r="AI16" i="2"/>
  <c r="AT15" i="2"/>
  <c r="AN15" i="2"/>
  <c r="AM15" i="2"/>
  <c r="AJ15" i="2"/>
  <c r="AI15" i="2"/>
  <c r="AT14" i="2"/>
  <c r="AN14" i="2"/>
  <c r="AM14" i="2"/>
  <c r="AJ14" i="2"/>
  <c r="AI14" i="2"/>
  <c r="AT12" i="2"/>
  <c r="AS12" i="2"/>
  <c r="AN12" i="2"/>
  <c r="AJ12" i="2"/>
  <c r="AI12" i="2"/>
  <c r="AT11" i="2"/>
  <c r="AN11" i="2"/>
  <c r="AJ11" i="2"/>
  <c r="AI11" i="2"/>
  <c r="AT9" i="2"/>
  <c r="BB8" i="2"/>
  <c r="AT8" i="2"/>
  <c r="AN8" i="2"/>
  <c r="AM8" i="2"/>
  <c r="AJ8" i="2"/>
  <c r="AI8" i="2"/>
  <c r="AT7" i="2"/>
  <c r="BB6" i="2"/>
  <c r="AT6" i="2"/>
  <c r="AN6" i="2"/>
  <c r="AJ6" i="2"/>
  <c r="AI6" i="2"/>
  <c r="BB4" i="2"/>
  <c r="AT4" i="2"/>
  <c r="AS4" i="2"/>
  <c r="AN4" i="2"/>
  <c r="AJ4" i="2"/>
  <c r="AI4" i="2"/>
  <c r="BB3" i="2"/>
  <c r="AT3" i="2"/>
  <c r="AN3" i="2"/>
  <c r="AJ3" i="2"/>
  <c r="BB2" i="2"/>
  <c r="AT2" i="2"/>
  <c r="AS2" i="2"/>
  <c r="AN2" i="2"/>
  <c r="AJ2" i="2"/>
  <c r="AI2" i="2"/>
  <c r="BM7" i="1" l="1"/>
  <c r="BN7" i="1" s="1"/>
  <c r="BM8" i="1"/>
  <c r="BN8" i="1" s="1"/>
  <c r="BM10" i="1"/>
  <c r="BN10" i="1" s="1"/>
  <c r="BM11" i="1"/>
  <c r="BN11" i="1" s="1"/>
  <c r="BM12" i="1"/>
  <c r="BN12" i="1" s="1"/>
  <c r="BM13" i="1"/>
  <c r="BN13" i="1" s="1"/>
  <c r="BM15" i="1"/>
  <c r="BN15" i="1" s="1"/>
  <c r="BM16" i="1"/>
  <c r="BN16" i="1" s="1"/>
  <c r="BM18" i="1"/>
  <c r="BN18" i="1" s="1"/>
  <c r="BM20" i="1"/>
  <c r="BN20" i="1" s="1"/>
  <c r="BM21" i="1"/>
  <c r="BN21" i="1" s="1"/>
  <c r="BL7" i="1"/>
  <c r="BL8" i="1"/>
  <c r="BL10" i="1"/>
  <c r="BL11" i="1"/>
  <c r="BL12" i="1"/>
  <c r="BL13" i="1"/>
  <c r="BL15" i="1"/>
  <c r="BL16" i="1"/>
  <c r="AW7" i="1"/>
  <c r="AW8" i="1"/>
  <c r="AW9" i="1"/>
  <c r="M46" i="1" l="1"/>
  <c r="AV43" i="1" l="1"/>
  <c r="AE29" i="1" l="1"/>
  <c r="AE21" i="1"/>
  <c r="AV25" i="1"/>
  <c r="AV26" i="1"/>
  <c r="AV29" i="1"/>
  <c r="AV22" i="1"/>
  <c r="AV30" i="1"/>
  <c r="BK7" i="1" l="1"/>
  <c r="BK8" i="1"/>
  <c r="BK10" i="1"/>
  <c r="BK12" i="1"/>
  <c r="BK13" i="1"/>
  <c r="BK15" i="1"/>
  <c r="BK16" i="1"/>
  <c r="BK18" i="1"/>
  <c r="BK20" i="1"/>
  <c r="BK21" i="1"/>
  <c r="BK24" i="1"/>
  <c r="BK25" i="1"/>
  <c r="BK26" i="1"/>
  <c r="BK27" i="1"/>
  <c r="BK29" i="1"/>
  <c r="BK30" i="1"/>
  <c r="BK31" i="1"/>
  <c r="BK32" i="1"/>
  <c r="BK34" i="1"/>
  <c r="BK37" i="1"/>
  <c r="BK38" i="1"/>
  <c r="BK39" i="1"/>
  <c r="BK40" i="1"/>
  <c r="BK41" i="1"/>
  <c r="BK42" i="1"/>
  <c r="BK43" i="1"/>
  <c r="BK45" i="1"/>
  <c r="BK46" i="1"/>
  <c r="BK47" i="1"/>
  <c r="BK48" i="1"/>
  <c r="BK50" i="1"/>
  <c r="BK51" i="1"/>
  <c r="BK52" i="1"/>
  <c r="BK54" i="1"/>
  <c r="BK55" i="1"/>
  <c r="BK11" i="1"/>
  <c r="AW11" i="1"/>
  <c r="AW12" i="1"/>
  <c r="AW13" i="1"/>
  <c r="AW15" i="1"/>
  <c r="AW16" i="1"/>
  <c r="AW18" i="1"/>
  <c r="AW19" i="1"/>
  <c r="AW20" i="1"/>
  <c r="AW21" i="1"/>
  <c r="AW24" i="1"/>
  <c r="AW25" i="1"/>
  <c r="AW26" i="1"/>
  <c r="AW28" i="1"/>
  <c r="AW29" i="1"/>
  <c r="AW30" i="1"/>
  <c r="AW31" i="1"/>
  <c r="AW32" i="1"/>
  <c r="AW34" i="1"/>
  <c r="AW36" i="1"/>
  <c r="AW37" i="1"/>
  <c r="AW38" i="1"/>
  <c r="AW39" i="1"/>
  <c r="AW40" i="1"/>
  <c r="AW41" i="1"/>
  <c r="AW42" i="1"/>
  <c r="AW43" i="1"/>
  <c r="AW45" i="1"/>
  <c r="AW46" i="1"/>
  <c r="AW47" i="1"/>
  <c r="AW48" i="1"/>
  <c r="AW49" i="1"/>
  <c r="AW50" i="1"/>
  <c r="AW51" i="1"/>
  <c r="AW52" i="1"/>
  <c r="BM24" i="1" l="1"/>
  <c r="BN24" i="1" s="1"/>
  <c r="BM25" i="1"/>
  <c r="BN25" i="1" s="1"/>
  <c r="BM26" i="1"/>
  <c r="BN26" i="1" s="1"/>
  <c r="BM27" i="1"/>
  <c r="BN27" i="1" s="1"/>
  <c r="BM29" i="1"/>
  <c r="BN29" i="1" s="1"/>
  <c r="BM30" i="1"/>
  <c r="BN30" i="1" s="1"/>
  <c r="BM31" i="1"/>
  <c r="BN31" i="1" s="1"/>
  <c r="BM32" i="1"/>
  <c r="BN32" i="1" s="1"/>
  <c r="BM34" i="1"/>
  <c r="BN34" i="1" s="1"/>
  <c r="BM37" i="1"/>
  <c r="BN37" i="1" s="1"/>
  <c r="BM38" i="1"/>
  <c r="BN38" i="1" s="1"/>
  <c r="BM39" i="1"/>
  <c r="BN39" i="1" s="1"/>
  <c r="BM40" i="1"/>
  <c r="BN40" i="1" s="1"/>
  <c r="BM41" i="1"/>
  <c r="BN41" i="1" s="1"/>
  <c r="BM42" i="1"/>
  <c r="BN42" i="1" s="1"/>
  <c r="BM43" i="1"/>
  <c r="BN43" i="1" s="1"/>
  <c r="BM45" i="1"/>
  <c r="BN45" i="1" s="1"/>
  <c r="BM46" i="1"/>
  <c r="BN46" i="1" s="1"/>
  <c r="BM47" i="1"/>
  <c r="BN47" i="1" s="1"/>
  <c r="BM48" i="1"/>
  <c r="BN48" i="1" s="1"/>
  <c r="BM50" i="1"/>
  <c r="BN50" i="1" s="1"/>
  <c r="BM51" i="1"/>
  <c r="BN51" i="1" s="1"/>
  <c r="BM52" i="1"/>
  <c r="BN52" i="1" s="1"/>
  <c r="BM54" i="1"/>
  <c r="BN54" i="1" s="1"/>
  <c r="BM55" i="1"/>
  <c r="BN55" i="1" s="1"/>
  <c r="BL18" i="1"/>
  <c r="BL20" i="1"/>
  <c r="BL21" i="1"/>
  <c r="BL24" i="1"/>
  <c r="BL25" i="1"/>
  <c r="BL26" i="1"/>
  <c r="BL27" i="1"/>
  <c r="BL29" i="1"/>
  <c r="BL30" i="1"/>
  <c r="BL31" i="1"/>
  <c r="BL32" i="1"/>
  <c r="BL34" i="1"/>
  <c r="BL37" i="1"/>
  <c r="BL38" i="1"/>
  <c r="BL39" i="1"/>
  <c r="BL40" i="1"/>
  <c r="BL41" i="1"/>
  <c r="BL42" i="1"/>
  <c r="BL43" i="1"/>
  <c r="BL45" i="1"/>
  <c r="BL46" i="1"/>
  <c r="BL47" i="1"/>
  <c r="BL48" i="1"/>
  <c r="BL50" i="1"/>
  <c r="BL51" i="1"/>
  <c r="BL52" i="1"/>
  <c r="BL54" i="1"/>
  <c r="BL55" i="1"/>
  <c r="AW10" i="1"/>
  <c r="AE10" i="1"/>
  <c r="M45" i="1"/>
  <c r="M47" i="1"/>
  <c r="M48" i="1"/>
  <c r="M49" i="1"/>
  <c r="M50" i="1"/>
  <c r="M51" i="1"/>
  <c r="M31" i="1"/>
  <c r="M32" i="1"/>
  <c r="M33" i="1"/>
  <c r="M34" i="1"/>
  <c r="M35" i="1"/>
  <c r="M36" i="1"/>
  <c r="M37" i="1"/>
  <c r="M38" i="1"/>
  <c r="M39" i="1"/>
  <c r="M40" i="1"/>
  <c r="M41" i="1"/>
  <c r="M42" i="1"/>
  <c r="M43" i="1"/>
  <c r="M11" i="1"/>
  <c r="M12" i="1"/>
  <c r="M13" i="1"/>
  <c r="M15" i="1"/>
  <c r="M16" i="1"/>
  <c r="M17" i="1"/>
  <c r="M18" i="1"/>
  <c r="M19" i="1"/>
  <c r="M20" i="1"/>
  <c r="M21" i="1"/>
  <c r="M22" i="1"/>
  <c r="M24" i="1"/>
  <c r="M25" i="1"/>
  <c r="M26" i="1"/>
  <c r="M27" i="1"/>
  <c r="M28" i="1"/>
  <c r="M29" i="1"/>
  <c r="M30" i="1"/>
  <c r="M6" i="1"/>
  <c r="M7" i="1"/>
  <c r="M8" i="1"/>
  <c r="M9" i="1"/>
  <c r="M10" i="1"/>
  <c r="AV10" i="1" l="1"/>
  <c r="AV12" i="1"/>
  <c r="AV14" i="1"/>
  <c r="AV15" i="1"/>
  <c r="AV16" i="1"/>
  <c r="AV17" i="1"/>
  <c r="AV18" i="1"/>
  <c r="AV19" i="1"/>
  <c r="AV20" i="1"/>
  <c r="AV21" i="1"/>
  <c r="AV33" i="1"/>
  <c r="AV34" i="1"/>
  <c r="AV35" i="1"/>
  <c r="AV36" i="1"/>
  <c r="AV46" i="1"/>
  <c r="AV47" i="1"/>
  <c r="AV48" i="1"/>
  <c r="AV53" i="1"/>
  <c r="AV7" i="1"/>
  <c r="AV8" i="1"/>
  <c r="AV9" i="1"/>
  <c r="AE3" i="1"/>
  <c r="AE4" i="1"/>
  <c r="AE5" i="1"/>
  <c r="AE6" i="1"/>
  <c r="AE7" i="1"/>
  <c r="AE37" i="1"/>
  <c r="AE38" i="1"/>
  <c r="AE39" i="1"/>
  <c r="AE41" i="1"/>
  <c r="AE42" i="1"/>
  <c r="AE43" i="1"/>
  <c r="AE45" i="1"/>
  <c r="AE46" i="1"/>
  <c r="AE47" i="1"/>
  <c r="AE48" i="1"/>
  <c r="AE30" i="1"/>
  <c r="AE32" i="1"/>
  <c r="AE34" i="1"/>
  <c r="AE35" i="1"/>
  <c r="AE36" i="1"/>
  <c r="AE11" i="1"/>
  <c r="AE13" i="1"/>
  <c r="AE15" i="1"/>
  <c r="AE16" i="1"/>
  <c r="AE17" i="1"/>
  <c r="AE18" i="1"/>
  <c r="AE19" i="1"/>
  <c r="AE20" i="1"/>
  <c r="AE24" i="1"/>
  <c r="AE25" i="1"/>
  <c r="AE26" i="1"/>
  <c r="AE27" i="1"/>
  <c r="AE9" i="1"/>
  <c r="AV39" i="1"/>
  <c r="AV38" i="1"/>
  <c r="E44" i="1" l="1"/>
  <c r="M5" i="1"/>
  <c r="AW6" i="1"/>
  <c r="AW5" i="1"/>
  <c r="AW4" i="1"/>
  <c r="AW3" i="1"/>
  <c r="AW2" i="1"/>
  <c r="CO2" i="1"/>
  <c r="CR2" i="1" s="1"/>
  <c r="CQ2" i="1"/>
  <c r="CP2" i="1"/>
  <c r="BK4" i="1"/>
  <c r="BN4" i="1" s="1"/>
  <c r="BN3" i="1"/>
  <c r="BM4" i="1"/>
  <c r="BM3" i="1"/>
  <c r="BL4" i="1"/>
  <c r="BL3" i="1"/>
  <c r="M4" i="1"/>
  <c r="M2" i="1"/>
  <c r="M3" i="1"/>
  <c r="AV5" i="1"/>
  <c r="AV2" i="1"/>
  <c r="AV6" i="1"/>
  <c r="M4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F1" authorId="0" shapeId="0" xr:uid="{00000000-0006-0000-0100-000001000000}">
      <text>
        <r>
          <rPr>
            <b/>
            <sz val="9"/>
            <color indexed="81"/>
            <rFont val="Tahoma"/>
            <family val="2"/>
            <charset val="238"/>
          </rPr>
          <t>Bouchal: opakovane odbery zvyrazneny</t>
        </r>
      </text>
    </comment>
  </commentList>
</comments>
</file>

<file path=xl/sharedStrings.xml><?xml version="1.0" encoding="utf-8"?>
<sst xmlns="http://schemas.openxmlformats.org/spreadsheetml/2006/main" count="4731" uniqueCount="1653">
  <si>
    <t>C/C</t>
  </si>
  <si>
    <t>A/A</t>
  </si>
  <si>
    <t>A/C</t>
  </si>
  <si>
    <t>H15661/18</t>
  </si>
  <si>
    <t xml:space="preserve">pořadové číslo </t>
  </si>
  <si>
    <t>bioptické číslo</t>
  </si>
  <si>
    <t xml:space="preserve">jméno </t>
  </si>
  <si>
    <t>rodné číslo</t>
  </si>
  <si>
    <t>pojišťovna</t>
  </si>
  <si>
    <t>genotyp HSD3B1</t>
  </si>
  <si>
    <t>doručeno</t>
  </si>
  <si>
    <t>Vogl Jaroslav</t>
  </si>
  <si>
    <t>Andrýsek Antonín</t>
  </si>
  <si>
    <t>H17649/18</t>
  </si>
  <si>
    <t>žádající lékař</t>
  </si>
  <si>
    <t>MUDr. Vitásková</t>
  </si>
  <si>
    <t>MUDr. Študentová</t>
  </si>
  <si>
    <t>MUDr. Král</t>
  </si>
  <si>
    <t>Smítal František</t>
  </si>
  <si>
    <t>H20180/18</t>
  </si>
  <si>
    <t>Nesvadbík František</t>
  </si>
  <si>
    <t>H25693/18</t>
  </si>
  <si>
    <t>Feistl Josef</t>
  </si>
  <si>
    <t>H2894/19</t>
  </si>
  <si>
    <t>Abirateron/enzalutamid</t>
  </si>
  <si>
    <t>Datum narození</t>
  </si>
  <si>
    <t>Datum dg.</t>
  </si>
  <si>
    <t>Věk v době dg.</t>
  </si>
  <si>
    <t>iPSA</t>
  </si>
  <si>
    <t>Gleason skóre</t>
  </si>
  <si>
    <t>cTNM</t>
  </si>
  <si>
    <t>pTNM (operovaní)</t>
  </si>
  <si>
    <t>Malobuněčná složka (0/1)</t>
  </si>
  <si>
    <t>RARP (0/1)</t>
  </si>
  <si>
    <t>Salvage RT (0/1)</t>
  </si>
  <si>
    <t>Adjuvantní RT (0/1)</t>
  </si>
  <si>
    <t>Datum mPC</t>
  </si>
  <si>
    <t>Datum mCRPC</t>
  </si>
  <si>
    <t>Meta v době dg (0/1)</t>
  </si>
  <si>
    <t>Radikální RT (0/1)</t>
  </si>
  <si>
    <t>Datum kastrace</t>
  </si>
  <si>
    <t>LHRH (0/1)</t>
  </si>
  <si>
    <t xml:space="preserve"> LHRH</t>
  </si>
  <si>
    <t>Chirurgická kastrace (0/1)</t>
  </si>
  <si>
    <t>PSA nadir (po kastraci)</t>
  </si>
  <si>
    <t>Postižení uzlin (0/1)</t>
  </si>
  <si>
    <t>Postižení skeletu (0/1)</t>
  </si>
  <si>
    <t>Postižení plic (0/1)</t>
  </si>
  <si>
    <t>Postižení jater (0/1)</t>
  </si>
  <si>
    <t>Jiné postižení (0/1)</t>
  </si>
  <si>
    <t>Datum PSA nadir</t>
  </si>
  <si>
    <t>Datum ukončení ARTA</t>
  </si>
  <si>
    <t>Věk v době zahájení ARTA</t>
  </si>
  <si>
    <t>Datum odběru při zahájení ARTA</t>
  </si>
  <si>
    <t>PSA (při zahájení ARTA)</t>
  </si>
  <si>
    <t>NSE (při zahájení ARTA)</t>
  </si>
  <si>
    <t>Chromogranin A (při zahájení ARTA)</t>
  </si>
  <si>
    <t>LDH (při zahájení ARTA)</t>
  </si>
  <si>
    <t>ALP (při zahájení ARTA)</t>
  </si>
  <si>
    <t>CRP (při zahájení ARTA)</t>
  </si>
  <si>
    <t>Hemoglobin (při zahájení ARTA)</t>
  </si>
  <si>
    <t>Leukocyty (při zahájení ARTA)</t>
  </si>
  <si>
    <t>Trombocyty (při zahájení ARTA)</t>
  </si>
  <si>
    <t>Neutrofily abs. Počet (při zahájení ARTA)</t>
  </si>
  <si>
    <t>Monocyty abs. Počet (při zahájení ARTA)</t>
  </si>
  <si>
    <t>Lymfocyty abs. Počet (při zahájení ARTA)</t>
  </si>
  <si>
    <t>NLR (poměr neutrofilů/lymfocytů)</t>
  </si>
  <si>
    <t>LMR (poměr lymfocytů/monocytů)</t>
  </si>
  <si>
    <t>PLR (poměr trombocytů/lymfocytů)</t>
  </si>
  <si>
    <t>SII = neutrofily x trombocyty/lymfocyty</t>
  </si>
  <si>
    <t>PS (ECOG)</t>
  </si>
  <si>
    <t>BPI</t>
  </si>
  <si>
    <t>PSA nadir</t>
  </si>
  <si>
    <t>Klinický efekt (0/1)</t>
  </si>
  <si>
    <t>Datum CR/PR</t>
  </si>
  <si>
    <t>CR/PR (0/1)</t>
  </si>
  <si>
    <t>Nežádoucí účinky ARTA (0/1)</t>
  </si>
  <si>
    <t>Léčba docetaxel (0/1)</t>
  </si>
  <si>
    <t>Datum zahájení léčby</t>
  </si>
  <si>
    <t>Datum ukončení léčby</t>
  </si>
  <si>
    <t>Počet cyklů</t>
  </si>
  <si>
    <t>Datum odběrů před zahájením docetaxelu</t>
  </si>
  <si>
    <t>PSA (při doce)</t>
  </si>
  <si>
    <t>NSE (při doce)</t>
  </si>
  <si>
    <t>Chromogranin A (při doce)</t>
  </si>
  <si>
    <t>LDH (při doce)</t>
  </si>
  <si>
    <t>ALP (při doce)</t>
  </si>
  <si>
    <t>CRP (při doce)</t>
  </si>
  <si>
    <t>Hemoglobin (při doce)</t>
  </si>
  <si>
    <t>Leukocyty (při doce)</t>
  </si>
  <si>
    <t>Trombocyty (při doce)</t>
  </si>
  <si>
    <t>Neutrofily abs. Počet (při doce)</t>
  </si>
  <si>
    <t>Monocyty abs. Počet (při doce)</t>
  </si>
  <si>
    <t>Lymfocyty abs. Počet (při doce)</t>
  </si>
  <si>
    <t>NLR (při doce)</t>
  </si>
  <si>
    <t>LMR (při doce)</t>
  </si>
  <si>
    <t>PLR (při doce)</t>
  </si>
  <si>
    <t>SII (při doce)</t>
  </si>
  <si>
    <t>Nežádoucí účinky doce (0/1)</t>
  </si>
  <si>
    <t>Cabazitaxel (0/1)</t>
  </si>
  <si>
    <t>Další chemoterapie (0/1)</t>
  </si>
  <si>
    <t>Jiná ARTA (0/1)</t>
  </si>
  <si>
    <t>Radium-223 (0/1)</t>
  </si>
  <si>
    <t>Paliativní RT (0/1)</t>
  </si>
  <si>
    <t>SRE (patol. Fr., RT meta skeletu, míšní komprese, operace)</t>
  </si>
  <si>
    <t>Bifosfonáty (0/1)</t>
  </si>
  <si>
    <t>Denosumab (0/1)</t>
  </si>
  <si>
    <t>Úmrtí (0/1)</t>
  </si>
  <si>
    <t>Datum poslední kontroly/úmrtí</t>
  </si>
  <si>
    <t>5+4</t>
  </si>
  <si>
    <t>degarelix</t>
  </si>
  <si>
    <t>enzalutamid</t>
  </si>
  <si>
    <t>4+4</t>
  </si>
  <si>
    <t>leuprorelin</t>
  </si>
  <si>
    <t>postchemo</t>
  </si>
  <si>
    <t>prechemo</t>
  </si>
  <si>
    <t>UN</t>
  </si>
  <si>
    <t>4+5</t>
  </si>
  <si>
    <t>mCRPC/mHSPC</t>
  </si>
  <si>
    <t>mCRPC</t>
  </si>
  <si>
    <t>mHSPC</t>
  </si>
  <si>
    <t>NA</t>
  </si>
  <si>
    <t>4+3</t>
  </si>
  <si>
    <t>goserelin</t>
  </si>
  <si>
    <t>abirateron</t>
  </si>
  <si>
    <t>T3N0M1b</t>
  </si>
  <si>
    <t>triptorelin</t>
  </si>
  <si>
    <t>3+4</t>
  </si>
  <si>
    <t>5+5</t>
  </si>
  <si>
    <t>3+3</t>
  </si>
  <si>
    <t>T1cN0M0</t>
  </si>
  <si>
    <t>T2aN0M0</t>
  </si>
  <si>
    <t>T3aN0M1b</t>
  </si>
  <si>
    <t>&lt; 0,01</t>
  </si>
  <si>
    <t>2+3</t>
  </si>
  <si>
    <t>kompletní, žije</t>
  </si>
  <si>
    <t>zatím mHSPC, neměl ARTA</t>
  </si>
  <si>
    <t>Doba od kastrace do rozvoje kastrační rezistence (dny)</t>
  </si>
  <si>
    <t>Doba užívání ARTA (dny)</t>
  </si>
  <si>
    <t>T2NXM0</t>
  </si>
  <si>
    <t>TXN0M0</t>
  </si>
  <si>
    <t>T4N1M1b</t>
  </si>
  <si>
    <t>probíhá</t>
  </si>
  <si>
    <t>probíhá léčba docetaxel</t>
  </si>
  <si>
    <t>T4N1M0</t>
  </si>
  <si>
    <t>ARTA ukončena pro jaterní toxicitu</t>
  </si>
  <si>
    <t>T2N1M1a</t>
  </si>
  <si>
    <t>T3N1M0</t>
  </si>
  <si>
    <t>High volume (0/1) vs. Low volume (v době kastrace)</t>
  </si>
  <si>
    <t>High volume (0/1) vs. Low volume (v době nasazení ARTA)</t>
  </si>
  <si>
    <t>Datum zahájení ARTA</t>
  </si>
  <si>
    <t>PSA ze dne doručeno</t>
  </si>
  <si>
    <t>LDH ze dne doručeno</t>
  </si>
  <si>
    <t>Tesař Jan</t>
  </si>
  <si>
    <t>Indrák Jan</t>
  </si>
  <si>
    <t>Procházka Milan</t>
  </si>
  <si>
    <t>Vincenec Antonín</t>
  </si>
  <si>
    <t>Polner Miroslav</t>
  </si>
  <si>
    <t>Reich Jaromír</t>
  </si>
  <si>
    <t>Žalák Přemysl</t>
  </si>
  <si>
    <t>Boška Jiří</t>
  </si>
  <si>
    <t>Švestka Jindřich</t>
  </si>
  <si>
    <t>Jahoda Jaromír</t>
  </si>
  <si>
    <t>Kociňák Anton</t>
  </si>
  <si>
    <t>Schromm Karel</t>
  </si>
  <si>
    <t>Zendulka Milan</t>
  </si>
  <si>
    <t>Hájek Rudolf</t>
  </si>
  <si>
    <t>Zapletal Václav</t>
  </si>
  <si>
    <t>Šlahorek Miroslav</t>
  </si>
  <si>
    <t>Jílek Jan</t>
  </si>
  <si>
    <t>Vybíral Miroslav</t>
  </si>
  <si>
    <t>Kryške Jiří</t>
  </si>
  <si>
    <t>Vulc Milan</t>
  </si>
  <si>
    <t>Hovadík Jaroslav</t>
  </si>
  <si>
    <t>Pěnička Jaroslav</t>
  </si>
  <si>
    <t>Teplý Jiří</t>
  </si>
  <si>
    <t>Pospěch Vladimír</t>
  </si>
  <si>
    <t>Žatecký Jan</t>
  </si>
  <si>
    <t>Lešovský Zdeněk</t>
  </si>
  <si>
    <t>Kamlar František</t>
  </si>
  <si>
    <t>opakovaný odběr</t>
  </si>
  <si>
    <t>H6432/20</t>
  </si>
  <si>
    <t>H8622/20</t>
  </si>
  <si>
    <t>H13280/20</t>
  </si>
  <si>
    <t>H14751/20</t>
  </si>
  <si>
    <t>H16678/20</t>
  </si>
  <si>
    <t>H18289/20</t>
  </si>
  <si>
    <t>H19593/20</t>
  </si>
  <si>
    <t>H19594/20</t>
  </si>
  <si>
    <t>H19733/20</t>
  </si>
  <si>
    <t>H20567/20</t>
  </si>
  <si>
    <t>H21040/20</t>
  </si>
  <si>
    <t>H21042/20</t>
  </si>
  <si>
    <t>H21471/20</t>
  </si>
  <si>
    <t>H21810/20</t>
  </si>
  <si>
    <t>H21811/20</t>
  </si>
  <si>
    <t>H21969/20</t>
  </si>
  <si>
    <t>H22748/20</t>
  </si>
  <si>
    <t>H23614/20</t>
  </si>
  <si>
    <t>H24191/20</t>
  </si>
  <si>
    <t>H1135/21</t>
  </si>
  <si>
    <t>H1136/21</t>
  </si>
  <si>
    <t>H1556/21</t>
  </si>
  <si>
    <t>H1825/21</t>
  </si>
  <si>
    <t>H2592/21</t>
  </si>
  <si>
    <t>H3077/21</t>
  </si>
  <si>
    <t>H3321/21</t>
  </si>
  <si>
    <t>H4070/21</t>
  </si>
  <si>
    <t>H4606/21</t>
  </si>
  <si>
    <t>Patera Vlastislav</t>
  </si>
  <si>
    <t>MUDr. Perková</t>
  </si>
  <si>
    <t>MUDr. Langer</t>
  </si>
  <si>
    <t>pořadové číslo PL, plazma</t>
  </si>
  <si>
    <t>PL_202</t>
  </si>
  <si>
    <t>PL_203</t>
  </si>
  <si>
    <t>PL_204</t>
  </si>
  <si>
    <t>PL_205</t>
  </si>
  <si>
    <t>PL_206</t>
  </si>
  <si>
    <t>PL_207</t>
  </si>
  <si>
    <t>PL_208</t>
  </si>
  <si>
    <t>PL_209</t>
  </si>
  <si>
    <t>PL_201</t>
  </si>
  <si>
    <t>PL_211</t>
  </si>
  <si>
    <t>PL_212</t>
  </si>
  <si>
    <t>PL_213</t>
  </si>
  <si>
    <t>PL_214</t>
  </si>
  <si>
    <t>PL_215</t>
  </si>
  <si>
    <t>PL_216</t>
  </si>
  <si>
    <t>PL_217</t>
  </si>
  <si>
    <t>PL_218</t>
  </si>
  <si>
    <t>PL_219</t>
  </si>
  <si>
    <t>PL_210</t>
  </si>
  <si>
    <t>PL_220</t>
  </si>
  <si>
    <t>PL_221</t>
  </si>
  <si>
    <t>PL_222</t>
  </si>
  <si>
    <t>PL_223</t>
  </si>
  <si>
    <t>PL_224</t>
  </si>
  <si>
    <t>PL_225</t>
  </si>
  <si>
    <t>PL_226</t>
  </si>
  <si>
    <t>PL_227</t>
  </si>
  <si>
    <t>PL_228</t>
  </si>
  <si>
    <t>PL_229</t>
  </si>
  <si>
    <t>PL_230</t>
  </si>
  <si>
    <t>PL_231</t>
  </si>
  <si>
    <t>PL_232</t>
  </si>
  <si>
    <t>PL_233</t>
  </si>
  <si>
    <t>PL_234</t>
  </si>
  <si>
    <t>PL_235</t>
  </si>
  <si>
    <t>PL_236</t>
  </si>
  <si>
    <t>PL_237</t>
  </si>
  <si>
    <t>PL_238</t>
  </si>
  <si>
    <t>PL_239</t>
  </si>
  <si>
    <t>PL_240</t>
  </si>
  <si>
    <t>PL_241</t>
  </si>
  <si>
    <t>PL_242</t>
  </si>
  <si>
    <t>PL_243</t>
  </si>
  <si>
    <t>PL_244</t>
  </si>
  <si>
    <t>Navrátil Jáchym</t>
  </si>
  <si>
    <t>Radiologické zhodnocení (PR/SD/PD)</t>
  </si>
  <si>
    <t>Klinické zhodnocení - bolest, hubnutí, astenie (A/N)</t>
  </si>
  <si>
    <t>červen</t>
  </si>
  <si>
    <t>Benč Josef</t>
  </si>
  <si>
    <t>Salák František</t>
  </si>
  <si>
    <t>Skála Bedřich</t>
  </si>
  <si>
    <t>Kloss Josef</t>
  </si>
  <si>
    <t>Mrázek Josef</t>
  </si>
  <si>
    <t>Datum 1. odběru ARv7</t>
  </si>
  <si>
    <t>A</t>
  </si>
  <si>
    <t>N</t>
  </si>
  <si>
    <t>SD</t>
  </si>
  <si>
    <t>PD</t>
  </si>
  <si>
    <t>PSA</t>
  </si>
  <si>
    <t>SD (18.3.2021)</t>
  </si>
  <si>
    <t>PD (8.3.2021)</t>
  </si>
  <si>
    <t>PD (25.3.2021)</t>
  </si>
  <si>
    <t>Václavek Petr</t>
  </si>
  <si>
    <t>PL_245</t>
  </si>
  <si>
    <t>PL_246</t>
  </si>
  <si>
    <t>PL_247</t>
  </si>
  <si>
    <t>PL_248</t>
  </si>
  <si>
    <t>PL_249</t>
  </si>
  <si>
    <t>PL_250</t>
  </si>
  <si>
    <t>PL_251</t>
  </si>
  <si>
    <t>PL_252</t>
  </si>
  <si>
    <t>PL_253</t>
  </si>
  <si>
    <t>PL_254</t>
  </si>
  <si>
    <t>PL_255</t>
  </si>
  <si>
    <t>PL_256</t>
  </si>
  <si>
    <t>PL_257</t>
  </si>
  <si>
    <t>PL_258</t>
  </si>
  <si>
    <t>PL_259</t>
  </si>
  <si>
    <t>PL_260</t>
  </si>
  <si>
    <t>PL_261</t>
  </si>
  <si>
    <t>PL_262</t>
  </si>
  <si>
    <t>PL_263</t>
  </si>
  <si>
    <t>PL_264</t>
  </si>
  <si>
    <t>PL_265</t>
  </si>
  <si>
    <t>PL_266</t>
  </si>
  <si>
    <t>Nimmrichter Josef</t>
  </si>
  <si>
    <t>PL_267</t>
  </si>
  <si>
    <t>PL_268</t>
  </si>
  <si>
    <t>PL_269</t>
  </si>
  <si>
    <t>zkratka</t>
  </si>
  <si>
    <t>TES_JAN_1</t>
  </si>
  <si>
    <t>BEN_JOS_1</t>
  </si>
  <si>
    <t>BOŠ_JIŘ_1</t>
  </si>
  <si>
    <t>BOŠ_JIŘ_2</t>
  </si>
  <si>
    <t>BOŠ_JIŘ_3</t>
  </si>
  <si>
    <t>FEI_JOS_1</t>
  </si>
  <si>
    <t>HÁJ_RUD_1</t>
  </si>
  <si>
    <t>HÁJ_RUD_2</t>
  </si>
  <si>
    <t>HOV_JAR_1</t>
  </si>
  <si>
    <t>HOV_JAR_2</t>
  </si>
  <si>
    <t>IND_JAN_1</t>
  </si>
  <si>
    <t>IND_JAN_2</t>
  </si>
  <si>
    <t>IND_JAN_3</t>
  </si>
  <si>
    <t>JAH_JAR_1</t>
  </si>
  <si>
    <t>JAH_JAR_2</t>
  </si>
  <si>
    <t>JÍL_JAN_1</t>
  </si>
  <si>
    <t>JÍL_JAN_2</t>
  </si>
  <si>
    <t>KAM_FRA_1</t>
  </si>
  <si>
    <t>KAM_FRA_2</t>
  </si>
  <si>
    <t>KLO_JOS_1</t>
  </si>
  <si>
    <t>KOC_ANT_1</t>
  </si>
  <si>
    <t>KOC_ANT_2</t>
  </si>
  <si>
    <t>KOL_JOS_1</t>
  </si>
  <si>
    <t>KRY_JIŘ_1</t>
  </si>
  <si>
    <t>KRY_JIŘ_2</t>
  </si>
  <si>
    <t>LEŠ_ZDE_1</t>
  </si>
  <si>
    <t>MRÁ_JOS_1</t>
  </si>
  <si>
    <t>NAV_JÁCH_1</t>
  </si>
  <si>
    <t>NES_FRA_1</t>
  </si>
  <si>
    <t>NIM_JOS_1</t>
  </si>
  <si>
    <t>PAT_VRA_1</t>
  </si>
  <si>
    <t>PĚN_JAR_1</t>
  </si>
  <si>
    <t>POL_MIR_1</t>
  </si>
  <si>
    <t>POL_MIR_2</t>
  </si>
  <si>
    <t>POL_MIR_3</t>
  </si>
  <si>
    <t>POS_VLA_1</t>
  </si>
  <si>
    <t>PRO_MIL_1</t>
  </si>
  <si>
    <t>REI_JAR_1</t>
  </si>
  <si>
    <t>REI_JAR_2</t>
  </si>
  <si>
    <t>REI_JAR_3</t>
  </si>
  <si>
    <t>SAL_FRA_1</t>
  </si>
  <si>
    <t>SCHR_KAR_1</t>
  </si>
  <si>
    <t>SCHR_KAR_2</t>
  </si>
  <si>
    <t>SCHR_KAR_3</t>
  </si>
  <si>
    <t>SKÁ_BED_1</t>
  </si>
  <si>
    <t>ŠLA_MIR_1</t>
  </si>
  <si>
    <t>ŠLA_MIR_2</t>
  </si>
  <si>
    <t>ŠLA_MIR_3</t>
  </si>
  <si>
    <t>ŠVE_JIN_1</t>
  </si>
  <si>
    <t>ŠVE_JIN_2</t>
  </si>
  <si>
    <t>TEP_JIŘ_1</t>
  </si>
  <si>
    <t>TEP_JIŘ_2</t>
  </si>
  <si>
    <t>VÁC_PET_1</t>
  </si>
  <si>
    <t>VÁC_PET_2</t>
  </si>
  <si>
    <t>VIN_ANT_1</t>
  </si>
  <si>
    <t>VUL_MIL_1</t>
  </si>
  <si>
    <t>VUL_MIL_2</t>
  </si>
  <si>
    <t>VYB_MIR_1</t>
  </si>
  <si>
    <t>VYB_MIR_2</t>
  </si>
  <si>
    <t>ZAP_VÁC_1</t>
  </si>
  <si>
    <t>ZAP_VÁC_2</t>
  </si>
  <si>
    <t>ZEN_MIL_1</t>
  </si>
  <si>
    <t>ZEN_MIL_2</t>
  </si>
  <si>
    <t>ZEN_MIL_3</t>
  </si>
  <si>
    <t>ŽAL_PŘE_1</t>
  </si>
  <si>
    <t>ŽAL_PŘE_2</t>
  </si>
  <si>
    <t>ŽAL_PŘE_3</t>
  </si>
  <si>
    <t>ŽAT_JAN_1</t>
  </si>
  <si>
    <t>ŽAT_JAN_2</t>
  </si>
  <si>
    <t>H6229/21</t>
  </si>
  <si>
    <t>H7007/21</t>
  </si>
  <si>
    <t>H7008/21</t>
  </si>
  <si>
    <t>H7768/21</t>
  </si>
  <si>
    <t>H7769/21</t>
  </si>
  <si>
    <t>H7981/21</t>
  </si>
  <si>
    <t>H8251/21</t>
  </si>
  <si>
    <t>H8896/21</t>
  </si>
  <si>
    <t>H10949/21</t>
  </si>
  <si>
    <t>H5667/21</t>
  </si>
  <si>
    <t>PL_270</t>
  </si>
  <si>
    <t>PL_271</t>
  </si>
  <si>
    <t>PL_272</t>
  </si>
  <si>
    <t>PL_273</t>
  </si>
  <si>
    <t>PL_274</t>
  </si>
  <si>
    <t>PL_275</t>
  </si>
  <si>
    <t>Hrdlička Bohumír</t>
  </si>
  <si>
    <t>HRD_BOH_1</t>
  </si>
  <si>
    <t>PĚN_JAR_2</t>
  </si>
  <si>
    <t>POL_MIR_4</t>
  </si>
  <si>
    <t>NIM_JOS_2</t>
  </si>
  <si>
    <t>KOC_ANT_3</t>
  </si>
  <si>
    <t>AND_ANT_1</t>
  </si>
  <si>
    <t>PL_276</t>
  </si>
  <si>
    <t>PL_277</t>
  </si>
  <si>
    <t>PL_278</t>
  </si>
  <si>
    <t>PL_279</t>
  </si>
  <si>
    <t>PL_280</t>
  </si>
  <si>
    <t>PL_281</t>
  </si>
  <si>
    <t>PL_282</t>
  </si>
  <si>
    <t>PL_283</t>
  </si>
  <si>
    <t>PL_284</t>
  </si>
  <si>
    <t>PL_285</t>
  </si>
  <si>
    <t>PL_286</t>
  </si>
  <si>
    <t>PL_287</t>
  </si>
  <si>
    <t>PL_288</t>
  </si>
  <si>
    <t>PL_289</t>
  </si>
  <si>
    <t>PL_290</t>
  </si>
  <si>
    <t>PL_291</t>
  </si>
  <si>
    <t>PL_292</t>
  </si>
  <si>
    <t>PL_293</t>
  </si>
  <si>
    <t>PL_294</t>
  </si>
  <si>
    <t>PL_295</t>
  </si>
  <si>
    <t>PL_296</t>
  </si>
  <si>
    <t>PL_297</t>
  </si>
  <si>
    <t>PL_298</t>
  </si>
  <si>
    <t>PL_299</t>
  </si>
  <si>
    <t>PL_300</t>
  </si>
  <si>
    <t>PL_301</t>
  </si>
  <si>
    <t>PL_302</t>
  </si>
  <si>
    <t>PL_303</t>
  </si>
  <si>
    <t>PL_304</t>
  </si>
  <si>
    <t>PL_305</t>
  </si>
  <si>
    <t>Valenta Václav</t>
  </si>
  <si>
    <t>VAL_VÁC_1</t>
  </si>
  <si>
    <t>KAM_FRA_3</t>
  </si>
  <si>
    <t>ZEN_MIL_4</t>
  </si>
  <si>
    <t>TES_JAN_2</t>
  </si>
  <si>
    <t>Kollman Josef</t>
  </si>
  <si>
    <t>Perďoch Stanislav</t>
  </si>
  <si>
    <t>PER_STA_1</t>
  </si>
  <si>
    <t>SAL_FRA_2</t>
  </si>
  <si>
    <t>ZAP_VÁC_3</t>
  </si>
  <si>
    <t>Hlavinka Ladislav</t>
  </si>
  <si>
    <t>HLA_LAD_1</t>
  </si>
  <si>
    <t>KRY_JIŘ_3</t>
  </si>
  <si>
    <t>IND_JAN_4</t>
  </si>
  <si>
    <t>MRÁ_JOS_2</t>
  </si>
  <si>
    <t>REI_JAR_4</t>
  </si>
  <si>
    <t>ŽAL_PŘE_4</t>
  </si>
  <si>
    <t>KOL_JOS_2</t>
  </si>
  <si>
    <t>BEN_JOS_2</t>
  </si>
  <si>
    <t>SKÁ_BED_2</t>
  </si>
  <si>
    <t>HÁJ_RUD_3</t>
  </si>
  <si>
    <t>HOV_JAR_3</t>
  </si>
  <si>
    <t>VUL_MIL_3</t>
  </si>
  <si>
    <t>Sitta Jiří</t>
  </si>
  <si>
    <t>Suchý Milan</t>
  </si>
  <si>
    <t>Vaněk Jiří</t>
  </si>
  <si>
    <t>Mikulica Vladimír</t>
  </si>
  <si>
    <t>PL_306</t>
  </si>
  <si>
    <t>FEI_JOS_2</t>
  </si>
  <si>
    <t>SIT_JIŘ_1</t>
  </si>
  <si>
    <t>SUCH_MIL_1</t>
  </si>
  <si>
    <t>ŽAT_JAN_3</t>
  </si>
  <si>
    <t>ŠLA_MIR_4</t>
  </si>
  <si>
    <t>VYB_MIR_3</t>
  </si>
  <si>
    <t>JAH_JAR_3</t>
  </si>
  <si>
    <t>VAN_JIŘ_1</t>
  </si>
  <si>
    <t>MIK_VLA_1</t>
  </si>
  <si>
    <t>KOC_ANT_4</t>
  </si>
  <si>
    <t>NIM_JOS_3</t>
  </si>
  <si>
    <t>KAM_FRA_4</t>
  </si>
  <si>
    <t>Metastázy (0/1)</t>
  </si>
  <si>
    <t>Léčba (0/1)</t>
  </si>
  <si>
    <t>Specifikace léčby (docetaxel/abi/enza)</t>
  </si>
  <si>
    <t>Zahájení léčby</t>
  </si>
  <si>
    <t>Ukončení léčby</t>
  </si>
  <si>
    <t>Datum diagnózy meta</t>
  </si>
  <si>
    <t>docetaxel+CBCA</t>
  </si>
  <si>
    <t>cabazitaxel</t>
  </si>
  <si>
    <t>pokračuje</t>
  </si>
  <si>
    <t>Léčba ukončena, domácí hospic</t>
  </si>
  <si>
    <t>Eligard</t>
  </si>
  <si>
    <t>PR</t>
  </si>
  <si>
    <t>Léčba nezahájena pro zhoršení stavu, odeslán do PV</t>
  </si>
  <si>
    <t>Léčba ukončena, odeslán do spádu</t>
  </si>
  <si>
    <t>Pacient zemřel</t>
  </si>
  <si>
    <t>docetaxel</t>
  </si>
  <si>
    <t>Kompletní</t>
  </si>
  <si>
    <t>Neměl ARTA, symptomatická terapie</t>
  </si>
  <si>
    <t>enzalutamid (studie)</t>
  </si>
  <si>
    <t>Léčba ukončena, symptomatická terapie</t>
  </si>
  <si>
    <t>březen</t>
  </si>
  <si>
    <t>leden</t>
  </si>
  <si>
    <t>únor</t>
  </si>
  <si>
    <t>březen?</t>
  </si>
  <si>
    <t>řádek 7</t>
  </si>
  <si>
    <t>řádek 15</t>
  </si>
  <si>
    <t>řádek 3</t>
  </si>
  <si>
    <t>řádek 8</t>
  </si>
  <si>
    <t>řádek 6</t>
  </si>
  <si>
    <t>apalutamid</t>
  </si>
  <si>
    <t>řádek 10</t>
  </si>
  <si>
    <t>řádek 13</t>
  </si>
  <si>
    <t>řádek 12</t>
  </si>
  <si>
    <t>řádek 18</t>
  </si>
  <si>
    <t>řádek 11</t>
  </si>
  <si>
    <t>hemolýza</t>
  </si>
  <si>
    <t xml:space="preserve">abirateron (studie) </t>
  </si>
  <si>
    <t>docetaxel + CBDCA</t>
  </si>
  <si>
    <t>olaparib</t>
  </si>
  <si>
    <t>paclitaxel + CBDCA</t>
  </si>
  <si>
    <t>řádek 14</t>
  </si>
  <si>
    <t>Pouze 1 odběr?</t>
  </si>
  <si>
    <t>řádek 17</t>
  </si>
  <si>
    <t>OE bilat.</t>
  </si>
  <si>
    <t>Neměl ARTA, odeslán do spádu</t>
  </si>
  <si>
    <t>řádek 19</t>
  </si>
  <si>
    <t>řádek 40</t>
  </si>
  <si>
    <t>řádek 27</t>
  </si>
  <si>
    <t>řádek 24</t>
  </si>
  <si>
    <t>řádek 16</t>
  </si>
  <si>
    <t>řádek 23</t>
  </si>
  <si>
    <t>řádek 28</t>
  </si>
  <si>
    <t>řádek 26</t>
  </si>
  <si>
    <t>řádek 49</t>
  </si>
  <si>
    <t>řádek 33</t>
  </si>
  <si>
    <t>řádek 37</t>
  </si>
  <si>
    <t>paclitaxel + cabroplatina</t>
  </si>
  <si>
    <t>n</t>
  </si>
  <si>
    <t>řádek 32</t>
  </si>
  <si>
    <t>řádek 47</t>
  </si>
  <si>
    <t>řádek 64</t>
  </si>
  <si>
    <t>řádek 2</t>
  </si>
  <si>
    <t>řádek 48</t>
  </si>
  <si>
    <t>řádek 55</t>
  </si>
  <si>
    <t>řádek 60</t>
  </si>
  <si>
    <t>řádek 59</t>
  </si>
  <si>
    <t>řádek 54</t>
  </si>
  <si>
    <t>řádek 34</t>
  </si>
  <si>
    <t>?</t>
  </si>
  <si>
    <t>H11934/21</t>
  </si>
  <si>
    <t>H13957/21</t>
  </si>
  <si>
    <t>H15971/21</t>
  </si>
  <si>
    <t>H15972/21</t>
  </si>
  <si>
    <t>H17791/21</t>
  </si>
  <si>
    <t>Stejskal Petr</t>
  </si>
  <si>
    <t>H20756/21</t>
  </si>
  <si>
    <t>Procházka Pavel</t>
  </si>
  <si>
    <t>H20757/21</t>
  </si>
  <si>
    <t>Novák Miroslav</t>
  </si>
  <si>
    <t>H22691/21</t>
  </si>
  <si>
    <t>Petruň Ivo</t>
  </si>
  <si>
    <t>H22090/21</t>
  </si>
  <si>
    <t>MUDr. Zemánková</t>
  </si>
  <si>
    <t>Kuřica Josef</t>
  </si>
  <si>
    <t>H1333/22</t>
  </si>
  <si>
    <t>Miček Vladimír</t>
  </si>
  <si>
    <t>H1334/22</t>
  </si>
  <si>
    <t>PL_307</t>
  </si>
  <si>
    <t>JÍL_JAN_3</t>
  </si>
  <si>
    <t>PL_308</t>
  </si>
  <si>
    <t>SPI_ALG_1</t>
  </si>
  <si>
    <t>PL_309</t>
  </si>
  <si>
    <t>HRD_BOH_2</t>
  </si>
  <si>
    <t>PL_310</t>
  </si>
  <si>
    <t>ZAP_VÁC_4</t>
  </si>
  <si>
    <t>PL_311</t>
  </si>
  <si>
    <t>SAL_FRA_3</t>
  </si>
  <si>
    <t>PL_312</t>
  </si>
  <si>
    <t>ZEN_MIL_5</t>
  </si>
  <si>
    <t>PL_313</t>
  </si>
  <si>
    <t>PER_STA_2</t>
  </si>
  <si>
    <t>PL_314</t>
  </si>
  <si>
    <t>IND_JAN_5</t>
  </si>
  <si>
    <t>PL_315</t>
  </si>
  <si>
    <t>BEN_JOS_3</t>
  </si>
  <si>
    <t>PL_316</t>
  </si>
  <si>
    <t>PĚN_JAR_3</t>
  </si>
  <si>
    <t>PL_317</t>
  </si>
  <si>
    <t>HOV_JAR_4</t>
  </si>
  <si>
    <t>PL_318</t>
  </si>
  <si>
    <t>HLA_LAD_2</t>
  </si>
  <si>
    <t>PL_319</t>
  </si>
  <si>
    <t>STE_PET_1</t>
  </si>
  <si>
    <t>PL_320</t>
  </si>
  <si>
    <t>PAV_JAN_1</t>
  </si>
  <si>
    <t>Pavlita Jan</t>
  </si>
  <si>
    <t>PL_321</t>
  </si>
  <si>
    <t>PL_322</t>
  </si>
  <si>
    <t>PRO_PAV_1</t>
  </si>
  <si>
    <t>PL_323</t>
  </si>
  <si>
    <t>ŽAL_PŘE_5</t>
  </si>
  <si>
    <t>PL_324</t>
  </si>
  <si>
    <t>KOL_JOS_3</t>
  </si>
  <si>
    <t>PL_325</t>
  </si>
  <si>
    <t>HOR_JOS_1</t>
  </si>
  <si>
    <t>Horák Josef</t>
  </si>
  <si>
    <t>PL_326</t>
  </si>
  <si>
    <t>REI_JAR_5</t>
  </si>
  <si>
    <t>PL_327</t>
  </si>
  <si>
    <t>SKÁ_BED_3</t>
  </si>
  <si>
    <t>PL_328</t>
  </si>
  <si>
    <t>KRY_JIŘ_4</t>
  </si>
  <si>
    <t>PL_329</t>
  </si>
  <si>
    <t>ŽAT_JAN_4</t>
  </si>
  <si>
    <t>PL_330</t>
  </si>
  <si>
    <t>SIT_JIŘ_2</t>
  </si>
  <si>
    <t>PL_331</t>
  </si>
  <si>
    <t>NOV_MIR_1</t>
  </si>
  <si>
    <t>PL_332</t>
  </si>
  <si>
    <t>PET_IVO_1</t>
  </si>
  <si>
    <t>PL_333</t>
  </si>
  <si>
    <t>ŠLA_MIR_5</t>
  </si>
  <si>
    <t>PL_334</t>
  </si>
  <si>
    <t>SUCH_MIL_2</t>
  </si>
  <si>
    <t>PL_335</t>
  </si>
  <si>
    <t>VYB_MIR_4</t>
  </si>
  <si>
    <t>PL_336</t>
  </si>
  <si>
    <t>PL_337</t>
  </si>
  <si>
    <t>PL_338</t>
  </si>
  <si>
    <t>PL_339</t>
  </si>
  <si>
    <t>PL_340</t>
  </si>
  <si>
    <t>PL_341</t>
  </si>
  <si>
    <t>PL_342</t>
  </si>
  <si>
    <t>VOG_JAR_1</t>
  </si>
  <si>
    <t>PL_343</t>
  </si>
  <si>
    <t>PL_344</t>
  </si>
  <si>
    <t>PL_345</t>
  </si>
  <si>
    <t>KUŘ_JOS_1</t>
  </si>
  <si>
    <t>PL_346</t>
  </si>
  <si>
    <t>PL_347</t>
  </si>
  <si>
    <t>PL_348</t>
  </si>
  <si>
    <t>PL_349</t>
  </si>
  <si>
    <t>PL_350</t>
  </si>
  <si>
    <t>PL_351</t>
  </si>
  <si>
    <t>PL_352</t>
  </si>
  <si>
    <t>NER_JOS_1</t>
  </si>
  <si>
    <t>Neradílek Josef</t>
  </si>
  <si>
    <t>PL_353</t>
  </si>
  <si>
    <t>PL_354</t>
  </si>
  <si>
    <t>PL_355</t>
  </si>
  <si>
    <t>PL_356</t>
  </si>
  <si>
    <t>Smolík Vojtěch</t>
  </si>
  <si>
    <t>PL_357</t>
  </si>
  <si>
    <t>PL_358</t>
  </si>
  <si>
    <t>PL_359</t>
  </si>
  <si>
    <t>NIM_JOS_4</t>
  </si>
  <si>
    <t>BEN_JOS_4</t>
  </si>
  <si>
    <t>KOL_JOS_4</t>
  </si>
  <si>
    <t>PER_STA_3</t>
  </si>
  <si>
    <t>IND_JAN_6</t>
  </si>
  <si>
    <t>JAH_JAR_4</t>
  </si>
  <si>
    <t>VAL_VÁC_2</t>
  </si>
  <si>
    <t>HRD_BOH_3</t>
  </si>
  <si>
    <t>PAV_JAN_2</t>
  </si>
  <si>
    <t>PĚN_JAR_4</t>
  </si>
  <si>
    <t>HLA_LAD_3</t>
  </si>
  <si>
    <t>REI_JAR_6</t>
  </si>
  <si>
    <t>HOV_JAR_5</t>
  </si>
  <si>
    <t>HOR_JOS_2</t>
  </si>
  <si>
    <t>SKÁ_BED_4</t>
  </si>
  <si>
    <t>ZAP_VÁC_5</t>
  </si>
  <si>
    <t>SMO_VOJ_1</t>
  </si>
  <si>
    <t>KRY_JIŘ_5</t>
  </si>
  <si>
    <t>SUCH_MIL_3</t>
  </si>
  <si>
    <t>VYB_MIR_5</t>
  </si>
  <si>
    <t>JÍlek Jan</t>
  </si>
  <si>
    <t>Postchemo/prechemo/mHSPC/CRPC M0</t>
  </si>
  <si>
    <t>T3aN1M1</t>
  </si>
  <si>
    <t xml:space="preserve">abirateron </t>
  </si>
  <si>
    <t>T3bN1M1</t>
  </si>
  <si>
    <t>Spiller Alfred</t>
  </si>
  <si>
    <t>06/2020</t>
  </si>
  <si>
    <t>11/2020</t>
  </si>
  <si>
    <t>35.33</t>
  </si>
  <si>
    <t>4.32.3946</t>
  </si>
  <si>
    <t>9.20.2951</t>
  </si>
  <si>
    <t>2.37.3955</t>
  </si>
  <si>
    <t>2.33.3942</t>
  </si>
  <si>
    <t>5.22.2942</t>
  </si>
  <si>
    <t>3.44.4945</t>
  </si>
  <si>
    <t>4.42.4946</t>
  </si>
  <si>
    <t>2.22.2961</t>
  </si>
  <si>
    <t>7.13.1946</t>
  </si>
  <si>
    <t>1.22.2935</t>
  </si>
  <si>
    <t>2.32.3961</t>
  </si>
  <si>
    <t>bicalutamid</t>
  </si>
  <si>
    <t>T3BN0MX</t>
  </si>
  <si>
    <t>casodex</t>
  </si>
  <si>
    <t>pT3a N0 M0</t>
  </si>
  <si>
    <t>mCRCP</t>
  </si>
  <si>
    <t>cT3-4N0 M1</t>
  </si>
  <si>
    <t>T2bN0M1b</t>
  </si>
  <si>
    <t>leproprolol</t>
  </si>
  <si>
    <t>řádek 81</t>
  </si>
  <si>
    <t>T2 NXM1</t>
  </si>
  <si>
    <t>dipherelin</t>
  </si>
  <si>
    <t>T2NxM1</t>
  </si>
  <si>
    <t>Leptoprol</t>
  </si>
  <si>
    <t>PRECHEMO</t>
  </si>
  <si>
    <t xml:space="preserve"> abirateron</t>
  </si>
  <si>
    <t xml:space="preserve"> 3+4</t>
  </si>
  <si>
    <t>T3-4NXM0</t>
  </si>
  <si>
    <t>bikalutamid</t>
  </si>
  <si>
    <t>T4N1M1</t>
  </si>
  <si>
    <t xml:space="preserve"> 24.4.2020</t>
  </si>
  <si>
    <t>T4aN1M1b</t>
  </si>
  <si>
    <t>T3b-T4N1M1</t>
  </si>
  <si>
    <t xml:space="preserve"> 08.12.2020</t>
  </si>
  <si>
    <t>abirateton</t>
  </si>
  <si>
    <t>předán do spádu</t>
  </si>
  <si>
    <t xml:space="preserve"> 5+4</t>
  </si>
  <si>
    <t>T3-4NxMX</t>
  </si>
  <si>
    <t>TXN1?M0</t>
  </si>
  <si>
    <t>T3N1M1b</t>
  </si>
  <si>
    <t xml:space="preserve"> pT2a pNX M0</t>
  </si>
  <si>
    <t>pT2cNX</t>
  </si>
  <si>
    <t>pT2c pNX MO</t>
  </si>
  <si>
    <t xml:space="preserve"> 15.1.2021</t>
  </si>
  <si>
    <t>T2NXMX</t>
  </si>
  <si>
    <t>pT3bNX</t>
  </si>
  <si>
    <t>cT3-4 N1 M1</t>
  </si>
  <si>
    <t>dipherelin/degarelix</t>
  </si>
  <si>
    <t>TXN1M1b</t>
  </si>
  <si>
    <t>pT3a pN0 M0</t>
  </si>
  <si>
    <t>cT1 N0M0</t>
  </si>
  <si>
    <t>T4 N1 M1a</t>
  </si>
  <si>
    <t>pT2c pN0 M0</t>
  </si>
  <si>
    <t>Diphereline</t>
  </si>
  <si>
    <t>T2-3 N0 M0-1</t>
  </si>
  <si>
    <t>diphrelin</t>
  </si>
  <si>
    <t>cTb Nx M0</t>
  </si>
  <si>
    <t xml:space="preserve"> 3.1.2020</t>
  </si>
  <si>
    <t>5.5.20221</t>
  </si>
  <si>
    <t>pT2bN0Mx</t>
  </si>
  <si>
    <t>PL_360</t>
  </si>
  <si>
    <t>VAN_JIŘ_2</t>
  </si>
  <si>
    <t>PL_361</t>
  </si>
  <si>
    <t>FRAN_JOS_1</t>
  </si>
  <si>
    <t>Frančák Josef</t>
  </si>
  <si>
    <t>PL_362</t>
  </si>
  <si>
    <t>ZAP_FRA_1</t>
  </si>
  <si>
    <t>Zapletal František</t>
  </si>
  <si>
    <t>PL_363</t>
  </si>
  <si>
    <t>PET_IVO_2</t>
  </si>
  <si>
    <t>PL_364</t>
  </si>
  <si>
    <t>MIK_VLA_2</t>
  </si>
  <si>
    <t>PL_365</t>
  </si>
  <si>
    <t>ŽAT_JAN_5</t>
  </si>
  <si>
    <t>PL_366</t>
  </si>
  <si>
    <t>PRA_ZDE_1</t>
  </si>
  <si>
    <t>Prachař Zdeněk</t>
  </si>
  <si>
    <t>PL_367</t>
  </si>
  <si>
    <t>JAH_JAR_5</t>
  </si>
  <si>
    <t>PL_368</t>
  </si>
  <si>
    <t>AND_ANT_2</t>
  </si>
  <si>
    <t>PL_369</t>
  </si>
  <si>
    <t>SMÍ_FRA_1</t>
  </si>
  <si>
    <t>PL_370</t>
  </si>
  <si>
    <t>MRÁ_JOS_3</t>
  </si>
  <si>
    <t>PL_371</t>
  </si>
  <si>
    <t>VÁC_PET_3</t>
  </si>
  <si>
    <t>PL_372</t>
  </si>
  <si>
    <t>ŠLA_MIR_6</t>
  </si>
  <si>
    <t>PL_373</t>
  </si>
  <si>
    <t>VAL_MIL_1</t>
  </si>
  <si>
    <t>Valníček Milan</t>
  </si>
  <si>
    <t>PL_374</t>
  </si>
  <si>
    <t>IND_JAN_7</t>
  </si>
  <si>
    <t>PL_375</t>
  </si>
  <si>
    <t>HRD_BOH_4</t>
  </si>
  <si>
    <t>PL_376</t>
  </si>
  <si>
    <t>DOU_JIŘ_1</t>
  </si>
  <si>
    <t>Doubrava Jiří</t>
  </si>
  <si>
    <t>PL_377</t>
  </si>
  <si>
    <t>NOV_MIR_2</t>
  </si>
  <si>
    <t xml:space="preserve">Novák Miroslav </t>
  </si>
  <si>
    <t>PL_378</t>
  </si>
  <si>
    <t>VAL_VÁC_3</t>
  </si>
  <si>
    <t>PL_379</t>
  </si>
  <si>
    <t>JAN_JOS_1</t>
  </si>
  <si>
    <t>Janeček Josef</t>
  </si>
  <si>
    <t>PL_380</t>
  </si>
  <si>
    <t>PER_STA_4</t>
  </si>
  <si>
    <t>PL_381</t>
  </si>
  <si>
    <t>ČIH_JAN_1</t>
  </si>
  <si>
    <t>Čiháček Jan</t>
  </si>
  <si>
    <t>PL_382</t>
  </si>
  <si>
    <t>PAV_JAN_3</t>
  </si>
  <si>
    <t>PL_383</t>
  </si>
  <si>
    <t>PL_384</t>
  </si>
  <si>
    <t>SUCH_MIL_4</t>
  </si>
  <si>
    <t>PL_385</t>
  </si>
  <si>
    <t>PL_386</t>
  </si>
  <si>
    <t>BAL_JAR_1</t>
  </si>
  <si>
    <t>Balatka Jaroslav</t>
  </si>
  <si>
    <t xml:space="preserve">T4N1M1b </t>
  </si>
  <si>
    <t xml:space="preserve"> 4+4</t>
  </si>
  <si>
    <t>T3aN1M1b</t>
  </si>
  <si>
    <t>3+3 a 3+4</t>
  </si>
  <si>
    <t>T4N1M1c</t>
  </si>
  <si>
    <t>T2cN1M1a</t>
  </si>
  <si>
    <t xml:space="preserve"> 1.6.2015</t>
  </si>
  <si>
    <t>T3N1M1</t>
  </si>
  <si>
    <t>mHSCP</t>
  </si>
  <si>
    <t>O</t>
  </si>
  <si>
    <t xml:space="preserve">docetaxel </t>
  </si>
  <si>
    <t>řádek 84</t>
  </si>
  <si>
    <t>řádek 126</t>
  </si>
  <si>
    <t>řádek 97</t>
  </si>
  <si>
    <t>řádek 98</t>
  </si>
  <si>
    <t>řádek 77</t>
  </si>
  <si>
    <t>řádek 121</t>
  </si>
  <si>
    <t>řádek 149</t>
  </si>
  <si>
    <t>řádek 103</t>
  </si>
  <si>
    <t>ezalutamid</t>
  </si>
  <si>
    <t>darolutamid</t>
  </si>
  <si>
    <t>řádek 133</t>
  </si>
  <si>
    <t>řádek 104</t>
  </si>
  <si>
    <t>začne</t>
  </si>
  <si>
    <t>řádek 72</t>
  </si>
  <si>
    <t>řádek 71</t>
  </si>
  <si>
    <t>na kliniku se nedostavil nikdy</t>
  </si>
  <si>
    <t xml:space="preserve"> 21.04.22</t>
  </si>
  <si>
    <t xml:space="preserve">N </t>
  </si>
  <si>
    <t>baseline (1/0)</t>
  </si>
  <si>
    <t>PL</t>
  </si>
  <si>
    <t>AMACR</t>
  </si>
  <si>
    <t>AMACR kat</t>
  </si>
  <si>
    <t xml:space="preserve"> -dCt AMACR-tbp</t>
  </si>
  <si>
    <t xml:space="preserve"> -dCtAMACR-tbp 50</t>
  </si>
  <si>
    <t xml:space="preserve">AR </t>
  </si>
  <si>
    <t>AR kat</t>
  </si>
  <si>
    <t xml:space="preserve"> -dCt AR-tbp</t>
  </si>
  <si>
    <t xml:space="preserve"> -dCtAR-tbp 50</t>
  </si>
  <si>
    <t xml:space="preserve">ARv7 </t>
  </si>
  <si>
    <t>ARv7 kat</t>
  </si>
  <si>
    <t xml:space="preserve">EpCAM </t>
  </si>
  <si>
    <t>EpCAM kat</t>
  </si>
  <si>
    <t xml:space="preserve"> -dCt EpCAM-tbp</t>
  </si>
  <si>
    <t xml:space="preserve"> -dCtEpCAM-tbp 50</t>
  </si>
  <si>
    <t xml:space="preserve">PSA </t>
  </si>
  <si>
    <t>PSA kat</t>
  </si>
  <si>
    <t xml:space="preserve">SpikeI </t>
  </si>
  <si>
    <t>SpikeII</t>
  </si>
  <si>
    <t xml:space="preserve">SYP </t>
  </si>
  <si>
    <t>SYP kat</t>
  </si>
  <si>
    <t xml:space="preserve">TBP </t>
  </si>
  <si>
    <t>amacr-tbp</t>
  </si>
  <si>
    <t>cRNA (ng/ul)</t>
  </si>
  <si>
    <t>260/280</t>
  </si>
  <si>
    <t>miR-375</t>
  </si>
  <si>
    <t>U6</t>
  </si>
  <si>
    <t>Spike6</t>
  </si>
  <si>
    <t xml:space="preserve"> -dCtmiR375-U6</t>
  </si>
  <si>
    <t xml:space="preserve"> -dCtmiR375-U6 50</t>
  </si>
  <si>
    <t>PL271</t>
  </si>
  <si>
    <t>pos</t>
  </si>
  <si>
    <t>neg</t>
  </si>
  <si>
    <t>PL258</t>
  </si>
  <si>
    <t>PL209</t>
  </si>
  <si>
    <t>nehod</t>
  </si>
  <si>
    <t>PL233</t>
  </si>
  <si>
    <t>PL215</t>
  </si>
  <si>
    <t>PL283</t>
  </si>
  <si>
    <t>PL227</t>
  </si>
  <si>
    <t>PL270</t>
  </si>
  <si>
    <t>PL202</t>
  </si>
  <si>
    <t>PL211</t>
  </si>
  <si>
    <t>PL218</t>
  </si>
  <si>
    <t>PL239</t>
  </si>
  <si>
    <t>PL249</t>
  </si>
  <si>
    <t>PL212</t>
  </si>
  <si>
    <t>PL259</t>
  </si>
  <si>
    <t>PL223</t>
  </si>
  <si>
    <t>PL237</t>
  </si>
  <si>
    <t>PL303</t>
  </si>
  <si>
    <t>PL254</t>
  </si>
  <si>
    <t>PL208</t>
  </si>
  <si>
    <t>PL240</t>
  </si>
  <si>
    <t>PL263</t>
  </si>
  <si>
    <t>PL242</t>
  </si>
  <si>
    <t>PL231</t>
  </si>
  <si>
    <t>PL280</t>
  </si>
  <si>
    <t>PL205</t>
  </si>
  <si>
    <t>PL235</t>
  </si>
  <si>
    <t>PL203</t>
  </si>
  <si>
    <t>PL206</t>
  </si>
  <si>
    <t>PL247</t>
  </si>
  <si>
    <t>PL213</t>
  </si>
  <si>
    <t>PL296</t>
  </si>
  <si>
    <t>PL253</t>
  </si>
  <si>
    <t>PL308</t>
  </si>
  <si>
    <t>PL297</t>
  </si>
  <si>
    <t>PL217</t>
  </si>
  <si>
    <t>PL210</t>
  </si>
  <si>
    <t>PL232</t>
  </si>
  <si>
    <t>PL201</t>
  </si>
  <si>
    <t>PL248</t>
  </si>
  <si>
    <t>PL276</t>
  </si>
  <si>
    <t>PL302</t>
  </si>
  <si>
    <t>PL204</t>
  </si>
  <si>
    <t>PL225</t>
  </si>
  <si>
    <t>PL222</t>
  </si>
  <si>
    <t>PL216</t>
  </si>
  <si>
    <t>PL214</t>
  </si>
  <si>
    <t>PL207</t>
  </si>
  <si>
    <t>PL236</t>
  </si>
  <si>
    <t>Datum 2. odběru</t>
  </si>
  <si>
    <t>Datum 3. odběru</t>
  </si>
  <si>
    <t>probíhá ART+po ARTA (1/0)</t>
  </si>
  <si>
    <t>PL279</t>
  </si>
  <si>
    <t>PL221</t>
  </si>
  <si>
    <t>PL226</t>
  </si>
  <si>
    <t>PL219</t>
  </si>
  <si>
    <t>PL224</t>
  </si>
  <si>
    <t>PL228</t>
  </si>
  <si>
    <t>PL245</t>
  </si>
  <si>
    <t>PL264</t>
  </si>
  <si>
    <t>PL229</t>
  </si>
  <si>
    <t>PL234</t>
  </si>
  <si>
    <t>PL220</t>
  </si>
  <si>
    <t>PL255</t>
  </si>
  <si>
    <t>PL238</t>
  </si>
  <si>
    <t>PL230</t>
  </si>
  <si>
    <t>PL241</t>
  </si>
  <si>
    <t>PL266</t>
  </si>
  <si>
    <t>PL252</t>
  </si>
  <si>
    <t>PL260</t>
  </si>
  <si>
    <t>PL257</t>
  </si>
  <si>
    <t>PL272</t>
  </si>
  <si>
    <t>PL268</t>
  </si>
  <si>
    <t>PL295</t>
  </si>
  <si>
    <t>PL269</t>
  </si>
  <si>
    <t>PL244</t>
  </si>
  <si>
    <t>PL281</t>
  </si>
  <si>
    <t>PL262</t>
  </si>
  <si>
    <t>PL291</t>
  </si>
  <si>
    <t>PL286</t>
  </si>
  <si>
    <t>PL290</t>
  </si>
  <si>
    <t>PL289</t>
  </si>
  <si>
    <t>PL274</t>
  </si>
  <si>
    <t>PL309</t>
  </si>
  <si>
    <t>Datum 4.  odběru</t>
  </si>
  <si>
    <t>Datum 5. odběru</t>
  </si>
  <si>
    <t>PL250</t>
  </si>
  <si>
    <t>PL246</t>
  </si>
  <si>
    <t>PL251</t>
  </si>
  <si>
    <t>PL256</t>
  </si>
  <si>
    <t>PL261</t>
  </si>
  <si>
    <t>PL301</t>
  </si>
  <si>
    <t>PL275</t>
  </si>
  <si>
    <t>PL267</t>
  </si>
  <si>
    <t>PL243</t>
  </si>
  <si>
    <t>PL292</t>
  </si>
  <si>
    <t>PL282</t>
  </si>
  <si>
    <t>PL265</t>
  </si>
  <si>
    <t>PL307</t>
  </si>
  <si>
    <t>PL300</t>
  </si>
  <si>
    <t>PL284</t>
  </si>
  <si>
    <t>PL294</t>
  </si>
  <si>
    <t>PL293</t>
  </si>
  <si>
    <t>PL298</t>
  </si>
  <si>
    <t>PL277</t>
  </si>
  <si>
    <t>PL311</t>
  </si>
  <si>
    <t>PL305</t>
  </si>
  <si>
    <t>PL285</t>
  </si>
  <si>
    <t>PL273</t>
  </si>
  <si>
    <t>PL287</t>
  </si>
  <si>
    <t>PL288</t>
  </si>
  <si>
    <t>PL304</t>
  </si>
  <si>
    <t>PL278</t>
  </si>
  <si>
    <t>PL310</t>
  </si>
  <si>
    <t>PL299</t>
  </si>
  <si>
    <t>PL306</t>
  </si>
  <si>
    <t>Datum 6. odběru</t>
  </si>
  <si>
    <t>Gleason skóre součet</t>
  </si>
  <si>
    <t>Gleason skóre kategorie (8 a výše, 7, 6 a níže)</t>
  </si>
  <si>
    <t>hodnocení TNM  (M1, N1, T3-4, T2 a níže)</t>
  </si>
  <si>
    <t>hodnocení TNM celkově (M1, N1, T3-4, T2 a níže)</t>
  </si>
  <si>
    <t>N1</t>
  </si>
  <si>
    <t>M1 (skelet)</t>
  </si>
  <si>
    <t>M1</t>
  </si>
  <si>
    <t xml:space="preserve">M1 </t>
  </si>
  <si>
    <t>T2</t>
  </si>
  <si>
    <t>T3</t>
  </si>
  <si>
    <t>M1 (skelet, plíce)</t>
  </si>
  <si>
    <t>T1</t>
  </si>
  <si>
    <t>M1 (plíce)</t>
  </si>
  <si>
    <t>M1 (játra)</t>
  </si>
  <si>
    <t>-</t>
  </si>
  <si>
    <t>Jánošík Eduard</t>
  </si>
  <si>
    <t>Moravec Zdeněk</t>
  </si>
  <si>
    <t>Pulter Stanislav</t>
  </si>
  <si>
    <t>Sotolář Zdeněk</t>
  </si>
  <si>
    <t>Krejčí Vratislav</t>
  </si>
  <si>
    <t>Sláma Vladislav</t>
  </si>
  <si>
    <t>Krobot Jiří</t>
  </si>
  <si>
    <t>Kytlica Antonín</t>
  </si>
  <si>
    <t>Bednář Libor</t>
  </si>
  <si>
    <t>Pivečka Vlastimil</t>
  </si>
  <si>
    <t>Jedelský Jiří</t>
  </si>
  <si>
    <t>Šostok Jiří</t>
  </si>
  <si>
    <t>Vtípil Zdeněk</t>
  </si>
  <si>
    <t>PL_387</t>
  </si>
  <si>
    <t>PL_388</t>
  </si>
  <si>
    <t>PL_389</t>
  </si>
  <si>
    <t>PL_390</t>
  </si>
  <si>
    <t>PL_391</t>
  </si>
  <si>
    <t>PL_392</t>
  </si>
  <si>
    <t>PL_393</t>
  </si>
  <si>
    <t>PL_394</t>
  </si>
  <si>
    <t>PL_395</t>
  </si>
  <si>
    <t>PL_396</t>
  </si>
  <si>
    <t>PL_397</t>
  </si>
  <si>
    <t>PL_398</t>
  </si>
  <si>
    <t>PL_399</t>
  </si>
  <si>
    <t>PL_400</t>
  </si>
  <si>
    <t>PL_401</t>
  </si>
  <si>
    <t>PL_402</t>
  </si>
  <si>
    <t>PL_403</t>
  </si>
  <si>
    <t>PL_404</t>
  </si>
  <si>
    <t>PL_405</t>
  </si>
  <si>
    <t>PL_406</t>
  </si>
  <si>
    <t>PL_407</t>
  </si>
  <si>
    <t>PL_408</t>
  </si>
  <si>
    <t>PL_409</t>
  </si>
  <si>
    <t>PL_410</t>
  </si>
  <si>
    <t>PL_411</t>
  </si>
  <si>
    <t>PL_412</t>
  </si>
  <si>
    <t>PL_413</t>
  </si>
  <si>
    <t>PL_414</t>
  </si>
  <si>
    <t>PL_415</t>
  </si>
  <si>
    <t>PL_416</t>
  </si>
  <si>
    <t>PL_417</t>
  </si>
  <si>
    <t>PL_418</t>
  </si>
  <si>
    <t>PL_419</t>
  </si>
  <si>
    <t>PL_420</t>
  </si>
  <si>
    <t>PL_421</t>
  </si>
  <si>
    <t>PL_422</t>
  </si>
  <si>
    <t>PL_423</t>
  </si>
  <si>
    <t>PL_424</t>
  </si>
  <si>
    <t>PL_425</t>
  </si>
  <si>
    <t>Netopil Zdeněk</t>
  </si>
  <si>
    <t>Mačák Jirka</t>
  </si>
  <si>
    <t>NER_JOS_2</t>
  </si>
  <si>
    <t>HOV_JAR_6</t>
  </si>
  <si>
    <t>REI_JAR_7</t>
  </si>
  <si>
    <t>VOG_JAR_2</t>
  </si>
  <si>
    <t>KOL_JOS_5</t>
  </si>
  <si>
    <t>BEN_JOS_5</t>
  </si>
  <si>
    <t>ZAP_VÁC_6</t>
  </si>
  <si>
    <t>MOR_ZDE_1</t>
  </si>
  <si>
    <t>SOT_ZDE_1</t>
  </si>
  <si>
    <t>FER_MAR_1</t>
  </si>
  <si>
    <t>NET_ZDE_1</t>
  </si>
  <si>
    <t>KRE_VRA_1</t>
  </si>
  <si>
    <t>SLÁ_VLA_1</t>
  </si>
  <si>
    <t>KUŘ_JOS_2</t>
  </si>
  <si>
    <t>FRAN_JOS_2</t>
  </si>
  <si>
    <t>VUL_MIL_4</t>
  </si>
  <si>
    <t>ZAP_FRA_2</t>
  </si>
  <si>
    <t>MAČ_JIR_1</t>
  </si>
  <si>
    <t>KRO_JIŘ_1</t>
  </si>
  <si>
    <t>PUL_STA_1</t>
  </si>
  <si>
    <t>KYT_ANT_1</t>
  </si>
  <si>
    <t>ŽAT_JAN_6</t>
  </si>
  <si>
    <t>PRA_ZDE_2</t>
  </si>
  <si>
    <t>MIK_VLA_3</t>
  </si>
  <si>
    <t>VAN_JIŘ_3</t>
  </si>
  <si>
    <t>BED_LIB_1</t>
  </si>
  <si>
    <t>ŠOS_JIŘ_1</t>
  </si>
  <si>
    <t>PIV_VLA_1</t>
  </si>
  <si>
    <t>JED_JIŘ_1</t>
  </si>
  <si>
    <t>VTÍ_ZDE_1</t>
  </si>
  <si>
    <t>VAL_MIL_2</t>
  </si>
  <si>
    <t>MRÁ_JOS_4</t>
  </si>
  <si>
    <t>SMO_VOJ_2</t>
  </si>
  <si>
    <t>VÁC_PET_4</t>
  </si>
  <si>
    <t>KRY_JIŘ_6</t>
  </si>
  <si>
    <t>ZEN_MIL_6</t>
  </si>
  <si>
    <t>NOV_MIR_3</t>
  </si>
  <si>
    <t>HRD_BOH_5</t>
  </si>
  <si>
    <t>T2aN2M1b</t>
  </si>
  <si>
    <t>pT3b N0 M0</t>
  </si>
  <si>
    <t>19.07.2022 bez meta</t>
  </si>
  <si>
    <t>bez meta</t>
  </si>
  <si>
    <t>UN M1</t>
  </si>
  <si>
    <t>ne</t>
  </si>
  <si>
    <t>cT3b-4cN1M1b</t>
  </si>
  <si>
    <t>HSD3B1</t>
  </si>
  <si>
    <t xml:space="preserve">TX NX M1b </t>
  </si>
  <si>
    <t>Tomášek Vladimír</t>
  </si>
  <si>
    <t>Mencl Alexander</t>
  </si>
  <si>
    <t>Strakoš Jaromír</t>
  </si>
  <si>
    <t>Macháček Zdeněk</t>
  </si>
  <si>
    <t>Spáčil Jan</t>
  </si>
  <si>
    <t>Navrátil Josef</t>
  </si>
  <si>
    <t>Jaroš Boris</t>
  </si>
  <si>
    <t>Wiener Radomír</t>
  </si>
  <si>
    <t>Míl Bohuslav</t>
  </si>
  <si>
    <t>Pokorný Rostislav</t>
  </si>
  <si>
    <t>Volný Mikuláš</t>
  </si>
  <si>
    <t>Lopata Jaroslav</t>
  </si>
  <si>
    <t>Sedláček Vladislav</t>
  </si>
  <si>
    <t>Hambálek Jiří</t>
  </si>
  <si>
    <t>Habram Roman</t>
  </si>
  <si>
    <t>Paprota Josef</t>
  </si>
  <si>
    <t>Macháček Jaromír</t>
  </si>
  <si>
    <t>Výloha Milan</t>
  </si>
  <si>
    <t>Weinlich Břetislav</t>
  </si>
  <si>
    <r>
      <t>M</t>
    </r>
    <r>
      <rPr>
        <sz val="11"/>
        <color theme="1"/>
        <rFont val="Calibri"/>
        <family val="2"/>
        <charset val="238"/>
      </rPr>
      <t>ü</t>
    </r>
    <r>
      <rPr>
        <sz val="9.9"/>
        <color theme="1"/>
        <rFont val="Calibri"/>
        <family val="2"/>
        <charset val="238"/>
      </rPr>
      <t>ller Jaroslav</t>
    </r>
  </si>
  <si>
    <t>Růžička Miroslav</t>
  </si>
  <si>
    <t>Michálek Miloslav</t>
  </si>
  <si>
    <t>PL_426</t>
  </si>
  <si>
    <t>VAL_VÁC_4</t>
  </si>
  <si>
    <t>PL_427</t>
  </si>
  <si>
    <t>IND_JAN_8</t>
  </si>
  <si>
    <t>PL_428</t>
  </si>
  <si>
    <t>ŠLA_MIR_7</t>
  </si>
  <si>
    <t>PL_429</t>
  </si>
  <si>
    <t>TOM_VLA_1</t>
  </si>
  <si>
    <t>PL_430</t>
  </si>
  <si>
    <t>MEN_ALE_1</t>
  </si>
  <si>
    <t>PL_431</t>
  </si>
  <si>
    <t>STR_JAR_1</t>
  </si>
  <si>
    <t>PL_432</t>
  </si>
  <si>
    <t>JAN_JOS_2</t>
  </si>
  <si>
    <t>PL_433</t>
  </si>
  <si>
    <t>AND_ANT_3</t>
  </si>
  <si>
    <t>PL_434</t>
  </si>
  <si>
    <t>MACH_ZDE_1</t>
  </si>
  <si>
    <t>PL_435</t>
  </si>
  <si>
    <t>SPÁ_JAN_1</t>
  </si>
  <si>
    <t>PL_436</t>
  </si>
  <si>
    <t>SOT_ZDE_2</t>
  </si>
  <si>
    <t>Stolář Zdeněk</t>
  </si>
  <si>
    <t>PL_437</t>
  </si>
  <si>
    <t>NAV_JOS_1</t>
  </si>
  <si>
    <t>PL_438</t>
  </si>
  <si>
    <t>JAR_BOR_1</t>
  </si>
  <si>
    <t>PL_439</t>
  </si>
  <si>
    <t>WIE_RAD_1</t>
  </si>
  <si>
    <t>PL_440</t>
  </si>
  <si>
    <t>MÍL_BOH_1</t>
  </si>
  <si>
    <t>PL_441</t>
  </si>
  <si>
    <t>DOU_JIŘ_2</t>
  </si>
  <si>
    <t>PL_442</t>
  </si>
  <si>
    <t>MIKU_VLA_1</t>
  </si>
  <si>
    <t>Mikulík  Vladimír</t>
  </si>
  <si>
    <t>PL_443</t>
  </si>
  <si>
    <t>PER_STA_5</t>
  </si>
  <si>
    <t>PL_444</t>
  </si>
  <si>
    <t>BEDN_LIB_1</t>
  </si>
  <si>
    <t>PL_445</t>
  </si>
  <si>
    <t>POK_ROS_1</t>
  </si>
  <si>
    <t>PL_446</t>
  </si>
  <si>
    <t>VOL_MIK_1</t>
  </si>
  <si>
    <t>PL_447</t>
  </si>
  <si>
    <t>SMÍ_FRA_2</t>
  </si>
  <si>
    <t>PL_448</t>
  </si>
  <si>
    <t>LOP_JAR_1</t>
  </si>
  <si>
    <t>PL_449</t>
  </si>
  <si>
    <t>NER_JOS_3</t>
  </si>
  <si>
    <t>PL_450</t>
  </si>
  <si>
    <t>SED_VLA_1</t>
  </si>
  <si>
    <t>PL_451</t>
  </si>
  <si>
    <t>PL_452</t>
  </si>
  <si>
    <t>HAM_JIŘ_1</t>
  </si>
  <si>
    <t>PL_453</t>
  </si>
  <si>
    <t>HAB_ROM_1</t>
  </si>
  <si>
    <t>PL_454</t>
  </si>
  <si>
    <t>PAP_JOS_1</t>
  </si>
  <si>
    <t>PL_455</t>
  </si>
  <si>
    <t>HOR_JOS_4</t>
  </si>
  <si>
    <t>PL_456</t>
  </si>
  <si>
    <t>BEN_JOS_6</t>
  </si>
  <si>
    <t>PL_457</t>
  </si>
  <si>
    <t>MACH_JAR_1</t>
  </si>
  <si>
    <t>PL_458</t>
  </si>
  <si>
    <t>KOL_JOS_6</t>
  </si>
  <si>
    <t>PL_459</t>
  </si>
  <si>
    <t>MOR_ZDE_2</t>
  </si>
  <si>
    <t>PL_460</t>
  </si>
  <si>
    <t>VOG_JAR_4</t>
  </si>
  <si>
    <t>PL_461</t>
  </si>
  <si>
    <t>ZAP_VÁC_7</t>
  </si>
  <si>
    <t>PL_462</t>
  </si>
  <si>
    <t>VÝL_MIL_1</t>
  </si>
  <si>
    <t>PL_463</t>
  </si>
  <si>
    <t>JÁN_EDU_2</t>
  </si>
  <si>
    <t>PL_464</t>
  </si>
  <si>
    <t>WEI_BŘE_1</t>
  </si>
  <si>
    <t>PL_465</t>
  </si>
  <si>
    <t>MÜL_JAR_1</t>
  </si>
  <si>
    <t>PL_466</t>
  </si>
  <si>
    <t>FER_MAR_2</t>
  </si>
  <si>
    <t>Feranec Marcel</t>
  </si>
  <si>
    <t>PL_467</t>
  </si>
  <si>
    <t>PRA_ZDE_3</t>
  </si>
  <si>
    <t>PL_468</t>
  </si>
  <si>
    <t>ČIH_JAN_2</t>
  </si>
  <si>
    <t>PL_469</t>
  </si>
  <si>
    <t>ŽAT_JAN_7</t>
  </si>
  <si>
    <t>PL_470</t>
  </si>
  <si>
    <t>RŮŽ_MIR_1</t>
  </si>
  <si>
    <t>PL_471</t>
  </si>
  <si>
    <t>KRO_JIŘ_2</t>
  </si>
  <si>
    <t>PL_472</t>
  </si>
  <si>
    <t>ZAP_FRA_3</t>
  </si>
  <si>
    <t>PL_473</t>
  </si>
  <si>
    <t>VAN_JIŘ_4</t>
  </si>
  <si>
    <t>PL_474</t>
  </si>
  <si>
    <t>MICH_MIL_1</t>
  </si>
  <si>
    <t>PL_475</t>
  </si>
  <si>
    <t>FRAN_JOS_3</t>
  </si>
  <si>
    <t>PL_476</t>
  </si>
  <si>
    <t>ŠOS_JIŘ_2</t>
  </si>
  <si>
    <t>PL_477</t>
  </si>
  <si>
    <t>MIK_VLA_4</t>
  </si>
  <si>
    <t>pT3bpN1M0</t>
  </si>
  <si>
    <t>nmCRPC24.06.2021</t>
  </si>
  <si>
    <t>TXNXM1</t>
  </si>
  <si>
    <t>pT3bN0M0</t>
  </si>
  <si>
    <t>ještě nezačal</t>
  </si>
  <si>
    <t>T2cNXM0</t>
  </si>
  <si>
    <t>nmCRPC01.08.2021</t>
  </si>
  <si>
    <t>T2bN0M1</t>
  </si>
  <si>
    <t>T3bN1M0</t>
  </si>
  <si>
    <t>T2-3N1M1b</t>
  </si>
  <si>
    <t>nezačal dosud</t>
  </si>
  <si>
    <t>T3aNxM1b</t>
  </si>
  <si>
    <t>cT4N1M1c</t>
  </si>
  <si>
    <t>MUDr.Langer</t>
  </si>
  <si>
    <t>Ćwiertka Karel MUDr.</t>
  </si>
  <si>
    <t>pT3bpN0M0</t>
  </si>
  <si>
    <t>cT3N0M1b</t>
  </si>
  <si>
    <t xml:space="preserve">MUDr. Žváčková </t>
  </si>
  <si>
    <t>3+3+4</t>
  </si>
  <si>
    <t>pT2cpN0M0</t>
  </si>
  <si>
    <t>cT3bN0M1b</t>
  </si>
  <si>
    <t>nezačal ještě</t>
  </si>
  <si>
    <t xml:space="preserve"> A/A</t>
  </si>
  <si>
    <t>MUDr.Študentová</t>
  </si>
  <si>
    <t>T2N1M1b</t>
  </si>
  <si>
    <t>T3bN0M1c</t>
  </si>
  <si>
    <t>26.5.2022 CT</t>
  </si>
  <si>
    <t>MUDr.Zemánková</t>
  </si>
  <si>
    <t>T4N0M0</t>
  </si>
  <si>
    <t>T3bN0M0</t>
  </si>
  <si>
    <t>T2N0M0</t>
  </si>
  <si>
    <t>degarelix, triptorelin</t>
  </si>
  <si>
    <t xml:space="preserve"> 21.09.22</t>
  </si>
  <si>
    <t>T1cN1M1a</t>
  </si>
  <si>
    <t>pT2cNx</t>
  </si>
  <si>
    <t>apalutamud</t>
  </si>
  <si>
    <t>Foukal Stanislav</t>
  </si>
  <si>
    <t>Škurek Jan</t>
  </si>
  <si>
    <t>Babica Jaromír</t>
  </si>
  <si>
    <t>Kotek Miroslav</t>
  </si>
  <si>
    <t>Valoušek Jiří</t>
  </si>
  <si>
    <t>Němeček Jaroslav</t>
  </si>
  <si>
    <t>Uvíra Miroslav</t>
  </si>
  <si>
    <t>Holba Antonín</t>
  </si>
  <si>
    <t>Malík Jiří</t>
  </si>
  <si>
    <t>Zipser Bronislav</t>
  </si>
  <si>
    <t>Argan Marek</t>
  </si>
  <si>
    <t>PL_478</t>
  </si>
  <si>
    <t>PL_479</t>
  </si>
  <si>
    <t>PL_480</t>
  </si>
  <si>
    <t>PL_481</t>
  </si>
  <si>
    <t>PL_482</t>
  </si>
  <si>
    <t>PL_483</t>
  </si>
  <si>
    <t>PL_484</t>
  </si>
  <si>
    <t>PL_485</t>
  </si>
  <si>
    <t>PL_486</t>
  </si>
  <si>
    <t>PL_487</t>
  </si>
  <si>
    <t>PL_488</t>
  </si>
  <si>
    <t>PL_489</t>
  </si>
  <si>
    <t>PL_490</t>
  </si>
  <si>
    <t>PL_491</t>
  </si>
  <si>
    <t>PL_492</t>
  </si>
  <si>
    <t>PL_493</t>
  </si>
  <si>
    <t>PL_494</t>
  </si>
  <si>
    <t>PL_495</t>
  </si>
  <si>
    <t>PL_496</t>
  </si>
  <si>
    <t>PL_497</t>
  </si>
  <si>
    <t>PL_498</t>
  </si>
  <si>
    <t>PL_499</t>
  </si>
  <si>
    <t>PL_500</t>
  </si>
  <si>
    <t>PL_501</t>
  </si>
  <si>
    <t>PL_502</t>
  </si>
  <si>
    <t>PL_503</t>
  </si>
  <si>
    <t>PL_504</t>
  </si>
  <si>
    <t>PL_505</t>
  </si>
  <si>
    <t>PL_506</t>
  </si>
  <si>
    <t>PL_507</t>
  </si>
  <si>
    <t>PL_508</t>
  </si>
  <si>
    <t>PL_509</t>
  </si>
  <si>
    <t>PL_510</t>
  </si>
  <si>
    <t>PL_511</t>
  </si>
  <si>
    <t>PL_512</t>
  </si>
  <si>
    <t>PL_513</t>
  </si>
  <si>
    <t>PL_514</t>
  </si>
  <si>
    <t>PL_515</t>
  </si>
  <si>
    <t>PL_516</t>
  </si>
  <si>
    <t>PL_517</t>
  </si>
  <si>
    <t>PL_518</t>
  </si>
  <si>
    <t>PL_519</t>
  </si>
  <si>
    <t>PL_520</t>
  </si>
  <si>
    <t>PL_521</t>
  </si>
  <si>
    <t>Staněk Jiří</t>
  </si>
  <si>
    <t>Weiner Radomír</t>
  </si>
  <si>
    <t>MAČ_JIR_2</t>
  </si>
  <si>
    <t>ARG_MAR_1</t>
  </si>
  <si>
    <t>FOU_STA_1</t>
  </si>
  <si>
    <t>ŠKU_JAN_1</t>
  </si>
  <si>
    <t>STA_JIŘ_1</t>
  </si>
  <si>
    <t>BAB_JAR_1</t>
  </si>
  <si>
    <t>KOT_MIR_1</t>
  </si>
  <si>
    <t>NET_ZDE_2</t>
  </si>
  <si>
    <t>KRY_JIŘ_7</t>
  </si>
  <si>
    <t>MEN_ALE_2</t>
  </si>
  <si>
    <t>KRE_VRA_2</t>
  </si>
  <si>
    <t>BAB_JAR_2</t>
  </si>
  <si>
    <t>SPÁ_JAN_2</t>
  </si>
  <si>
    <t>ZEN_MIL_7</t>
  </si>
  <si>
    <t>JED_JIŘ_2</t>
  </si>
  <si>
    <t>ŠLA_MIR_8</t>
  </si>
  <si>
    <t>VAL_JIŘ_1</t>
  </si>
  <si>
    <t>NĚM_JAR_1</t>
  </si>
  <si>
    <t>UVÍ_MIR_1</t>
  </si>
  <si>
    <t>HOL_ANT_1</t>
  </si>
  <si>
    <t>MACH_ZDE_2</t>
  </si>
  <si>
    <t>SMO_VOJ_3</t>
  </si>
  <si>
    <t>HRD_BOH_6</t>
  </si>
  <si>
    <t>PER_STA_6</t>
  </si>
  <si>
    <t>POK_ROS_2</t>
  </si>
  <si>
    <t>TOM_VLA_2</t>
  </si>
  <si>
    <t>STR_JAR_2</t>
  </si>
  <si>
    <t>JAN_JOS_3</t>
  </si>
  <si>
    <t>VOL_MIK_2</t>
  </si>
  <si>
    <t>MIČ_VLA_3</t>
  </si>
  <si>
    <t>SMÍ_FRA_3</t>
  </si>
  <si>
    <t>VAL_MIL_3</t>
  </si>
  <si>
    <t>DOU_JIŘ_3</t>
  </si>
  <si>
    <t>MOR_ZDE_3</t>
  </si>
  <si>
    <t>WIE_RAD_2</t>
  </si>
  <si>
    <t>MAL_JIŘ_1</t>
  </si>
  <si>
    <t>MIČ_VLA_1</t>
  </si>
  <si>
    <t>AND_ANT_4</t>
  </si>
  <si>
    <t>MIČ_VLA_2</t>
  </si>
  <si>
    <t>MIČ_VLA_4</t>
  </si>
  <si>
    <t>NAV_JOS_2</t>
  </si>
  <si>
    <t>NER_JOS_4</t>
  </si>
  <si>
    <t>ZIP_BRO_1</t>
  </si>
  <si>
    <t>BED_LIB_2</t>
  </si>
  <si>
    <t>JÁN_EDU_1</t>
  </si>
  <si>
    <t>MÍL_BOH_2</t>
  </si>
  <si>
    <t>VOG_JAR_3</t>
  </si>
  <si>
    <t>PL_522</t>
  </si>
  <si>
    <t>BÍL_KAR_1</t>
  </si>
  <si>
    <t>Bílek Karel</t>
  </si>
  <si>
    <t>PL_523</t>
  </si>
  <si>
    <t>MOR_ZDE_4</t>
  </si>
  <si>
    <t>PL_524</t>
  </si>
  <si>
    <t>STE_JAN_1</t>
  </si>
  <si>
    <t>Steipe Jan</t>
  </si>
  <si>
    <t>PL_525</t>
  </si>
  <si>
    <t>PAP_JOS_2</t>
  </si>
  <si>
    <t>PL_526</t>
  </si>
  <si>
    <t>VÍT_JAR_1</t>
  </si>
  <si>
    <t>Vítek Jaroslav</t>
  </si>
  <si>
    <t>PL_527</t>
  </si>
  <si>
    <t>MACH_JAR_2</t>
  </si>
  <si>
    <t>PL_528</t>
  </si>
  <si>
    <t>NOV_MIR_5</t>
  </si>
  <si>
    <t>PL_529</t>
  </si>
  <si>
    <t>BEN_JOS_7</t>
  </si>
  <si>
    <t>PL_530</t>
  </si>
  <si>
    <t>ZAP_VÁC_8</t>
  </si>
  <si>
    <t>PL_531</t>
  </si>
  <si>
    <t>BAL_JAR_2</t>
  </si>
  <si>
    <t>PL_532</t>
  </si>
  <si>
    <t>VOG_JAR_5</t>
  </si>
  <si>
    <t>PL319</t>
  </si>
  <si>
    <t>PL320</t>
  </si>
  <si>
    <t>PL321</t>
  </si>
  <si>
    <t>PL322</t>
  </si>
  <si>
    <t>PL325</t>
  </si>
  <si>
    <t>PL331</t>
  </si>
  <si>
    <t>PL332</t>
  </si>
  <si>
    <t>PL345</t>
  </si>
  <si>
    <t xml:space="preserve"> A/C</t>
  </si>
  <si>
    <t>cT4N0M1b</t>
  </si>
  <si>
    <t>nezapočal</t>
  </si>
  <si>
    <t>T3bNxM0</t>
  </si>
  <si>
    <t>apalutiamid</t>
  </si>
  <si>
    <t>cT3bN1M1b</t>
  </si>
  <si>
    <t>apalutamin</t>
  </si>
  <si>
    <t>MUDr. Študetová</t>
  </si>
  <si>
    <t>T2-T3N1M1c</t>
  </si>
  <si>
    <t>nezačal</t>
  </si>
  <si>
    <t>pT3bN1M1b</t>
  </si>
  <si>
    <t>cT2c-3aN1M1</t>
  </si>
  <si>
    <t>cT3aN0M1c</t>
  </si>
  <si>
    <t>cT2cN0M1B</t>
  </si>
  <si>
    <t>T3bN0M1</t>
  </si>
  <si>
    <t>pT3aN0M0</t>
  </si>
  <si>
    <t xml:space="preserve"> 1.6.2014</t>
  </si>
  <si>
    <t>CRPC M0</t>
  </si>
  <si>
    <t>T3acN0Mx</t>
  </si>
  <si>
    <t>cT3-4N1M1b</t>
  </si>
  <si>
    <t>pT3bpNXM0</t>
  </si>
  <si>
    <t>16.11.22??</t>
  </si>
  <si>
    <t>progrese</t>
  </si>
  <si>
    <t>Staněk Jan</t>
  </si>
  <si>
    <t>MUDr. langer</t>
  </si>
  <si>
    <t>cT3-4N1M1</t>
  </si>
  <si>
    <t>mHSCPC</t>
  </si>
  <si>
    <t>T1cNXM0</t>
  </si>
  <si>
    <t>pT3apN0M0</t>
  </si>
  <si>
    <t>Končík Josef</t>
  </si>
  <si>
    <t>Kratochvíl Lubomír</t>
  </si>
  <si>
    <t>Knápek František</t>
  </si>
  <si>
    <t>Dufka Zdeněk</t>
  </si>
  <si>
    <t>Šrámek Karel</t>
  </si>
  <si>
    <t>Musil Pavel</t>
  </si>
  <si>
    <t>Mazur Milan</t>
  </si>
  <si>
    <t>Vlk Jaroslav</t>
  </si>
  <si>
    <t>Míšek Jaromír</t>
  </si>
  <si>
    <t>Čajka Česlav</t>
  </si>
  <si>
    <t>Peterka Vladimír</t>
  </si>
  <si>
    <t>Cimbál Jaroslav</t>
  </si>
  <si>
    <t>Kohut František</t>
  </si>
  <si>
    <t>Miklík Jiří</t>
  </si>
  <si>
    <t>Salík František</t>
  </si>
  <si>
    <t>Brachtl Oldřich</t>
  </si>
  <si>
    <t>PL_533</t>
  </si>
  <si>
    <t>VÝL_MIL_2</t>
  </si>
  <si>
    <t>PL_534</t>
  </si>
  <si>
    <t>PL_535</t>
  </si>
  <si>
    <t>SED_VLA_2</t>
  </si>
  <si>
    <t>PL_536</t>
  </si>
  <si>
    <t>KON_JOS_1</t>
  </si>
  <si>
    <t>PL_537</t>
  </si>
  <si>
    <t>KRA_LUB_1</t>
  </si>
  <si>
    <t>Kratochvíl Lubor</t>
  </si>
  <si>
    <t>PL_538</t>
  </si>
  <si>
    <t>WEI_BŘE_2</t>
  </si>
  <si>
    <t>PL_539</t>
  </si>
  <si>
    <t>JÁN_EDU_3</t>
  </si>
  <si>
    <t>PL_540</t>
  </si>
  <si>
    <t>KNÁ_FRA_1</t>
  </si>
  <si>
    <t>PL_541</t>
  </si>
  <si>
    <t>DUF_ZDE_1</t>
  </si>
  <si>
    <t>PL_542</t>
  </si>
  <si>
    <t>ŠRÁ_KAR_1</t>
  </si>
  <si>
    <t>PL_543</t>
  </si>
  <si>
    <t>ŽAT_JAN_8</t>
  </si>
  <si>
    <t>PL_544</t>
  </si>
  <si>
    <t>HOR_JOS_5</t>
  </si>
  <si>
    <t>PL_545</t>
  </si>
  <si>
    <t>MUS_PAV_1</t>
  </si>
  <si>
    <t>PL_546</t>
  </si>
  <si>
    <t>FRAN_JOS_4</t>
  </si>
  <si>
    <t>PL_547</t>
  </si>
  <si>
    <t>MAZ_MIL_1</t>
  </si>
  <si>
    <t>PL_548</t>
  </si>
  <si>
    <t>VLK_JAR_1</t>
  </si>
  <si>
    <t>PL_549</t>
  </si>
  <si>
    <t>VAN_JIŘ_5</t>
  </si>
  <si>
    <t>PL_550</t>
  </si>
  <si>
    <t>MÍŠ_JAR_1</t>
  </si>
  <si>
    <t>PL_551</t>
  </si>
  <si>
    <t>ČAJ_ČES_1</t>
  </si>
  <si>
    <t>PL_552</t>
  </si>
  <si>
    <t>PL_553</t>
  </si>
  <si>
    <t>FOU_STA_2</t>
  </si>
  <si>
    <t>PL_554</t>
  </si>
  <si>
    <t>PET_VLA_1</t>
  </si>
  <si>
    <t>PL_555</t>
  </si>
  <si>
    <t>CIM_JAR_1</t>
  </si>
  <si>
    <t>PL_556</t>
  </si>
  <si>
    <t>MIK_VLA_5</t>
  </si>
  <si>
    <t>PL_557</t>
  </si>
  <si>
    <t>BED_LIB_3</t>
  </si>
  <si>
    <t>PL_558</t>
  </si>
  <si>
    <t>KOH_FRA_1</t>
  </si>
  <si>
    <t>PL_559</t>
  </si>
  <si>
    <t>FER_MAR_3</t>
  </si>
  <si>
    <t>PL_560</t>
  </si>
  <si>
    <t>MIK_JIŘ_1</t>
  </si>
  <si>
    <t>PL_561</t>
  </si>
  <si>
    <t>SAL_FRAN_1</t>
  </si>
  <si>
    <t>5+5/4+3</t>
  </si>
  <si>
    <t>10 a 7</t>
  </si>
  <si>
    <t>TXN0M1</t>
  </si>
  <si>
    <t>pT3bN1M0</t>
  </si>
  <si>
    <t>MUDr. Krušinská</t>
  </si>
  <si>
    <t xml:space="preserve"> 23.09.2022</t>
  </si>
  <si>
    <t>PL_562</t>
  </si>
  <si>
    <t>PRA_ZDE_4</t>
  </si>
  <si>
    <t>PL_563</t>
  </si>
  <si>
    <t>BRA_OLD_1</t>
  </si>
  <si>
    <t>PL_564</t>
  </si>
  <si>
    <t>KRO_JIŘ_3</t>
  </si>
  <si>
    <t>PL_565</t>
  </si>
  <si>
    <t>MICH_MIL_2</t>
  </si>
  <si>
    <t>PL_566</t>
  </si>
  <si>
    <t>RŮŽ_MIR_2</t>
  </si>
  <si>
    <t>PL_567</t>
  </si>
  <si>
    <t>IND_JAN_10</t>
  </si>
  <si>
    <t>PL_568</t>
  </si>
  <si>
    <t>MACH_ZDE_3</t>
  </si>
  <si>
    <t>PL_569</t>
  </si>
  <si>
    <t>MEN_ALE_3</t>
  </si>
  <si>
    <t>PL_570</t>
  </si>
  <si>
    <t>ZAO_JOS_1</t>
  </si>
  <si>
    <t>Zaoral Josef</t>
  </si>
  <si>
    <t>PL_571</t>
  </si>
  <si>
    <t>VAL_JIŘ_2</t>
  </si>
  <si>
    <t>PL_572</t>
  </si>
  <si>
    <t>ŠOS_JIŘ_3</t>
  </si>
  <si>
    <t>PL_573</t>
  </si>
  <si>
    <t>ARG_MAR_2</t>
  </si>
  <si>
    <t>PL_574</t>
  </si>
  <si>
    <t>MAL_JIŘ_2</t>
  </si>
  <si>
    <t>PL_575</t>
  </si>
  <si>
    <t>PUD_JIŘ_1</t>
  </si>
  <si>
    <t>Pudil Jiří</t>
  </si>
  <si>
    <t>PL_576</t>
  </si>
  <si>
    <t>HRD_BOH_7</t>
  </si>
  <si>
    <t>PL_577</t>
  </si>
  <si>
    <t>STA_JIŘ_2</t>
  </si>
  <si>
    <t>PL_578</t>
  </si>
  <si>
    <t>HOL_ANT_2</t>
  </si>
  <si>
    <t>PL_579</t>
  </si>
  <si>
    <t>SMÍ_FRA_4</t>
  </si>
  <si>
    <t>PL_580</t>
  </si>
  <si>
    <t>VAL_MIL_4</t>
  </si>
  <si>
    <t>PL_581</t>
  </si>
  <si>
    <t>ŠLA_MIR_9</t>
  </si>
  <si>
    <t>PL_582</t>
  </si>
  <si>
    <t>NĚM_JAR_2</t>
  </si>
  <si>
    <t>PL_583</t>
  </si>
  <si>
    <t>SPÁ_JAN_3</t>
  </si>
  <si>
    <t>PL_584</t>
  </si>
  <si>
    <t>PER_STA_7</t>
  </si>
  <si>
    <t>PL_585</t>
  </si>
  <si>
    <t>MAT_JAR_1</t>
  </si>
  <si>
    <t>Matějíček Jaroslav</t>
  </si>
  <si>
    <t>PL_586</t>
  </si>
  <si>
    <t>TOM_VLA_3</t>
  </si>
  <si>
    <t>PL_587</t>
  </si>
  <si>
    <t>ŠON_JOS_1</t>
  </si>
  <si>
    <t>Šon Josef</t>
  </si>
  <si>
    <t>PL_588</t>
  </si>
  <si>
    <t>JAN_JOS_4</t>
  </si>
  <si>
    <t>PL_589</t>
  </si>
  <si>
    <t>STR_JAR_3</t>
  </si>
  <si>
    <t>PL_590</t>
  </si>
  <si>
    <t>POK_ROS_3</t>
  </si>
  <si>
    <t>PL_591</t>
  </si>
  <si>
    <t>MIČ_VLA_5</t>
  </si>
  <si>
    <t>PL_592</t>
  </si>
  <si>
    <t>BUR_JAR_1</t>
  </si>
  <si>
    <t>Burda Jaroslav</t>
  </si>
  <si>
    <t>PL_593</t>
  </si>
  <si>
    <t>JED_JIŘ_3</t>
  </si>
  <si>
    <t>PL_594</t>
  </si>
  <si>
    <t>VOG_JAR_6</t>
  </si>
  <si>
    <t>PL_595</t>
  </si>
  <si>
    <t>BAB_JAR_3</t>
  </si>
  <si>
    <t>PL_596</t>
  </si>
  <si>
    <t>MOR_ZDE_5</t>
  </si>
  <si>
    <t>PL_597</t>
  </si>
  <si>
    <t>DOU_JIŘ_4</t>
  </si>
  <si>
    <t>PL_598</t>
  </si>
  <si>
    <t>BÍL_KAR_2</t>
  </si>
  <si>
    <t>PL_599</t>
  </si>
  <si>
    <t>BEN_JOS_8</t>
  </si>
  <si>
    <t>PL_600</t>
  </si>
  <si>
    <t>MACH_JAR_3</t>
  </si>
  <si>
    <t>PL_601</t>
  </si>
  <si>
    <t>KNÁ_FRA_2</t>
  </si>
  <si>
    <t>PL_602</t>
  </si>
  <si>
    <t>KOT_MIR_2</t>
  </si>
  <si>
    <t>PL_603</t>
  </si>
  <si>
    <t>VOL_MIK_3</t>
  </si>
  <si>
    <t>PL_604</t>
  </si>
  <si>
    <t>STE_JAN_2</t>
  </si>
  <si>
    <t>PL_605</t>
  </si>
  <si>
    <t>VÍT_JAR_2</t>
  </si>
  <si>
    <t>PL_606</t>
  </si>
  <si>
    <t>PAP_JOS_3</t>
  </si>
  <si>
    <t>PL_607</t>
  </si>
  <si>
    <t>VÝL_MIL_3</t>
  </si>
  <si>
    <t>PL_608</t>
  </si>
  <si>
    <t>KAL_PET_1</t>
  </si>
  <si>
    <t>Kalandra Petr</t>
  </si>
  <si>
    <t>PL_609</t>
  </si>
  <si>
    <t>PET_EVŽ_1</t>
  </si>
  <si>
    <t>Petrlík Evžen</t>
  </si>
  <si>
    <t>PL_610</t>
  </si>
  <si>
    <t>ZIP_BRO_2</t>
  </si>
  <si>
    <t>PL_611</t>
  </si>
  <si>
    <t>ZAP_VÁC_9</t>
  </si>
  <si>
    <t>PL_612</t>
  </si>
  <si>
    <t>OPL_JIŘ_1</t>
  </si>
  <si>
    <t>Opletal Jiří</t>
  </si>
  <si>
    <t>PL_613</t>
  </si>
  <si>
    <t>MÍL_BOH_3</t>
  </si>
  <si>
    <t>PL_614</t>
  </si>
  <si>
    <t>BAL_JAR_3</t>
  </si>
  <si>
    <t>PL_615</t>
  </si>
  <si>
    <t>HAN_JAR_1</t>
  </si>
  <si>
    <t>Hanák Jaroslav</t>
  </si>
  <si>
    <t>PL_616</t>
  </si>
  <si>
    <t>DUF_ZDE_2</t>
  </si>
  <si>
    <t>PL_617</t>
  </si>
  <si>
    <t>WEI_BŘE_3</t>
  </si>
  <si>
    <t>PL_618</t>
  </si>
  <si>
    <t>ZEN_MIL_8</t>
  </si>
  <si>
    <t>PL_619</t>
  </si>
  <si>
    <t>NAV_JOS_3</t>
  </si>
  <si>
    <t>PL_620</t>
  </si>
  <si>
    <t>DRM_JOS_1</t>
  </si>
  <si>
    <t>Drmola Josef</t>
  </si>
  <si>
    <t>PL_621</t>
  </si>
  <si>
    <t>JÁN_EDU_4</t>
  </si>
  <si>
    <t>PL_622</t>
  </si>
  <si>
    <t>ŠRÁ_KAR_2</t>
  </si>
  <si>
    <t>PL_623</t>
  </si>
  <si>
    <t>MIK_VLA_6</t>
  </si>
  <si>
    <t>PL_624</t>
  </si>
  <si>
    <t>PRA_ZDE_5</t>
  </si>
  <si>
    <t>PL_625</t>
  </si>
  <si>
    <t>VAN_JIŘ_6</t>
  </si>
  <si>
    <t>PL_626</t>
  </si>
  <si>
    <t>VYB_MIR_6</t>
  </si>
  <si>
    <t>PL_627</t>
  </si>
  <si>
    <t>SED_VLA_3</t>
  </si>
  <si>
    <t>PL_628</t>
  </si>
  <si>
    <t>LEŠ_ZDE_2</t>
  </si>
  <si>
    <t>PL_629</t>
  </si>
  <si>
    <t>MUS_PAV_2</t>
  </si>
  <si>
    <t>PL_630</t>
  </si>
  <si>
    <t>KUR_MIL_1</t>
  </si>
  <si>
    <t>Kurtin Milan</t>
  </si>
  <si>
    <t>PL_631</t>
  </si>
  <si>
    <t>FER_MAR_4</t>
  </si>
  <si>
    <t>PL_632</t>
  </si>
  <si>
    <t>NAD_OLD_1</t>
  </si>
  <si>
    <t>Nadymáček Oldřich</t>
  </si>
  <si>
    <t>PL_633</t>
  </si>
  <si>
    <t>CIM_JAR_2</t>
  </si>
  <si>
    <t>PL_634</t>
  </si>
  <si>
    <t>BED_LIB_4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</si>
</sst>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21" x14ac:knownFonts="1">
    <font>
      <sz val="11"/>
      <color theme="1"/>
      <name val="Calibri"/>
      <family val="2"/>
      <charset val="238"/>
      <scheme val="minor"/>
    </font>
    <font>
      <b/>
      <sz val="11"/>
      <color theme="1"/>
      <name val="Calibri"/>
      <family val="2"/>
      <charset val="238"/>
      <scheme val="minor"/>
    </font>
    <font>
      <sz val="11"/>
      <name val="Calibri"/>
      <family val="2"/>
      <charset val="238"/>
      <scheme val="minor"/>
    </font>
    <font>
      <u/>
      <sz val="11"/>
      <color theme="10"/>
      <name val="Calibri"/>
      <family val="2"/>
      <charset val="238"/>
      <scheme val="minor"/>
    </font>
    <font>
      <u/>
      <sz val="11"/>
      <color theme="11"/>
      <name val="Calibri"/>
      <family val="2"/>
      <charset val="238"/>
      <scheme val="minor"/>
    </font>
    <font>
      <sz val="11"/>
      <color rgb="FF0070C0"/>
      <name val="Calibri"/>
      <family val="2"/>
      <charset val="238"/>
      <scheme val="minor"/>
    </font>
    <font>
      <sz val="11"/>
      <color rgb="FF000000"/>
      <name val="Calibri"/>
      <family val="2"/>
      <charset val="238"/>
      <scheme val="minor"/>
    </font>
    <font>
      <b/>
      <sz val="11"/>
      <color rgb="FF000000"/>
      <name val="Calibri"/>
      <family val="2"/>
      <charset val="238"/>
      <scheme val="minor"/>
    </font>
    <font>
      <b/>
      <sz val="9"/>
      <color indexed="81"/>
      <name val="Tahoma"/>
      <family val="2"/>
      <charset val="238"/>
    </font>
    <font>
      <sz val="11"/>
      <color rgb="FFFF0000"/>
      <name val="Calibri"/>
      <family val="2"/>
      <charset val="238"/>
      <scheme val="minor"/>
    </font>
    <font>
      <b/>
      <sz val="11"/>
      <name val="Calibri"/>
      <family val="2"/>
      <charset val="238"/>
      <scheme val="minor"/>
    </font>
    <font>
      <sz val="11"/>
      <color theme="1"/>
      <name val="Calibri"/>
      <family val="2"/>
      <charset val="238"/>
      <scheme val="minor"/>
    </font>
    <font>
      <b/>
      <sz val="11"/>
      <color rgb="FF00B050"/>
      <name val="Calibri"/>
      <family val="2"/>
      <charset val="238"/>
      <scheme val="minor"/>
    </font>
    <font>
      <sz val="11"/>
      <color rgb="FF00B050"/>
      <name val="Calibri"/>
      <family val="2"/>
      <charset val="238"/>
      <scheme val="minor"/>
    </font>
    <font>
      <sz val="11"/>
      <color theme="2" tint="-0.249977111117893"/>
      <name val="Calibri"/>
      <family val="2"/>
      <charset val="238"/>
      <scheme val="minor"/>
    </font>
    <font>
      <sz val="11"/>
      <color theme="0" tint="-0.34998626667073579"/>
      <name val="Calibri"/>
      <family val="2"/>
      <charset val="238"/>
      <scheme val="minor"/>
    </font>
    <font>
      <b/>
      <sz val="11"/>
      <color rgb="FFFF0000"/>
      <name val="Calibri"/>
      <family val="2"/>
      <charset val="238"/>
      <scheme val="minor"/>
    </font>
    <font>
      <sz val="11"/>
      <color theme="2" tint="-0.499984740745262"/>
      <name val="Calibri"/>
      <family val="2"/>
      <charset val="238"/>
      <scheme val="minor"/>
    </font>
    <font>
      <sz val="11"/>
      <color theme="1" tint="0.499984740745262"/>
      <name val="Calibri"/>
      <family val="2"/>
      <charset val="238"/>
      <scheme val="minor"/>
    </font>
    <font>
      <sz val="11"/>
      <color theme="1"/>
      <name val="Calibri"/>
      <family val="2"/>
      <charset val="238"/>
    </font>
    <font>
      <sz val="9.9"/>
      <color theme="1"/>
      <name val="Calibri"/>
      <family val="2"/>
      <charset val="238"/>
    </font>
  </fonts>
  <fills count="15">
    <fill>
      <patternFill patternType="none"/>
    </fill>
    <fill>
      <patternFill patternType="gray125"/>
    </fill>
    <fill>
      <patternFill patternType="solid">
        <fgColor rgb="FFFFFFCC"/>
        <bgColor indexed="64"/>
      </patternFill>
    </fill>
    <fill>
      <patternFill patternType="solid">
        <fgColor rgb="FFFFFFCC"/>
        <bgColor rgb="FF000000"/>
      </patternFill>
    </fill>
    <fill>
      <patternFill patternType="solid">
        <fgColor rgb="FFFFFF00"/>
        <bgColor indexed="64"/>
      </patternFill>
    </fill>
    <fill>
      <patternFill patternType="solid">
        <fgColor rgb="FFFFFF00"/>
        <bgColor rgb="FF000000"/>
      </patternFill>
    </fill>
    <fill>
      <patternFill patternType="solid">
        <fgColor theme="6"/>
        <bgColor indexed="64"/>
      </patternFill>
    </fill>
    <fill>
      <patternFill patternType="solid">
        <fgColor theme="6" tint="0.59999389629810485"/>
        <bgColor indexed="64"/>
      </patternFill>
    </fill>
    <fill>
      <patternFill patternType="solid">
        <fgColor theme="0"/>
        <bgColor indexed="64"/>
      </patternFill>
    </fill>
    <fill>
      <patternFill patternType="solid">
        <fgColor theme="9"/>
        <bgColor indexed="64"/>
      </patternFill>
    </fill>
    <fill>
      <patternFill patternType="solid">
        <fgColor theme="9" tint="-0.249977111117893"/>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rgb="FF00B05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n">
        <color indexed="64"/>
      </bottom>
      <diagonal/>
    </border>
    <border>
      <left/>
      <right/>
      <top style="thin">
        <color indexed="64"/>
      </top>
      <bottom style="thin">
        <color indexed="64"/>
      </bottom>
      <diagonal/>
    </border>
    <border>
      <left style="thin">
        <color theme="0" tint="-0.499984740745262"/>
      </left>
      <right style="thin">
        <color theme="0" tint="-0.499984740745262"/>
      </right>
      <top style="thin">
        <color theme="0" tint="-0.499984740745262"/>
      </top>
      <bottom/>
      <diagonal/>
    </border>
    <border>
      <left style="thin">
        <color auto="1"/>
      </left>
      <right style="thin">
        <color auto="1"/>
      </right>
      <top style="thin">
        <color auto="1"/>
      </top>
      <bottom/>
      <diagonal/>
    </border>
    <border>
      <left style="thin">
        <color theme="0" tint="-0.499984740745262"/>
      </left>
      <right style="thin">
        <color theme="0" tint="-0.499984740745262"/>
      </right>
      <top/>
      <bottom style="thin">
        <color theme="0" tint="-0.499984740745262"/>
      </bottom>
      <diagonal/>
    </border>
    <border>
      <left/>
      <right/>
      <top style="thin">
        <color indexed="64"/>
      </top>
      <bottom style="medium">
        <color indexed="64"/>
      </bottom>
      <diagonal/>
    </border>
    <border>
      <left style="thin">
        <color auto="1"/>
      </left>
      <right/>
      <top/>
      <bottom/>
      <diagonal/>
    </border>
  </borders>
  <cellStyleXfs count="40">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11" fillId="0" borderId="0"/>
  </cellStyleXfs>
  <cellXfs count="285">
    <xf numFmtId="0" fontId="0" fillId="0" borderId="0" xfId="0"/>
    <xf numFmtId="0" fontId="1" fillId="2" borderId="1" xfId="0"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wrapText="1"/>
    </xf>
    <xf numFmtId="0" fontId="0" fillId="0" borderId="1" xfId="0" applyFont="1" applyBorder="1" applyAlignment="1">
      <alignment horizontal="center"/>
    </xf>
    <xf numFmtId="164" fontId="0" fillId="0" borderId="1" xfId="0" applyNumberFormat="1" applyFont="1" applyBorder="1" applyAlignment="1">
      <alignment horizontal="right" indent="1"/>
    </xf>
    <xf numFmtId="0" fontId="0" fillId="0" borderId="1" xfId="0" applyFont="1" applyBorder="1" applyAlignment="1">
      <alignment horizontal="right" indent="2"/>
    </xf>
    <xf numFmtId="164" fontId="0" fillId="0" borderId="1" xfId="0" applyNumberFormat="1" applyFont="1" applyBorder="1" applyAlignment="1">
      <alignment horizontal="right" indent="2"/>
    </xf>
    <xf numFmtId="0" fontId="0" fillId="0" borderId="1" xfId="0" applyFont="1" applyBorder="1" applyAlignment="1">
      <alignment horizontal="left" indent="1"/>
    </xf>
    <xf numFmtId="164" fontId="0" fillId="0" borderId="1" xfId="0" applyNumberFormat="1" applyFont="1" applyBorder="1" applyAlignment="1">
      <alignment horizontal="left" indent="1"/>
    </xf>
    <xf numFmtId="1" fontId="0" fillId="0" borderId="1" xfId="0" applyNumberFormat="1" applyFont="1" applyBorder="1" applyAlignment="1">
      <alignment horizontal="left" indent="1"/>
    </xf>
    <xf numFmtId="0" fontId="0" fillId="0" borderId="1" xfId="0" applyNumberFormat="1" applyFont="1" applyBorder="1" applyAlignment="1">
      <alignment horizontal="left" indent="1"/>
    </xf>
    <xf numFmtId="0" fontId="0" fillId="0" borderId="1" xfId="0" applyFont="1" applyBorder="1"/>
    <xf numFmtId="164" fontId="6" fillId="0" borderId="1" xfId="0" applyNumberFormat="1" applyFont="1" applyBorder="1" applyAlignment="1">
      <alignment horizontal="left" indent="1"/>
    </xf>
    <xf numFmtId="1" fontId="6" fillId="0" borderId="1" xfId="0" applyNumberFormat="1" applyFont="1" applyBorder="1" applyAlignment="1">
      <alignment horizontal="left" indent="1"/>
    </xf>
    <xf numFmtId="0" fontId="2" fillId="0" borderId="1" xfId="0" applyFont="1" applyBorder="1" applyAlignment="1">
      <alignment horizontal="center"/>
    </xf>
    <xf numFmtId="14" fontId="0" fillId="0" borderId="1" xfId="0" applyNumberFormat="1" applyFont="1" applyBorder="1" applyAlignment="1">
      <alignment horizontal="left" indent="1"/>
    </xf>
    <xf numFmtId="0" fontId="5" fillId="0" borderId="1" xfId="0" applyFont="1" applyBorder="1"/>
    <xf numFmtId="0" fontId="0" fillId="0" borderId="2" xfId="0" applyFont="1" applyBorder="1" applyAlignment="1">
      <alignment horizontal="center"/>
    </xf>
    <xf numFmtId="164" fontId="0" fillId="0" borderId="2" xfId="0" applyNumberFormat="1" applyFont="1" applyBorder="1" applyAlignment="1">
      <alignment horizontal="right" indent="2"/>
    </xf>
    <xf numFmtId="0" fontId="0" fillId="0" borderId="2" xfId="0" applyFont="1" applyBorder="1"/>
    <xf numFmtId="0" fontId="0" fillId="0" borderId="2" xfId="0" applyFont="1" applyBorder="1" applyAlignment="1">
      <alignment horizontal="left" indent="1"/>
    </xf>
    <xf numFmtId="164" fontId="0" fillId="0" borderId="2" xfId="0" applyNumberFormat="1" applyFont="1" applyBorder="1" applyAlignment="1">
      <alignment horizontal="left" indent="1"/>
    </xf>
    <xf numFmtId="0" fontId="0" fillId="0" borderId="1" xfId="0" applyFont="1" applyFill="1" applyBorder="1" applyAlignment="1">
      <alignment horizontal="left" indent="2"/>
    </xf>
    <xf numFmtId="164" fontId="7" fillId="3" borderId="1" xfId="0" applyNumberFormat="1" applyFont="1" applyFill="1" applyBorder="1" applyAlignment="1">
      <alignment horizontal="center" vertical="center" wrapText="1"/>
    </xf>
    <xf numFmtId="0" fontId="0" fillId="0" borderId="3" xfId="0" applyBorder="1" applyAlignment="1">
      <alignment horizontal="center"/>
    </xf>
    <xf numFmtId="14" fontId="0" fillId="0" borderId="3" xfId="0" applyNumberFormat="1" applyBorder="1" applyAlignment="1">
      <alignment horizontal="right" indent="1"/>
    </xf>
    <xf numFmtId="0" fontId="0" fillId="0" borderId="3" xfId="0" applyBorder="1" applyAlignment="1">
      <alignment horizontal="right" indent="2"/>
    </xf>
    <xf numFmtId="0" fontId="0" fillId="0" borderId="1" xfId="0" applyBorder="1" applyAlignment="1">
      <alignment horizontal="center"/>
    </xf>
    <xf numFmtId="0" fontId="0" fillId="0" borderId="1" xfId="0" applyBorder="1"/>
    <xf numFmtId="0" fontId="0" fillId="0" borderId="1" xfId="0" applyBorder="1" applyAlignment="1">
      <alignment horizontal="left"/>
    </xf>
    <xf numFmtId="14" fontId="0" fillId="0" borderId="1" xfId="0" applyNumberFormat="1" applyFont="1" applyBorder="1" applyAlignment="1">
      <alignment horizontal="center"/>
    </xf>
    <xf numFmtId="14" fontId="0" fillId="0" borderId="1" xfId="0" applyNumberFormat="1" applyFont="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xf>
    <xf numFmtId="0" fontId="1" fillId="4" borderId="1" xfId="0" applyFont="1" applyFill="1" applyBorder="1" applyAlignment="1">
      <alignment horizontal="center" vertical="center" wrapText="1"/>
    </xf>
    <xf numFmtId="164" fontId="1" fillId="4" borderId="1" xfId="0" applyNumberFormat="1" applyFont="1" applyFill="1" applyBorder="1" applyAlignment="1">
      <alignment horizontal="center" vertical="center" wrapText="1"/>
    </xf>
    <xf numFmtId="164" fontId="7" fillId="5" borderId="1" xfId="0" applyNumberFormat="1" applyFont="1" applyFill="1" applyBorder="1" applyAlignment="1">
      <alignment horizontal="center" vertical="center" wrapText="1"/>
    </xf>
    <xf numFmtId="0" fontId="1" fillId="4" borderId="1" xfId="0" applyNumberFormat="1" applyFont="1" applyFill="1" applyBorder="1" applyAlignment="1">
      <alignment horizontal="center" vertical="center" wrapText="1"/>
    </xf>
    <xf numFmtId="0" fontId="0" fillId="4" borderId="1" xfId="0" applyFont="1" applyFill="1" applyBorder="1" applyAlignment="1">
      <alignment horizontal="center" vertical="top" wrapText="1"/>
    </xf>
    <xf numFmtId="14" fontId="1" fillId="6" borderId="1" xfId="0" applyNumberFormat="1" applyFont="1" applyFill="1" applyBorder="1" applyAlignment="1">
      <alignment horizontal="center" vertical="center" wrapText="1"/>
    </xf>
    <xf numFmtId="1" fontId="0" fillId="0" borderId="1" xfId="0" applyNumberFormat="1" applyFont="1" applyBorder="1" applyAlignment="1">
      <alignment horizontal="center"/>
    </xf>
    <xf numFmtId="2" fontId="1" fillId="4" borderId="1" xfId="0" applyNumberFormat="1" applyFont="1" applyFill="1" applyBorder="1" applyAlignment="1">
      <alignment horizontal="center" vertical="center" wrapText="1"/>
    </xf>
    <xf numFmtId="2" fontId="0" fillId="0" borderId="1" xfId="0" applyNumberFormat="1" applyFont="1" applyBorder="1" applyAlignment="1">
      <alignment horizontal="center" vertical="center"/>
    </xf>
    <xf numFmtId="2" fontId="0" fillId="0" borderId="1" xfId="0" applyNumberFormat="1" applyBorder="1" applyAlignment="1">
      <alignment horizontal="center" vertical="center"/>
    </xf>
    <xf numFmtId="2" fontId="0" fillId="0" borderId="1" xfId="0" applyNumberFormat="1" applyBorder="1" applyAlignment="1">
      <alignment horizontal="center"/>
    </xf>
    <xf numFmtId="2" fontId="0" fillId="0" borderId="1" xfId="0" applyNumberFormat="1" applyFont="1" applyBorder="1" applyAlignment="1">
      <alignment horizontal="center"/>
    </xf>
    <xf numFmtId="0" fontId="0" fillId="0" borderId="1" xfId="0" applyFont="1" applyBorder="1" applyAlignment="1">
      <alignment horizontal="center" vertical="center"/>
    </xf>
    <xf numFmtId="14" fontId="0" fillId="0" borderId="1" xfId="0" applyNumberFormat="1" applyBorder="1"/>
    <xf numFmtId="14" fontId="9" fillId="0" borderId="1" xfId="0" applyNumberFormat="1" applyFont="1" applyBorder="1" applyAlignment="1">
      <alignment horizontal="center" vertical="center"/>
    </xf>
    <xf numFmtId="2" fontId="9" fillId="0" borderId="1" xfId="0" applyNumberFormat="1"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center"/>
    </xf>
    <xf numFmtId="0" fontId="0" fillId="0" borderId="3" xfId="0" applyFill="1" applyBorder="1" applyAlignment="1">
      <alignment horizontal="left" indent="2"/>
    </xf>
    <xf numFmtId="0" fontId="0" fillId="0" borderId="0" xfId="0" applyBorder="1" applyAlignment="1">
      <alignment horizontal="center"/>
    </xf>
    <xf numFmtId="14" fontId="0" fillId="0" borderId="1" xfId="0" applyNumberFormat="1" applyFill="1" applyBorder="1" applyAlignment="1">
      <alignment horizontal="center" vertical="center"/>
    </xf>
    <xf numFmtId="14" fontId="2" fillId="0" borderId="1" xfId="0" applyNumberFormat="1" applyFont="1" applyBorder="1" applyAlignment="1">
      <alignment horizontal="center" vertical="center"/>
    </xf>
    <xf numFmtId="2" fontId="2" fillId="0" borderId="1" xfId="0" applyNumberFormat="1" applyFont="1" applyBorder="1" applyAlignment="1">
      <alignment horizontal="center" vertical="center"/>
    </xf>
    <xf numFmtId="0" fontId="2" fillId="0" borderId="1" xfId="0" applyFont="1" applyBorder="1" applyAlignment="1">
      <alignment horizontal="center" vertical="center"/>
    </xf>
    <xf numFmtId="2" fontId="0" fillId="0" borderId="1" xfId="0" applyNumberFormat="1" applyFill="1" applyBorder="1" applyAlignment="1">
      <alignment horizontal="center" vertical="center"/>
    </xf>
    <xf numFmtId="0" fontId="0" fillId="0" borderId="1" xfId="0" applyFill="1" applyBorder="1"/>
    <xf numFmtId="0" fontId="0" fillId="0" borderId="0" xfId="0" applyFill="1"/>
    <xf numFmtId="0" fontId="2" fillId="0" borderId="1" xfId="0" applyFont="1" applyBorder="1"/>
    <xf numFmtId="0" fontId="1" fillId="7" borderId="1" xfId="0" applyNumberFormat="1" applyFont="1" applyFill="1" applyBorder="1" applyAlignment="1">
      <alignment horizontal="center" vertical="center" wrapText="1"/>
    </xf>
    <xf numFmtId="0" fontId="0" fillId="0" borderId="1" xfId="0" applyNumberFormat="1" applyFont="1" applyBorder="1" applyAlignment="1">
      <alignment horizontal="center" vertical="center"/>
    </xf>
    <xf numFmtId="0" fontId="0" fillId="0" borderId="1" xfId="0" applyNumberFormat="1" applyBorder="1" applyAlignment="1">
      <alignment horizontal="center" vertical="center"/>
    </xf>
    <xf numFmtId="0" fontId="2" fillId="0" borderId="1" xfId="0" applyNumberFormat="1" applyFont="1" applyBorder="1" applyAlignment="1">
      <alignment horizontal="center" vertical="center"/>
    </xf>
    <xf numFmtId="0" fontId="9" fillId="0" borderId="1" xfId="0" applyNumberFormat="1" applyFont="1" applyBorder="1" applyAlignment="1">
      <alignment horizontal="center" vertical="center"/>
    </xf>
    <xf numFmtId="14" fontId="1" fillId="7" borderId="1" xfId="0" applyNumberFormat="1" applyFont="1" applyFill="1" applyBorder="1" applyAlignment="1">
      <alignment horizontal="center" vertical="center" wrapText="1"/>
    </xf>
    <xf numFmtId="14" fontId="2" fillId="0" borderId="1" xfId="0" applyNumberFormat="1" applyFont="1" applyBorder="1" applyAlignment="1">
      <alignment horizontal="center"/>
    </xf>
    <xf numFmtId="2" fontId="10" fillId="4" borderId="1" xfId="0" applyNumberFormat="1" applyFont="1" applyFill="1" applyBorder="1" applyAlignment="1">
      <alignment horizontal="center" vertical="center" wrapText="1"/>
    </xf>
    <xf numFmtId="2" fontId="2" fillId="0" borderId="1" xfId="0" applyNumberFormat="1" applyFont="1" applyBorder="1" applyAlignment="1">
      <alignment horizontal="center"/>
    </xf>
    <xf numFmtId="2" fontId="2" fillId="0" borderId="0" xfId="0" applyNumberFormat="1" applyFont="1" applyBorder="1" applyAlignment="1">
      <alignment horizontal="center"/>
    </xf>
    <xf numFmtId="0" fontId="10" fillId="4" borderId="1" xfId="0" applyFont="1" applyFill="1" applyBorder="1" applyAlignment="1">
      <alignment horizontal="center" vertical="center" wrapText="1"/>
    </xf>
    <xf numFmtId="0" fontId="2" fillId="0" borderId="0" xfId="0" applyFont="1" applyBorder="1" applyAlignment="1">
      <alignment horizontal="center"/>
    </xf>
    <xf numFmtId="14" fontId="0" fillId="0" borderId="0" xfId="0" applyNumberFormat="1" applyFill="1"/>
    <xf numFmtId="14" fontId="0" fillId="0" borderId="0" xfId="0" applyNumberFormat="1"/>
    <xf numFmtId="14" fontId="0" fillId="0" borderId="1" xfId="0" applyNumberFormat="1" applyFont="1" applyFill="1" applyBorder="1" applyAlignment="1">
      <alignment horizontal="center"/>
    </xf>
    <xf numFmtId="0" fontId="0" fillId="0" borderId="4" xfId="0" applyFont="1" applyBorder="1" applyAlignment="1">
      <alignment horizontal="center"/>
    </xf>
    <xf numFmtId="0" fontId="0" fillId="0" borderId="5" xfId="0" applyFont="1" applyBorder="1" applyAlignment="1">
      <alignment horizontal="center"/>
    </xf>
    <xf numFmtId="0" fontId="0" fillId="0" borderId="5" xfId="0" applyFont="1" applyFill="1" applyBorder="1" applyAlignment="1">
      <alignment horizontal="center"/>
    </xf>
    <xf numFmtId="0" fontId="0" fillId="0" borderId="1" xfId="0" applyFont="1" applyFill="1" applyBorder="1" applyAlignment="1">
      <alignment horizontal="center"/>
    </xf>
    <xf numFmtId="0" fontId="1" fillId="0" borderId="1" xfId="0" applyFont="1" applyFill="1" applyBorder="1" applyAlignment="1">
      <alignment horizontal="center" vertical="center" wrapText="1"/>
    </xf>
    <xf numFmtId="0" fontId="0" fillId="0" borderId="1" xfId="0" applyFill="1" applyBorder="1" applyAlignment="1">
      <alignment horizontal="left" indent="2"/>
    </xf>
    <xf numFmtId="0" fontId="0" fillId="0" borderId="1" xfId="0" applyBorder="1" applyAlignment="1">
      <alignment horizontal="left" indent="1"/>
    </xf>
    <xf numFmtId="14" fontId="0" fillId="0" borderId="1" xfId="0" applyNumberFormat="1" applyFont="1" applyBorder="1" applyAlignment="1">
      <alignment horizontal="right" indent="2"/>
    </xf>
    <xf numFmtId="0" fontId="0" fillId="0" borderId="1" xfId="0" applyNumberFormat="1" applyFont="1" applyBorder="1"/>
    <xf numFmtId="49" fontId="0" fillId="0" borderId="1" xfId="0" applyNumberFormat="1" applyBorder="1" applyAlignment="1">
      <alignment horizontal="center" vertical="center"/>
    </xf>
    <xf numFmtId="164" fontId="0" fillId="0" borderId="1" xfId="0" applyNumberFormat="1" applyFont="1" applyBorder="1" applyAlignment="1">
      <alignment horizontal="center"/>
    </xf>
    <xf numFmtId="0" fontId="0" fillId="0" borderId="3" xfId="0" applyBorder="1" applyAlignment="1">
      <alignment horizontal="center" vertic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2" xfId="0" applyBorder="1" applyAlignment="1">
      <alignment horizontal="center"/>
    </xf>
    <xf numFmtId="0" fontId="0" fillId="0" borderId="2" xfId="0" applyBorder="1"/>
    <xf numFmtId="14" fontId="0" fillId="0" borderId="1" xfId="0" applyNumberFormat="1" applyBorder="1" applyAlignment="1">
      <alignment horizontal="left" indent="1"/>
    </xf>
    <xf numFmtId="0" fontId="0" fillId="0" borderId="1" xfId="0" applyFont="1" applyBorder="1" applyAlignment="1">
      <alignment horizontal="left" vertical="center" indent="1"/>
    </xf>
    <xf numFmtId="0" fontId="0" fillId="0" borderId="1" xfId="0" applyFont="1" applyBorder="1" applyAlignment="1">
      <alignment horizontal="left"/>
    </xf>
    <xf numFmtId="0" fontId="0" fillId="0" borderId="2" xfId="0" applyFont="1" applyBorder="1" applyAlignment="1">
      <alignment horizontal="left" vertical="center" indent="1"/>
    </xf>
    <xf numFmtId="0" fontId="0" fillId="0" borderId="1" xfId="0" applyBorder="1" applyAlignment="1">
      <alignment horizontal="left" vertical="center" indent="1"/>
    </xf>
    <xf numFmtId="17" fontId="0" fillId="0" borderId="1" xfId="0" applyNumberFormat="1" applyFont="1" applyBorder="1" applyAlignment="1">
      <alignment horizontal="left" indent="1"/>
    </xf>
    <xf numFmtId="1" fontId="0" fillId="0" borderId="1" xfId="0" applyNumberFormat="1" applyFont="1" applyBorder="1" applyAlignment="1">
      <alignment horizontal="left" vertical="center" indent="1"/>
    </xf>
    <xf numFmtId="164" fontId="0" fillId="0" borderId="1" xfId="0" applyNumberFormat="1" applyFont="1" applyBorder="1" applyAlignment="1">
      <alignment horizontal="left" vertical="center" indent="1"/>
    </xf>
    <xf numFmtId="14" fontId="0" fillId="0" borderId="1" xfId="0" applyNumberFormat="1" applyFont="1" applyBorder="1" applyAlignment="1">
      <alignment horizontal="left" vertical="center" indent="1"/>
    </xf>
    <xf numFmtId="1" fontId="0" fillId="0" borderId="2" xfId="0" applyNumberFormat="1" applyFont="1" applyBorder="1" applyAlignment="1">
      <alignment horizontal="left" vertical="center" indent="1"/>
    </xf>
    <xf numFmtId="164" fontId="0" fillId="0" borderId="2" xfId="0" applyNumberFormat="1" applyFont="1" applyBorder="1" applyAlignment="1">
      <alignment horizontal="left" vertical="center" indent="1"/>
    </xf>
    <xf numFmtId="0" fontId="0" fillId="0" borderId="1" xfId="0" applyNumberFormat="1" applyFont="1" applyBorder="1" applyAlignment="1">
      <alignment horizontal="left" vertical="center" indent="1"/>
    </xf>
    <xf numFmtId="164" fontId="0" fillId="0" borderId="1" xfId="0" applyNumberFormat="1" applyBorder="1" applyAlignment="1">
      <alignment horizontal="left" vertical="center" indent="1"/>
    </xf>
    <xf numFmtId="14" fontId="0" fillId="0" borderId="1" xfId="0" applyNumberFormat="1" applyBorder="1" applyAlignment="1">
      <alignment horizontal="left" vertical="center" indent="1"/>
    </xf>
    <xf numFmtId="164" fontId="6" fillId="0" borderId="2" xfId="0" applyNumberFormat="1" applyFont="1" applyBorder="1" applyAlignment="1">
      <alignment horizontal="left" vertical="center" indent="1"/>
    </xf>
    <xf numFmtId="1" fontId="6" fillId="0" borderId="1" xfId="0" applyNumberFormat="1" applyFont="1" applyBorder="1" applyAlignment="1">
      <alignment horizontal="left" vertical="center" indent="1"/>
    </xf>
    <xf numFmtId="1" fontId="6" fillId="0" borderId="2" xfId="0" applyNumberFormat="1" applyFont="1" applyBorder="1" applyAlignment="1">
      <alignment horizontal="left" vertical="center" indent="1"/>
    </xf>
    <xf numFmtId="2" fontId="0" fillId="0" borderId="1" xfId="0" applyNumberFormat="1" applyFont="1" applyBorder="1" applyAlignment="1">
      <alignment horizontal="left" vertical="center" indent="1"/>
    </xf>
    <xf numFmtId="2" fontId="6" fillId="0" borderId="1" xfId="0" applyNumberFormat="1" applyFont="1" applyBorder="1" applyAlignment="1">
      <alignment horizontal="left" vertical="center" indent="1"/>
    </xf>
    <xf numFmtId="2" fontId="0" fillId="0" borderId="2" xfId="0" applyNumberFormat="1" applyFont="1" applyBorder="1" applyAlignment="1">
      <alignment horizontal="left" vertical="center" indent="1"/>
    </xf>
    <xf numFmtId="0" fontId="1" fillId="2" borderId="1" xfId="0" applyFont="1" applyFill="1" applyBorder="1" applyAlignment="1">
      <alignment horizontal="left" vertical="center" wrapText="1" indent="1"/>
    </xf>
    <xf numFmtId="164" fontId="1" fillId="2" borderId="1" xfId="0" applyNumberFormat="1" applyFont="1" applyFill="1" applyBorder="1" applyAlignment="1">
      <alignment horizontal="left" vertical="center" wrapText="1" indent="1"/>
    </xf>
    <xf numFmtId="14" fontId="0" fillId="0" borderId="2" xfId="0" applyNumberFormat="1" applyFont="1" applyBorder="1" applyAlignment="1">
      <alignment horizontal="left" vertical="center" indent="1"/>
    </xf>
    <xf numFmtId="0" fontId="0" fillId="0" borderId="5" xfId="0" applyFill="1" applyBorder="1" applyAlignment="1">
      <alignment horizontal="center"/>
    </xf>
    <xf numFmtId="0" fontId="0" fillId="0" borderId="5" xfId="0" applyBorder="1" applyAlignment="1">
      <alignment horizontal="center"/>
    </xf>
    <xf numFmtId="0" fontId="0" fillId="0" borderId="3" xfId="0" applyFont="1" applyBorder="1" applyAlignment="1">
      <alignment horizontal="center"/>
    </xf>
    <xf numFmtId="14" fontId="0" fillId="0" borderId="1" xfId="0" applyNumberFormat="1" applyBorder="1" applyAlignment="1">
      <alignment horizontal="right" indent="1"/>
    </xf>
    <xf numFmtId="0" fontId="0" fillId="0" borderId="1" xfId="0" applyBorder="1" applyAlignment="1">
      <alignment horizontal="right" indent="2"/>
    </xf>
    <xf numFmtId="0" fontId="0" fillId="0" borderId="3" xfId="0" applyFont="1" applyBorder="1" applyAlignment="1">
      <alignment horizontal="left" indent="1"/>
    </xf>
    <xf numFmtId="0" fontId="0" fillId="0" borderId="0" xfId="0" applyBorder="1"/>
    <xf numFmtId="0" fontId="0" fillId="0" borderId="1" xfId="0" applyFill="1" applyBorder="1" applyAlignment="1">
      <alignment horizontal="center"/>
    </xf>
    <xf numFmtId="0" fontId="0" fillId="0" borderId="0" xfId="0" applyFont="1" applyBorder="1" applyAlignment="1">
      <alignment horizontal="center"/>
    </xf>
    <xf numFmtId="2" fontId="0" fillId="0" borderId="0" xfId="0" applyNumberFormat="1" applyBorder="1" applyAlignment="1">
      <alignment horizontal="center"/>
    </xf>
    <xf numFmtId="14" fontId="0" fillId="0" borderId="0" xfId="0" applyNumberFormat="1" applyBorder="1"/>
    <xf numFmtId="0" fontId="0" fillId="0" borderId="3" xfId="0" applyFont="1" applyBorder="1"/>
    <xf numFmtId="0" fontId="0" fillId="0" borderId="3" xfId="0" applyFont="1" applyBorder="1" applyAlignment="1">
      <alignment horizontal="left"/>
    </xf>
    <xf numFmtId="14" fontId="0" fillId="0" borderId="2" xfId="0" applyNumberFormat="1" applyBorder="1" applyAlignment="1">
      <alignment horizontal="right" indent="1"/>
    </xf>
    <xf numFmtId="0" fontId="0" fillId="0" borderId="2" xfId="0" applyFill="1" applyBorder="1" applyAlignment="1">
      <alignment horizontal="left" indent="2"/>
    </xf>
    <xf numFmtId="0" fontId="0" fillId="0" borderId="2" xfId="0" applyBorder="1" applyAlignment="1">
      <alignment horizontal="right" indent="2"/>
    </xf>
    <xf numFmtId="0" fontId="0" fillId="0" borderId="3" xfId="0" applyFill="1" applyBorder="1" applyAlignment="1">
      <alignment horizontal="center" vertical="center"/>
    </xf>
    <xf numFmtId="0" fontId="0" fillId="0" borderId="1" xfId="0" applyFill="1" applyBorder="1" applyAlignment="1">
      <alignment horizontal="center" vertical="center"/>
    </xf>
    <xf numFmtId="0" fontId="0" fillId="8" borderId="1" xfId="0" applyFill="1" applyBorder="1" applyAlignment="1">
      <alignment horizontal="center" vertical="center"/>
    </xf>
    <xf numFmtId="0" fontId="10" fillId="9" borderId="1" xfId="0" applyNumberFormat="1" applyFont="1" applyFill="1" applyBorder="1" applyAlignment="1">
      <alignment horizontal="center" vertical="center" wrapText="1"/>
    </xf>
    <xf numFmtId="14" fontId="1" fillId="9" borderId="1" xfId="0" applyNumberFormat="1" applyFont="1" applyFill="1" applyBorder="1" applyAlignment="1">
      <alignment horizontal="center" vertical="center" wrapText="1"/>
    </xf>
    <xf numFmtId="0" fontId="1" fillId="9" borderId="1" xfId="0" applyNumberFormat="1" applyFont="1" applyFill="1" applyBorder="1" applyAlignment="1">
      <alignment horizontal="center" vertical="center" wrapText="1"/>
    </xf>
    <xf numFmtId="2" fontId="1" fillId="9" borderId="1" xfId="0" applyNumberFormat="1" applyFont="1" applyFill="1" applyBorder="1" applyAlignment="1">
      <alignment horizontal="center" vertical="center" wrapText="1"/>
    </xf>
    <xf numFmtId="0" fontId="1" fillId="10" borderId="1" xfId="0" applyFont="1" applyFill="1" applyBorder="1" applyAlignment="1">
      <alignment horizontal="center" vertical="center" wrapText="1"/>
    </xf>
    <xf numFmtId="0" fontId="1" fillId="0" borderId="9" xfId="0" applyFont="1" applyBorder="1"/>
    <xf numFmtId="0" fontId="1" fillId="4" borderId="9" xfId="0" applyFont="1" applyFill="1" applyBorder="1"/>
    <xf numFmtId="0" fontId="12" fillId="0" borderId="9" xfId="0" applyFont="1" applyBorder="1"/>
    <xf numFmtId="0" fontId="1" fillId="0" borderId="9" xfId="0" applyFont="1" applyBorder="1" applyAlignment="1">
      <alignment horizontal="center" vertical="center"/>
    </xf>
    <xf numFmtId="0" fontId="1" fillId="0" borderId="0" xfId="0" applyFont="1" applyFill="1" applyBorder="1"/>
    <xf numFmtId="49" fontId="1" fillId="0" borderId="1" xfId="39" applyNumberFormat="1" applyFont="1" applyBorder="1" applyAlignment="1">
      <alignment horizontal="center"/>
    </xf>
    <xf numFmtId="0" fontId="1" fillId="0" borderId="0" xfId="0" applyFont="1"/>
    <xf numFmtId="0" fontId="1" fillId="0" borderId="0" xfId="0" applyFont="1" applyBorder="1"/>
    <xf numFmtId="2" fontId="1" fillId="0" borderId="0" xfId="0" applyNumberFormat="1" applyFont="1"/>
    <xf numFmtId="2" fontId="0" fillId="0" borderId="0" xfId="0" applyNumberFormat="1" applyBorder="1"/>
    <xf numFmtId="2" fontId="0" fillId="0" borderId="0" xfId="0" applyNumberFormat="1"/>
    <xf numFmtId="2" fontId="0" fillId="0" borderId="0" xfId="0" applyNumberFormat="1" applyFont="1" applyBorder="1"/>
    <xf numFmtId="2" fontId="9" fillId="0" borderId="0" xfId="0" applyNumberFormat="1" applyFont="1"/>
    <xf numFmtId="2" fontId="12" fillId="0" borderId="0" xfId="0" applyNumberFormat="1" applyFont="1" applyBorder="1"/>
    <xf numFmtId="2" fontId="0" fillId="0" borderId="0" xfId="0" applyNumberFormat="1" applyFont="1"/>
    <xf numFmtId="2" fontId="1" fillId="0" borderId="0" xfId="0" applyNumberFormat="1" applyFont="1" applyBorder="1"/>
    <xf numFmtId="2" fontId="13" fillId="0" borderId="0" xfId="0" applyNumberFormat="1" applyFont="1" applyBorder="1"/>
    <xf numFmtId="0" fontId="0" fillId="11" borderId="0" xfId="0" applyFill="1" applyBorder="1"/>
    <xf numFmtId="2" fontId="13" fillId="0" borderId="0" xfId="0" applyNumberFormat="1" applyFont="1"/>
    <xf numFmtId="0" fontId="0" fillId="0" borderId="0" xfId="0" applyFill="1" applyBorder="1" applyAlignment="1">
      <alignment horizontal="center"/>
    </xf>
    <xf numFmtId="2" fontId="1" fillId="0" borderId="0" xfId="0" applyNumberFormat="1" applyFont="1" applyFill="1"/>
    <xf numFmtId="2" fontId="0" fillId="0" borderId="0" xfId="0" applyNumberFormat="1" applyFill="1" applyBorder="1"/>
    <xf numFmtId="2" fontId="0" fillId="0" borderId="0" xfId="0" applyNumberFormat="1" applyFont="1" applyFill="1" applyBorder="1"/>
    <xf numFmtId="2" fontId="0" fillId="0" borderId="0" xfId="0" applyNumberFormat="1" applyFill="1"/>
    <xf numFmtId="0" fontId="0" fillId="0" borderId="0" xfId="0" applyFill="1" applyBorder="1"/>
    <xf numFmtId="2" fontId="12" fillId="0" borderId="0" xfId="0" applyNumberFormat="1" applyFont="1" applyFill="1" applyBorder="1"/>
    <xf numFmtId="2" fontId="0" fillId="0" borderId="0" xfId="0" applyNumberFormat="1" applyFill="1" applyBorder="1" applyAlignment="1">
      <alignment horizontal="center"/>
    </xf>
    <xf numFmtId="2" fontId="0" fillId="0" borderId="0" xfId="0" applyNumberFormat="1" applyFont="1" applyFill="1"/>
    <xf numFmtId="2" fontId="14" fillId="0" borderId="0" xfId="0" applyNumberFormat="1" applyFont="1" applyFill="1"/>
    <xf numFmtId="2" fontId="0" fillId="0" borderId="0" xfId="0" applyNumberFormat="1" applyFont="1" applyBorder="1" applyAlignment="1">
      <alignment horizontal="center"/>
    </xf>
    <xf numFmtId="2" fontId="9" fillId="0" borderId="0" xfId="0" applyNumberFormat="1" applyFont="1" applyBorder="1"/>
    <xf numFmtId="2" fontId="12" fillId="0" borderId="0" xfId="0" applyNumberFormat="1" applyFont="1" applyFill="1"/>
    <xf numFmtId="2" fontId="15" fillId="0" borderId="0" xfId="0" applyNumberFormat="1" applyFont="1" applyBorder="1"/>
    <xf numFmtId="2" fontId="10" fillId="0" borderId="0" xfId="0" applyNumberFormat="1" applyFont="1" applyBorder="1"/>
    <xf numFmtId="2" fontId="16" fillId="0" borderId="0" xfId="0" applyNumberFormat="1" applyFont="1" applyBorder="1"/>
    <xf numFmtId="2" fontId="0" fillId="8" borderId="0" xfId="0" applyNumberFormat="1" applyFill="1" applyBorder="1"/>
    <xf numFmtId="2" fontId="0" fillId="8" borderId="0" xfId="0" applyNumberFormat="1" applyFont="1" applyFill="1" applyBorder="1"/>
    <xf numFmtId="2" fontId="1" fillId="8" borderId="0" xfId="0" applyNumberFormat="1" applyFont="1" applyFill="1" applyBorder="1"/>
    <xf numFmtId="2" fontId="13" fillId="8" borderId="0" xfId="0" applyNumberFormat="1" applyFont="1" applyFill="1" applyBorder="1"/>
    <xf numFmtId="2" fontId="0" fillId="8" borderId="0" xfId="0" applyNumberFormat="1" applyFont="1" applyFill="1" applyBorder="1" applyAlignment="1">
      <alignment horizontal="center"/>
    </xf>
    <xf numFmtId="0" fontId="0" fillId="8" borderId="0" xfId="0" applyFill="1" applyBorder="1" applyAlignment="1">
      <alignment horizontal="center"/>
    </xf>
    <xf numFmtId="2" fontId="12" fillId="0" borderId="0" xfId="0" applyNumberFormat="1" applyFont="1"/>
    <xf numFmtId="2" fontId="17" fillId="0" borderId="0" xfId="0" applyNumberFormat="1" applyFont="1"/>
    <xf numFmtId="0" fontId="2" fillId="11" borderId="0" xfId="0" applyFont="1" applyFill="1" applyBorder="1"/>
    <xf numFmtId="2" fontId="1" fillId="0" borderId="0" xfId="0" applyNumberFormat="1" applyFont="1" applyFill="1" applyBorder="1"/>
    <xf numFmtId="2" fontId="0" fillId="0" borderId="1" xfId="0" applyNumberFormat="1" applyFill="1" applyBorder="1"/>
    <xf numFmtId="0" fontId="1" fillId="0" borderId="1" xfId="0" applyFont="1" applyBorder="1"/>
    <xf numFmtId="2" fontId="0" fillId="0" borderId="1" xfId="0" applyNumberFormat="1" applyFont="1" applyBorder="1"/>
    <xf numFmtId="2" fontId="0" fillId="0" borderId="1" xfId="0" applyNumberFormat="1" applyBorder="1"/>
    <xf numFmtId="2" fontId="1" fillId="0" borderId="1" xfId="0" applyNumberFormat="1" applyFont="1" applyBorder="1"/>
    <xf numFmtId="2" fontId="12" fillId="0" borderId="1" xfId="0" applyNumberFormat="1" applyFont="1" applyBorder="1"/>
    <xf numFmtId="14" fontId="0" fillId="0" borderId="0" xfId="0" applyNumberFormat="1" applyFill="1" applyBorder="1"/>
    <xf numFmtId="2" fontId="0" fillId="0" borderId="7" xfId="0" applyNumberFormat="1" applyFont="1" applyBorder="1" applyAlignment="1">
      <alignment horizontal="center"/>
    </xf>
    <xf numFmtId="0" fontId="1" fillId="0" borderId="1" xfId="0" applyFont="1" applyFill="1" applyBorder="1"/>
    <xf numFmtId="2" fontId="0" fillId="0" borderId="1" xfId="0" applyNumberFormat="1" applyFont="1" applyFill="1" applyBorder="1"/>
    <xf numFmtId="2" fontId="1" fillId="0" borderId="1" xfId="0" applyNumberFormat="1" applyFont="1" applyFill="1" applyBorder="1"/>
    <xf numFmtId="2" fontId="0" fillId="0" borderId="1" xfId="0" applyNumberFormat="1" applyFill="1" applyBorder="1" applyAlignment="1">
      <alignment horizontal="center"/>
    </xf>
    <xf numFmtId="2" fontId="14" fillId="0" borderId="1" xfId="0" applyNumberFormat="1" applyFont="1" applyFill="1" applyBorder="1"/>
    <xf numFmtId="2" fontId="13" fillId="0" borderId="1" xfId="0" applyNumberFormat="1" applyFont="1" applyBorder="1"/>
    <xf numFmtId="0" fontId="0" fillId="8" borderId="1" xfId="0" applyFill="1" applyBorder="1" applyAlignment="1">
      <alignment horizontal="center"/>
    </xf>
    <xf numFmtId="0" fontId="1" fillId="8" borderId="1" xfId="0" applyFont="1" applyFill="1" applyBorder="1"/>
    <xf numFmtId="2" fontId="1" fillId="8" borderId="1" xfId="0" applyNumberFormat="1" applyFont="1" applyFill="1" applyBorder="1"/>
    <xf numFmtId="2" fontId="0" fillId="8" borderId="1" xfId="0" applyNumberFormat="1" applyFill="1" applyBorder="1"/>
    <xf numFmtId="2" fontId="0" fillId="8" borderId="1" xfId="0" applyNumberFormat="1" applyFont="1" applyFill="1" applyBorder="1"/>
    <xf numFmtId="2" fontId="12" fillId="8" borderId="1" xfId="0" applyNumberFormat="1" applyFont="1" applyFill="1" applyBorder="1"/>
    <xf numFmtId="0" fontId="0" fillId="8" borderId="1" xfId="0" applyFill="1" applyBorder="1"/>
    <xf numFmtId="2" fontId="0" fillId="8" borderId="1" xfId="0" applyNumberFormat="1" applyFill="1" applyBorder="1" applyAlignment="1">
      <alignment horizontal="center"/>
    </xf>
    <xf numFmtId="2" fontId="18" fillId="0" borderId="0" xfId="0" applyNumberFormat="1" applyFont="1" applyBorder="1"/>
    <xf numFmtId="2" fontId="16" fillId="0" borderId="1" xfId="0" applyNumberFormat="1" applyFont="1" applyBorder="1"/>
    <xf numFmtId="2" fontId="14" fillId="0" borderId="1" xfId="0" applyNumberFormat="1" applyFont="1" applyBorder="1"/>
    <xf numFmtId="2" fontId="17" fillId="0" borderId="1" xfId="0" applyNumberFormat="1" applyFont="1" applyBorder="1"/>
    <xf numFmtId="2" fontId="12" fillId="0" borderId="1" xfId="0" applyNumberFormat="1" applyFont="1" applyFill="1" applyBorder="1"/>
    <xf numFmtId="0" fontId="0" fillId="0" borderId="0" xfId="0" applyBorder="1" applyAlignment="1">
      <alignment horizontal="center" vertical="center"/>
    </xf>
    <xf numFmtId="2" fontId="15" fillId="0" borderId="1" xfId="0" applyNumberFormat="1" applyFont="1" applyBorder="1"/>
    <xf numFmtId="0" fontId="0" fillId="0" borderId="0" xfId="0" applyFont="1" applyBorder="1" applyAlignment="1">
      <alignment horizontal="center" vertical="center"/>
    </xf>
    <xf numFmtId="0" fontId="1" fillId="0" borderId="5" xfId="0" applyFont="1" applyBorder="1"/>
    <xf numFmtId="2" fontId="1" fillId="0" borderId="5" xfId="0" applyNumberFormat="1" applyFont="1" applyBorder="1"/>
    <xf numFmtId="2" fontId="0" fillId="0" borderId="5" xfId="0" applyNumberFormat="1" applyBorder="1"/>
    <xf numFmtId="2" fontId="0" fillId="0" borderId="5" xfId="0" applyNumberFormat="1" applyFont="1" applyBorder="1"/>
    <xf numFmtId="0" fontId="0" fillId="0" borderId="5" xfId="0" applyBorder="1"/>
    <xf numFmtId="2" fontId="12" fillId="0" borderId="5" xfId="0" applyNumberFormat="1" applyFont="1" applyBorder="1"/>
    <xf numFmtId="2" fontId="0" fillId="0" borderId="5" xfId="0" applyNumberFormat="1" applyBorder="1" applyAlignment="1">
      <alignment horizontal="center"/>
    </xf>
    <xf numFmtId="2" fontId="17" fillId="0" borderId="5" xfId="0" applyNumberFormat="1" applyFont="1" applyBorder="1"/>
    <xf numFmtId="0" fontId="1" fillId="0" borderId="5" xfId="0" applyFont="1" applyFill="1" applyBorder="1"/>
    <xf numFmtId="2" fontId="0" fillId="0" borderId="5" xfId="0" applyNumberFormat="1" applyFill="1" applyBorder="1"/>
    <xf numFmtId="2" fontId="1" fillId="0" borderId="5" xfId="0" applyNumberFormat="1" applyFont="1" applyFill="1" applyBorder="1"/>
    <xf numFmtId="2" fontId="0" fillId="0" borderId="5" xfId="0" applyNumberFormat="1" applyFont="1" applyFill="1" applyBorder="1"/>
    <xf numFmtId="0" fontId="0" fillId="0" borderId="5" xfId="0" applyFill="1" applyBorder="1"/>
    <xf numFmtId="2" fontId="12" fillId="0" borderId="5" xfId="0" applyNumberFormat="1" applyFont="1" applyFill="1" applyBorder="1"/>
    <xf numFmtId="2" fontId="0" fillId="0" borderId="5" xfId="0" applyNumberFormat="1" applyFill="1" applyBorder="1" applyAlignment="1">
      <alignment horizontal="center"/>
    </xf>
    <xf numFmtId="2" fontId="16" fillId="0" borderId="5" xfId="0" applyNumberFormat="1" applyFont="1" applyBorder="1"/>
    <xf numFmtId="0" fontId="0" fillId="0" borderId="0" xfId="0" applyFont="1" applyFill="1" applyBorder="1" applyAlignment="1">
      <alignment horizontal="center"/>
    </xf>
    <xf numFmtId="14" fontId="0" fillId="12" borderId="1" xfId="0" applyNumberFormat="1" applyFont="1" applyFill="1" applyBorder="1" applyAlignment="1">
      <alignment horizontal="center" vertical="center"/>
    </xf>
    <xf numFmtId="14" fontId="0" fillId="12" borderId="1" xfId="0" applyNumberFormat="1" applyFill="1" applyBorder="1" applyAlignment="1">
      <alignment horizontal="center" vertical="center"/>
    </xf>
    <xf numFmtId="14" fontId="0" fillId="12" borderId="1" xfId="0" applyNumberFormat="1" applyFont="1" applyFill="1" applyBorder="1" applyAlignment="1">
      <alignment horizontal="center"/>
    </xf>
    <xf numFmtId="14" fontId="2" fillId="12" borderId="1" xfId="0" applyNumberFormat="1" applyFont="1" applyFill="1" applyBorder="1" applyAlignment="1">
      <alignment horizontal="center" vertical="center"/>
    </xf>
    <xf numFmtId="14" fontId="9" fillId="12" borderId="1" xfId="0" applyNumberFormat="1" applyFont="1" applyFill="1" applyBorder="1" applyAlignment="1">
      <alignment horizontal="center" vertical="center"/>
    </xf>
    <xf numFmtId="14" fontId="0" fillId="12" borderId="1" xfId="0" applyNumberFormat="1" applyFill="1" applyBorder="1"/>
    <xf numFmtId="14" fontId="1" fillId="13" borderId="1" xfId="0" applyNumberFormat="1" applyFont="1" applyFill="1" applyBorder="1" applyAlignment="1">
      <alignment horizontal="center" vertical="center" wrapText="1"/>
    </xf>
    <xf numFmtId="0" fontId="0" fillId="12" borderId="1" xfId="0" applyFill="1" applyBorder="1" applyAlignment="1">
      <alignment horizontal="center" vertical="center"/>
    </xf>
    <xf numFmtId="14" fontId="0" fillId="12" borderId="1" xfId="0" applyNumberFormat="1" applyFill="1" applyBorder="1" applyAlignment="1">
      <alignment horizontal="center"/>
    </xf>
    <xf numFmtId="164" fontId="0" fillId="12" borderId="1" xfId="0" applyNumberFormat="1" applyFont="1" applyFill="1" applyBorder="1" applyAlignment="1">
      <alignment horizontal="center" vertical="center"/>
    </xf>
    <xf numFmtId="0" fontId="9" fillId="12" borderId="1" xfId="0" applyFont="1" applyFill="1" applyBorder="1" applyAlignment="1">
      <alignment horizontal="center" vertical="center"/>
    </xf>
    <xf numFmtId="164" fontId="1" fillId="13" borderId="1" xfId="0" applyNumberFormat="1" applyFont="1" applyFill="1" applyBorder="1" applyAlignment="1">
      <alignment horizontal="center" vertical="center" wrapText="1"/>
    </xf>
    <xf numFmtId="0" fontId="0" fillId="12" borderId="1" xfId="0" applyFill="1" applyBorder="1" applyAlignment="1">
      <alignment horizontal="center"/>
    </xf>
    <xf numFmtId="0" fontId="0" fillId="12" borderId="1" xfId="0" applyFont="1" applyFill="1" applyBorder="1" applyAlignment="1">
      <alignment horizontal="center"/>
    </xf>
    <xf numFmtId="0" fontId="1" fillId="13" borderId="1" xfId="0" applyFont="1" applyFill="1" applyBorder="1" applyAlignment="1">
      <alignment horizontal="center" vertical="center" wrapText="1"/>
    </xf>
    <xf numFmtId="14" fontId="2" fillId="12" borderId="1" xfId="0" applyNumberFormat="1" applyFont="1" applyFill="1" applyBorder="1" applyAlignment="1">
      <alignment horizontal="center"/>
    </xf>
    <xf numFmtId="0" fontId="1" fillId="7" borderId="1" xfId="0" applyFont="1" applyFill="1" applyBorder="1" applyAlignment="1">
      <alignment horizontal="center" vertical="center" wrapText="1"/>
    </xf>
    <xf numFmtId="0" fontId="0" fillId="0" borderId="10" xfId="0" applyBorder="1"/>
    <xf numFmtId="0" fontId="0" fillId="8" borderId="0" xfId="0" applyFill="1"/>
    <xf numFmtId="0" fontId="0" fillId="8" borderId="0" xfId="0" applyFont="1" applyFill="1" applyBorder="1"/>
    <xf numFmtId="0" fontId="0" fillId="0" borderId="0" xfId="0" applyFont="1" applyBorder="1"/>
    <xf numFmtId="0" fontId="0" fillId="0" borderId="0" xfId="0" applyFont="1" applyFill="1" applyBorder="1"/>
    <xf numFmtId="2" fontId="14" fillId="0" borderId="0" xfId="0" applyNumberFormat="1" applyFont="1" applyFill="1" applyBorder="1"/>
    <xf numFmtId="2" fontId="14" fillId="0" borderId="0" xfId="0" applyNumberFormat="1" applyFont="1" applyBorder="1"/>
    <xf numFmtId="2" fontId="17" fillId="0" borderId="0" xfId="0" applyNumberFormat="1" applyFont="1" applyBorder="1"/>
    <xf numFmtId="164" fontId="0" fillId="0" borderId="2" xfId="0" applyNumberFormat="1" applyFont="1" applyBorder="1" applyAlignment="1">
      <alignment horizontal="center" vertical="center"/>
    </xf>
    <xf numFmtId="0" fontId="0" fillId="0" borderId="2" xfId="0" applyFont="1" applyBorder="1" applyAlignment="1">
      <alignment horizontal="center" vertical="center"/>
    </xf>
    <xf numFmtId="0" fontId="6" fillId="0" borderId="2" xfId="0" applyFont="1" applyBorder="1" applyAlignment="1">
      <alignment horizontal="left" vertical="center" indent="1"/>
    </xf>
    <xf numFmtId="49" fontId="0" fillId="0" borderId="2" xfId="0" applyNumberFormat="1" applyFont="1" applyBorder="1" applyAlignment="1">
      <alignment horizontal="left" vertical="center" indent="1"/>
    </xf>
    <xf numFmtId="14" fontId="0" fillId="0" borderId="3" xfId="0" applyNumberFormat="1" applyFont="1" applyBorder="1"/>
    <xf numFmtId="14" fontId="0" fillId="0" borderId="1" xfId="0" applyNumberFormat="1" applyFont="1" applyBorder="1"/>
    <xf numFmtId="164" fontId="1" fillId="14" borderId="1" xfId="0" applyNumberFormat="1" applyFont="1" applyFill="1" applyBorder="1" applyAlignment="1">
      <alignment horizontal="center" vertical="center" wrapText="1"/>
    </xf>
    <xf numFmtId="0" fontId="1" fillId="14" borderId="1" xfId="0" applyFont="1" applyFill="1" applyBorder="1" applyAlignment="1">
      <alignment horizontal="center" vertical="center" wrapText="1"/>
    </xf>
    <xf numFmtId="1" fontId="1" fillId="14" borderId="1" xfId="0" applyNumberFormat="1" applyFont="1" applyFill="1" applyBorder="1" applyAlignment="1">
      <alignment horizontal="center" vertical="center" wrapText="1"/>
    </xf>
    <xf numFmtId="0" fontId="1" fillId="14" borderId="1" xfId="0" applyFont="1" applyFill="1" applyBorder="1" applyAlignment="1">
      <alignment horizontal="left" vertical="center" wrapText="1" indent="1"/>
    </xf>
    <xf numFmtId="164" fontId="1" fillId="14" borderId="1" xfId="0" applyNumberFormat="1" applyFont="1" applyFill="1" applyBorder="1" applyAlignment="1">
      <alignment horizontal="left" vertical="center" wrapText="1" indent="1"/>
    </xf>
    <xf numFmtId="14" fontId="0" fillId="0" borderId="3" xfId="0" applyNumberFormat="1" applyFont="1" applyBorder="1" applyAlignment="1">
      <alignment horizontal="center"/>
    </xf>
    <xf numFmtId="2" fontId="0" fillId="0" borderId="1" xfId="0" applyNumberFormat="1" applyFont="1" applyBorder="1" applyAlignment="1">
      <alignment horizontal="left" indent="1"/>
    </xf>
    <xf numFmtId="0" fontId="2" fillId="0" borderId="1" xfId="0" applyFont="1" applyFill="1" applyBorder="1" applyAlignment="1">
      <alignment horizontal="center" vertical="center"/>
    </xf>
    <xf numFmtId="0" fontId="0" fillId="0" borderId="1" xfId="0" applyFont="1" applyFill="1" applyBorder="1"/>
    <xf numFmtId="0" fontId="2" fillId="0" borderId="1" xfId="0" applyFont="1" applyFill="1" applyBorder="1"/>
    <xf numFmtId="14" fontId="0" fillId="0" borderId="3" xfId="0" applyNumberFormat="1" applyBorder="1" applyAlignment="1">
      <alignment horizontal="center"/>
    </xf>
    <xf numFmtId="0" fontId="9" fillId="0" borderId="7" xfId="0" applyFont="1" applyBorder="1"/>
    <xf numFmtId="0" fontId="0" fillId="0" borderId="7" xfId="0" applyBorder="1" applyAlignment="1">
      <alignment horizontal="left" indent="2"/>
    </xf>
    <xf numFmtId="0" fontId="0" fillId="0" borderId="7" xfId="0" applyBorder="1" applyAlignment="1">
      <alignment horizontal="right" indent="2"/>
    </xf>
    <xf numFmtId="2" fontId="13" fillId="0" borderId="1" xfId="0" applyNumberFormat="1" applyFont="1" applyFill="1" applyBorder="1"/>
    <xf numFmtId="0" fontId="0" fillId="0" borderId="0" xfId="0" applyFill="1" applyBorder="1" applyAlignment="1">
      <alignment horizontal="center" vertical="center"/>
    </xf>
    <xf numFmtId="0" fontId="0" fillId="8" borderId="5" xfId="0" applyFont="1" applyFill="1" applyBorder="1" applyAlignment="1">
      <alignment horizontal="center"/>
    </xf>
    <xf numFmtId="0" fontId="2" fillId="0" borderId="0" xfId="0" applyFont="1" applyFill="1" applyBorder="1"/>
    <xf numFmtId="0" fontId="0" fillId="0" borderId="3" xfId="0" applyBorder="1" applyAlignment="1">
      <alignment horizontal="left" indent="2"/>
    </xf>
  </cellXfs>
  <cellStyles count="40">
    <cellStyle name="Hypertextový odkaz" xfId="1" builtinId="8" hidden="1"/>
    <cellStyle name="Hypertextový odkaz" xfId="3" builtinId="8" hidden="1"/>
    <cellStyle name="Hypertextový odkaz" xfId="5" builtinId="8" hidden="1"/>
    <cellStyle name="Hypertextový odkaz" xfId="7" builtinId="8" hidden="1"/>
    <cellStyle name="Hypertextový odkaz" xfId="9" builtinId="8" hidden="1"/>
    <cellStyle name="Hypertextový odkaz" xfId="11" builtinId="8" hidden="1"/>
    <cellStyle name="Hypertextový odkaz" xfId="13" builtinId="8" hidden="1"/>
    <cellStyle name="Hypertextový odkaz" xfId="15" builtinId="8" hidden="1"/>
    <cellStyle name="Hypertextový odkaz" xfId="17" builtinId="8" hidden="1"/>
    <cellStyle name="Hypertextový odkaz" xfId="19" builtinId="8" hidden="1"/>
    <cellStyle name="Hypertextový odkaz" xfId="21" builtinId="8" hidden="1"/>
    <cellStyle name="Hypertextový odkaz" xfId="23" builtinId="8" hidden="1"/>
    <cellStyle name="Hypertextový odkaz" xfId="25" builtinId="8" hidden="1"/>
    <cellStyle name="Hypertextový odkaz" xfId="27" builtinId="8" hidden="1"/>
    <cellStyle name="Hypertextový odkaz" xfId="29" builtinId="8" hidden="1"/>
    <cellStyle name="Hypertextový odkaz" xfId="31" builtinId="8" hidden="1"/>
    <cellStyle name="Hypertextový odkaz" xfId="33" builtinId="8" hidden="1"/>
    <cellStyle name="Hypertextový odkaz" xfId="35" builtinId="8" hidden="1"/>
    <cellStyle name="Hypertextový odkaz" xfId="37" builtinId="8" hidden="1"/>
    <cellStyle name="Normální" xfId="0" builtinId="0"/>
    <cellStyle name="Normální 3" xfId="39" xr:uid="{5B658B46-2C4E-4D4A-B514-DE6D2EDAEAD5}"/>
    <cellStyle name="Použitý hypertextový odkaz" xfId="2" builtinId="9" hidden="1"/>
    <cellStyle name="Použitý hypertextový odkaz" xfId="4" builtinId="9" hidden="1"/>
    <cellStyle name="Použitý hypertextový odkaz" xfId="6" builtinId="9" hidden="1"/>
    <cellStyle name="Použitý hypertextový odkaz" xfId="8" builtinId="9" hidden="1"/>
    <cellStyle name="Použitý hypertextový odkaz" xfId="10" builtinId="9" hidden="1"/>
    <cellStyle name="Použitý hypertextový odkaz" xfId="12" builtinId="9" hidden="1"/>
    <cellStyle name="Použitý hypertextový odkaz" xfId="14" builtinId="9" hidden="1"/>
    <cellStyle name="Použitý hypertextový odkaz" xfId="16" builtinId="9" hidden="1"/>
    <cellStyle name="Použitý hypertextový odkaz" xfId="18" builtinId="9" hidden="1"/>
    <cellStyle name="Použitý hypertextový odkaz" xfId="20" builtinId="9" hidden="1"/>
    <cellStyle name="Použitý hypertextový odkaz" xfId="22" builtinId="9" hidden="1"/>
    <cellStyle name="Použitý hypertextový odkaz" xfId="24" builtinId="9" hidden="1"/>
    <cellStyle name="Použitý hypertextový odkaz" xfId="26" builtinId="9" hidden="1"/>
    <cellStyle name="Použitý hypertextový odkaz" xfId="28" builtinId="9" hidden="1"/>
    <cellStyle name="Použitý hypertextový odkaz" xfId="30" builtinId="9" hidden="1"/>
    <cellStyle name="Použitý hypertextový odkaz" xfId="32" builtinId="9" hidden="1"/>
    <cellStyle name="Použitý hypertextový odkaz" xfId="34" builtinId="9" hidden="1"/>
    <cellStyle name="Použitý hypertextový odkaz" xfId="36" builtinId="9" hidden="1"/>
    <cellStyle name="Použitý hypertextový odkaz" xfId="38" builtinId="9" hidden="1"/>
  </cellStyles>
  <dxfs count="261">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L253"/>
  <sheetViews>
    <sheetView tabSelected="1" zoomScale="90" zoomScaleNormal="90" zoomScalePageLayoutView="90" workbookViewId="0">
      <pane xSplit="4" ySplit="1" topLeftCell="E119" activePane="bottomRight" state="frozen"/>
      <selection pane="topRight" activeCell="E1" sqref="E1"/>
      <selection pane="bottomLeft" activeCell="A2" sqref="A2"/>
      <selection pane="bottomRight" activeCell="I140" sqref="I140"/>
    </sheetView>
  </sheetViews>
  <sheetFormatPr defaultColWidth="8.85546875" defaultRowHeight="20.100000000000001" customHeight="1" x14ac:dyDescent="0.25"/>
  <cols>
    <col min="1" max="1" width="8.85546875" style="4"/>
    <col min="2" max="2" width="12.42578125" style="5" customWidth="1"/>
    <col min="3" max="3" width="24.42578125" style="23" customWidth="1"/>
    <col min="4" max="4" width="16.85546875" style="6" customWidth="1"/>
    <col min="5" max="5" width="23.42578125" style="7" customWidth="1"/>
    <col min="6" max="6" width="10.85546875" style="4" customWidth="1"/>
    <col min="7" max="7" width="17.7109375" style="4" customWidth="1"/>
    <col min="8" max="8" width="17.140625" style="4" customWidth="1"/>
    <col min="9" max="9" width="9.85546875" style="4" bestFit="1" customWidth="1"/>
    <col min="10" max="10" width="8.85546875" style="4"/>
    <col min="11" max="11" width="21.5703125" style="8" bestFit="1" customWidth="1"/>
    <col min="12" max="12" width="15.42578125" style="9" customWidth="1"/>
    <col min="13" max="17" width="15.42578125" style="8" customWidth="1"/>
    <col min="18" max="22" width="15.42578125" style="97" customWidth="1"/>
    <col min="23" max="25" width="15.42578125" style="8" customWidth="1"/>
    <col min="26" max="30" width="15.42578125" style="9" customWidth="1"/>
    <col min="31" max="31" width="15.42578125" style="10" customWidth="1"/>
    <col min="32" max="32" width="15.42578125" style="102" customWidth="1"/>
    <col min="33" max="33" width="15.42578125" style="97" customWidth="1"/>
    <col min="34" max="34" width="21" style="97" bestFit="1" customWidth="1"/>
    <col min="35" max="36" width="15.42578125" style="97" customWidth="1"/>
    <col min="37" max="37" width="15.42578125" style="103" customWidth="1"/>
    <col min="38" max="46" width="15.42578125" style="97" customWidth="1"/>
    <col min="47" max="47" width="15.42578125" style="103" customWidth="1"/>
    <col min="48" max="48" width="15.42578125" style="107" customWidth="1"/>
    <col min="49" max="49" width="15.42578125" style="97" customWidth="1"/>
    <col min="50" max="50" width="15.42578125" style="103" customWidth="1"/>
    <col min="51" max="69" width="15.42578125" style="97" customWidth="1"/>
    <col min="70" max="70" width="15.42578125" style="103" customWidth="1"/>
    <col min="71" max="72" width="15.42578125" style="97" customWidth="1"/>
    <col min="73" max="73" width="15.42578125" style="103" customWidth="1"/>
    <col min="74" max="76" width="15.42578125" style="97" customWidth="1"/>
    <col min="77" max="78" width="15.42578125" style="103" customWidth="1"/>
    <col min="79" max="79" width="15.42578125" style="97" customWidth="1"/>
    <col min="80" max="80" width="15.42578125" style="103" hidden="1" customWidth="1"/>
    <col min="81" max="99" width="15.42578125" style="97" hidden="1" customWidth="1"/>
    <col min="100" max="100" width="15.42578125" style="103" hidden="1" customWidth="1"/>
    <col min="101" max="102" width="15.42578125" style="97" hidden="1" customWidth="1"/>
    <col min="103" max="103" width="15.42578125" style="103" hidden="1" customWidth="1"/>
    <col min="104" max="104" width="15.42578125" style="97" hidden="1" customWidth="1"/>
    <col min="105" max="113" width="15.42578125" style="97" customWidth="1"/>
    <col min="114" max="114" width="15.42578125" style="103" customWidth="1"/>
    <col min="115" max="115" width="38.7109375" style="97" bestFit="1" customWidth="1"/>
    <col min="116" max="116" width="29.42578125" style="12" customWidth="1"/>
    <col min="117" max="16384" width="8.85546875" style="12"/>
  </cols>
  <sheetData>
    <row r="1" spans="1:116" ht="40.5" customHeight="1" x14ac:dyDescent="0.25">
      <c r="A1" s="1" t="s">
        <v>4</v>
      </c>
      <c r="B1" s="2" t="s">
        <v>10</v>
      </c>
      <c r="C1" s="2" t="s">
        <v>6</v>
      </c>
      <c r="D1" s="1" t="s">
        <v>7</v>
      </c>
      <c r="E1" s="2" t="s">
        <v>25</v>
      </c>
      <c r="F1" s="1" t="s">
        <v>8</v>
      </c>
      <c r="G1" s="1" t="s">
        <v>5</v>
      </c>
      <c r="H1" s="1" t="s">
        <v>9</v>
      </c>
      <c r="I1" s="1" t="s">
        <v>151</v>
      </c>
      <c r="J1" s="1" t="s">
        <v>152</v>
      </c>
      <c r="K1" s="1" t="s">
        <v>14</v>
      </c>
      <c r="L1" s="266" t="s">
        <v>26</v>
      </c>
      <c r="M1" s="267" t="s">
        <v>27</v>
      </c>
      <c r="N1" s="267" t="s">
        <v>28</v>
      </c>
      <c r="O1" s="267" t="s">
        <v>29</v>
      </c>
      <c r="P1" s="267" t="s">
        <v>970</v>
      </c>
      <c r="Q1" s="267" t="s">
        <v>971</v>
      </c>
      <c r="R1" s="1" t="s">
        <v>32</v>
      </c>
      <c r="S1" s="1" t="s">
        <v>33</v>
      </c>
      <c r="T1" s="1" t="s">
        <v>39</v>
      </c>
      <c r="U1" s="1" t="s">
        <v>34</v>
      </c>
      <c r="V1" s="1" t="s">
        <v>35</v>
      </c>
      <c r="W1" s="267" t="s">
        <v>30</v>
      </c>
      <c r="X1" s="267" t="s">
        <v>31</v>
      </c>
      <c r="Y1" s="267" t="s">
        <v>38</v>
      </c>
      <c r="Z1" s="251" t="s">
        <v>972</v>
      </c>
      <c r="AA1" s="251" t="s">
        <v>973</v>
      </c>
      <c r="AB1" s="266" t="s">
        <v>36</v>
      </c>
      <c r="AC1" s="266" t="s">
        <v>37</v>
      </c>
      <c r="AD1" s="266" t="s">
        <v>40</v>
      </c>
      <c r="AE1" s="268" t="s">
        <v>137</v>
      </c>
      <c r="AF1" s="267" t="s">
        <v>148</v>
      </c>
      <c r="AG1" s="1" t="s">
        <v>41</v>
      </c>
      <c r="AH1" s="1" t="s">
        <v>42</v>
      </c>
      <c r="AI1" s="1" t="s">
        <v>43</v>
      </c>
      <c r="AJ1" s="1" t="s">
        <v>44</v>
      </c>
      <c r="AK1" s="2" t="s">
        <v>50</v>
      </c>
      <c r="AL1" s="1" t="s">
        <v>45</v>
      </c>
      <c r="AM1" s="1" t="s">
        <v>46</v>
      </c>
      <c r="AN1" s="1" t="s">
        <v>47</v>
      </c>
      <c r="AO1" s="1" t="s">
        <v>48</v>
      </c>
      <c r="AP1" s="1" t="s">
        <v>49</v>
      </c>
      <c r="AQ1" s="1" t="s">
        <v>24</v>
      </c>
      <c r="AR1" s="267" t="s">
        <v>661</v>
      </c>
      <c r="AS1" s="267" t="s">
        <v>149</v>
      </c>
      <c r="AT1" s="24" t="s">
        <v>150</v>
      </c>
      <c r="AU1" s="2" t="s">
        <v>51</v>
      </c>
      <c r="AV1" s="3" t="s">
        <v>138</v>
      </c>
      <c r="AW1" s="267" t="s">
        <v>52</v>
      </c>
      <c r="AX1" s="2" t="s">
        <v>53</v>
      </c>
      <c r="AY1" s="267" t="s">
        <v>54</v>
      </c>
      <c r="AZ1" s="267" t="s">
        <v>55</v>
      </c>
      <c r="BA1" s="267" t="s">
        <v>56</v>
      </c>
      <c r="BB1" s="267" t="s">
        <v>57</v>
      </c>
      <c r="BC1" s="267" t="s">
        <v>58</v>
      </c>
      <c r="BD1" s="267" t="s">
        <v>59</v>
      </c>
      <c r="BE1" s="267" t="s">
        <v>60</v>
      </c>
      <c r="BF1" s="267" t="s">
        <v>61</v>
      </c>
      <c r="BG1" s="267" t="s">
        <v>62</v>
      </c>
      <c r="BH1" s="267" t="s">
        <v>63</v>
      </c>
      <c r="BI1" s="267" t="s">
        <v>64</v>
      </c>
      <c r="BJ1" s="267" t="s">
        <v>65</v>
      </c>
      <c r="BK1" s="267" t="s">
        <v>66</v>
      </c>
      <c r="BL1" s="267" t="s">
        <v>67</v>
      </c>
      <c r="BM1" s="267" t="s">
        <v>68</v>
      </c>
      <c r="BN1" s="267" t="s">
        <v>69</v>
      </c>
      <c r="BO1" s="267" t="s">
        <v>70</v>
      </c>
      <c r="BP1" s="1" t="s">
        <v>71</v>
      </c>
      <c r="BQ1" s="1" t="s">
        <v>72</v>
      </c>
      <c r="BR1" s="1" t="s">
        <v>50</v>
      </c>
      <c r="BS1" s="1" t="s">
        <v>73</v>
      </c>
      <c r="BT1" s="1" t="s">
        <v>75</v>
      </c>
      <c r="BU1" s="2" t="s">
        <v>74</v>
      </c>
      <c r="BV1" s="1" t="s">
        <v>76</v>
      </c>
      <c r="BW1" s="116" t="s">
        <v>77</v>
      </c>
      <c r="BX1" s="116" t="s">
        <v>118</v>
      </c>
      <c r="BY1" s="117" t="s">
        <v>78</v>
      </c>
      <c r="BZ1" s="117" t="s">
        <v>79</v>
      </c>
      <c r="CA1" s="116" t="s">
        <v>80</v>
      </c>
      <c r="CB1" s="117" t="s">
        <v>81</v>
      </c>
      <c r="CC1" s="116" t="s">
        <v>82</v>
      </c>
      <c r="CD1" s="116" t="s">
        <v>83</v>
      </c>
      <c r="CE1" s="116" t="s">
        <v>84</v>
      </c>
      <c r="CF1" s="116" t="s">
        <v>85</v>
      </c>
      <c r="CG1" s="116" t="s">
        <v>86</v>
      </c>
      <c r="CH1" s="116" t="s">
        <v>87</v>
      </c>
      <c r="CI1" s="116" t="s">
        <v>88</v>
      </c>
      <c r="CJ1" s="116" t="s">
        <v>89</v>
      </c>
      <c r="CK1" s="116" t="s">
        <v>90</v>
      </c>
      <c r="CL1" s="116" t="s">
        <v>91</v>
      </c>
      <c r="CM1" s="116" t="s">
        <v>92</v>
      </c>
      <c r="CN1" s="116" t="s">
        <v>93</v>
      </c>
      <c r="CO1" s="116" t="s">
        <v>94</v>
      </c>
      <c r="CP1" s="116" t="s">
        <v>95</v>
      </c>
      <c r="CQ1" s="116" t="s">
        <v>96</v>
      </c>
      <c r="CR1" s="116" t="s">
        <v>97</v>
      </c>
      <c r="CS1" s="116" t="s">
        <v>70</v>
      </c>
      <c r="CT1" s="116" t="s">
        <v>71</v>
      </c>
      <c r="CU1" s="116" t="s">
        <v>72</v>
      </c>
      <c r="CV1" s="117" t="s">
        <v>50</v>
      </c>
      <c r="CW1" s="116" t="s">
        <v>73</v>
      </c>
      <c r="CX1" s="116" t="s">
        <v>75</v>
      </c>
      <c r="CY1" s="117" t="s">
        <v>74</v>
      </c>
      <c r="CZ1" s="116" t="s">
        <v>98</v>
      </c>
      <c r="DA1" s="116" t="s">
        <v>99</v>
      </c>
      <c r="DB1" s="116" t="s">
        <v>100</v>
      </c>
      <c r="DC1" s="116" t="s">
        <v>101</v>
      </c>
      <c r="DD1" s="116" t="s">
        <v>102</v>
      </c>
      <c r="DE1" s="116" t="s">
        <v>103</v>
      </c>
      <c r="DF1" s="116" t="s">
        <v>104</v>
      </c>
      <c r="DG1" s="116" t="s">
        <v>105</v>
      </c>
      <c r="DH1" s="116" t="s">
        <v>106</v>
      </c>
      <c r="DI1" s="269" t="s">
        <v>107</v>
      </c>
      <c r="DJ1" s="270" t="s">
        <v>108</v>
      </c>
    </row>
    <row r="2" spans="1:116" ht="20.100000000000001" customHeight="1" x14ac:dyDescent="0.25">
      <c r="A2" s="4">
        <v>10</v>
      </c>
      <c r="B2" s="5">
        <v>43312</v>
      </c>
      <c r="C2" s="136" t="s">
        <v>11</v>
      </c>
      <c r="D2" s="6">
        <v>410112409</v>
      </c>
      <c r="E2" s="7">
        <v>14988</v>
      </c>
      <c r="F2" s="4">
        <v>111</v>
      </c>
      <c r="G2" s="4" t="s">
        <v>3</v>
      </c>
      <c r="H2" s="4" t="s">
        <v>1</v>
      </c>
      <c r="I2" s="4">
        <v>574.29999999999995</v>
      </c>
      <c r="J2" s="4">
        <v>2.5499999999999998</v>
      </c>
      <c r="K2" s="8" t="s">
        <v>17</v>
      </c>
      <c r="L2" s="9">
        <v>43312</v>
      </c>
      <c r="M2" s="10">
        <f>YEARFRAC(L2,E2)</f>
        <v>77.552777777777777</v>
      </c>
      <c r="N2" s="8">
        <v>574.29999999999995</v>
      </c>
      <c r="O2" s="8" t="s">
        <v>117</v>
      </c>
      <c r="P2" s="8">
        <v>9</v>
      </c>
      <c r="Q2" s="97">
        <v>8</v>
      </c>
      <c r="R2" s="97">
        <v>0</v>
      </c>
      <c r="S2" s="97">
        <v>0</v>
      </c>
      <c r="T2" s="97">
        <v>0</v>
      </c>
      <c r="U2" s="97">
        <v>0</v>
      </c>
      <c r="V2" s="97">
        <v>0</v>
      </c>
      <c r="W2" s="8" t="s">
        <v>125</v>
      </c>
      <c r="Y2" s="8">
        <v>1</v>
      </c>
      <c r="Z2" t="s">
        <v>976</v>
      </c>
      <c r="AA2" t="s">
        <v>977</v>
      </c>
      <c r="AB2" s="9">
        <v>42450</v>
      </c>
      <c r="AD2" s="9">
        <v>43326</v>
      </c>
      <c r="AF2" s="102">
        <v>1</v>
      </c>
      <c r="AG2" s="97">
        <v>1</v>
      </c>
      <c r="AH2" s="97" t="s">
        <v>110</v>
      </c>
      <c r="AI2" s="97">
        <v>0</v>
      </c>
      <c r="AJ2" s="97">
        <v>0.59</v>
      </c>
      <c r="AK2" s="103">
        <v>43545</v>
      </c>
      <c r="AL2" s="97">
        <v>0</v>
      </c>
      <c r="AM2" s="97">
        <v>1</v>
      </c>
      <c r="AN2" s="97">
        <v>0</v>
      </c>
      <c r="AO2" s="97">
        <v>0</v>
      </c>
      <c r="AP2" s="97">
        <v>0</v>
      </c>
      <c r="AQ2" s="97">
        <v>0</v>
      </c>
      <c r="AT2" s="262"/>
      <c r="AU2" s="97"/>
      <c r="AV2" s="111">
        <f>_xlfn.DAYS(AU2,AT2)</f>
        <v>0</v>
      </c>
      <c r="AW2" s="102">
        <f t="shared" ref="AW2:AW6" si="0">YEARFRAC(AT2,E2)</f>
        <v>41.033333333333331</v>
      </c>
      <c r="AX2" s="97"/>
      <c r="BK2" s="113"/>
      <c r="BL2" s="113"/>
      <c r="BM2" s="102"/>
      <c r="BN2" s="102"/>
      <c r="BR2" s="97"/>
      <c r="BW2" s="97">
        <v>1</v>
      </c>
      <c r="BX2" s="97" t="s">
        <v>120</v>
      </c>
      <c r="BY2" s="103">
        <v>43364</v>
      </c>
      <c r="BZ2" s="103">
        <v>43469</v>
      </c>
      <c r="CA2" s="97">
        <v>6</v>
      </c>
      <c r="CB2" s="103">
        <v>43363</v>
      </c>
      <c r="CC2" s="97">
        <v>4.97</v>
      </c>
      <c r="CD2" s="97" t="s">
        <v>116</v>
      </c>
      <c r="CE2" s="97" t="s">
        <v>116</v>
      </c>
      <c r="CF2" s="97">
        <v>2.56</v>
      </c>
      <c r="CG2" s="97">
        <v>2.5</v>
      </c>
      <c r="CH2" s="97">
        <v>1.6</v>
      </c>
      <c r="CI2" s="97">
        <v>138</v>
      </c>
      <c r="CJ2" s="97">
        <v>7.39</v>
      </c>
      <c r="CK2" s="97">
        <v>286</v>
      </c>
      <c r="CL2" s="97">
        <v>4.13</v>
      </c>
      <c r="CM2" s="97">
        <v>0.49</v>
      </c>
      <c r="CN2" s="97">
        <v>2.38</v>
      </c>
      <c r="CO2" s="113">
        <f>CL2/CN2</f>
        <v>1.7352941176470589</v>
      </c>
      <c r="CP2" s="113">
        <f>CN2/CM2</f>
        <v>4.8571428571428568</v>
      </c>
      <c r="CQ2" s="102">
        <f>CK2/CN2</f>
        <v>120.16806722689076</v>
      </c>
      <c r="CR2" s="102">
        <f>PRODUCT(CO2,CK2)</f>
        <v>496.29411764705884</v>
      </c>
      <c r="CS2" s="97">
        <v>0</v>
      </c>
      <c r="CT2" s="97">
        <v>0</v>
      </c>
      <c r="CU2" s="97">
        <v>0.59</v>
      </c>
      <c r="CV2" s="103">
        <v>43545</v>
      </c>
      <c r="CW2" s="97" t="s">
        <v>121</v>
      </c>
      <c r="CX2" s="97">
        <v>1</v>
      </c>
      <c r="CY2" s="103">
        <v>43539</v>
      </c>
      <c r="CZ2" s="97">
        <v>1</v>
      </c>
      <c r="DA2" s="97">
        <v>0</v>
      </c>
      <c r="DB2" s="97">
        <v>0</v>
      </c>
      <c r="DC2" s="97">
        <v>0</v>
      </c>
      <c r="DD2" s="97">
        <v>0</v>
      </c>
      <c r="DE2" s="97">
        <v>0</v>
      </c>
      <c r="DF2" s="97">
        <v>0</v>
      </c>
      <c r="DG2" s="97">
        <v>0</v>
      </c>
      <c r="DH2" s="97">
        <v>0</v>
      </c>
      <c r="DI2" s="97">
        <v>0</v>
      </c>
      <c r="DJ2" s="103">
        <v>44581</v>
      </c>
      <c r="DL2" s="12" t="s">
        <v>136</v>
      </c>
    </row>
    <row r="3" spans="1:116" ht="20.100000000000001" customHeight="1" x14ac:dyDescent="0.25">
      <c r="A3" s="4">
        <v>15</v>
      </c>
      <c r="B3" s="5">
        <v>43348</v>
      </c>
      <c r="C3" s="23" t="s">
        <v>12</v>
      </c>
      <c r="D3" s="6">
        <v>410304428</v>
      </c>
      <c r="E3" s="7">
        <v>15039</v>
      </c>
      <c r="F3" s="4">
        <v>211</v>
      </c>
      <c r="G3" s="4" t="s">
        <v>13</v>
      </c>
      <c r="H3" s="4" t="s">
        <v>1</v>
      </c>
      <c r="I3" s="4">
        <v>13.73</v>
      </c>
      <c r="K3" s="8" t="s">
        <v>16</v>
      </c>
      <c r="L3" s="9">
        <v>39084</v>
      </c>
      <c r="M3" s="10">
        <f>YEARFRAC(L3,E3)</f>
        <v>65.827777777777783</v>
      </c>
      <c r="N3" s="8">
        <v>43.3</v>
      </c>
      <c r="O3" s="8" t="s">
        <v>129</v>
      </c>
      <c r="P3" s="8">
        <v>6</v>
      </c>
      <c r="Q3" s="97">
        <v>6</v>
      </c>
      <c r="R3" s="97">
        <v>0</v>
      </c>
      <c r="S3" s="97">
        <v>0</v>
      </c>
      <c r="T3" s="97">
        <v>1</v>
      </c>
      <c r="U3" s="97">
        <v>0</v>
      </c>
      <c r="V3" s="97">
        <v>0</v>
      </c>
      <c r="W3" s="8" t="s">
        <v>130</v>
      </c>
      <c r="Y3" s="8">
        <v>0</v>
      </c>
      <c r="Z3" s="125" t="s">
        <v>978</v>
      </c>
      <c r="AA3" s="125" t="s">
        <v>975</v>
      </c>
      <c r="AB3" s="9">
        <v>42522</v>
      </c>
      <c r="AC3" s="9">
        <v>43329</v>
      </c>
      <c r="AD3" s="9">
        <v>42949</v>
      </c>
      <c r="AE3" s="10">
        <f>DATEDIF(AD3,AC3,"d")</f>
        <v>380</v>
      </c>
      <c r="AF3" s="102">
        <v>0</v>
      </c>
      <c r="AG3" s="97">
        <v>1</v>
      </c>
      <c r="AH3" s="97" t="s">
        <v>113</v>
      </c>
      <c r="AI3" s="97">
        <v>0</v>
      </c>
      <c r="AL3" s="97">
        <v>0</v>
      </c>
      <c r="AM3" s="97">
        <v>1</v>
      </c>
      <c r="AN3" s="97">
        <v>0</v>
      </c>
      <c r="AO3" s="97">
        <v>0</v>
      </c>
      <c r="AP3" s="97">
        <v>0</v>
      </c>
      <c r="AQ3" s="97" t="s">
        <v>124</v>
      </c>
      <c r="AR3" s="97" t="s">
        <v>115</v>
      </c>
      <c r="AS3" s="97">
        <v>0</v>
      </c>
      <c r="AT3" s="110">
        <v>43348</v>
      </c>
      <c r="AU3" s="97" t="s">
        <v>473</v>
      </c>
      <c r="AV3" s="111"/>
      <c r="AW3" s="102">
        <f t="shared" si="0"/>
        <v>77.50277777777778</v>
      </c>
      <c r="AX3" s="103">
        <v>43329</v>
      </c>
      <c r="AY3" s="97">
        <v>13.87</v>
      </c>
      <c r="AZ3" s="97">
        <v>18.75</v>
      </c>
      <c r="BA3" s="97">
        <v>115.88</v>
      </c>
      <c r="BC3" s="97">
        <v>1.07</v>
      </c>
      <c r="BD3" s="97">
        <v>0.7</v>
      </c>
      <c r="BE3" s="97">
        <v>128</v>
      </c>
      <c r="BF3" s="97">
        <v>5.85</v>
      </c>
      <c r="BG3" s="97">
        <v>191</v>
      </c>
      <c r="BH3" s="97">
        <v>3.79</v>
      </c>
      <c r="BI3" s="97">
        <v>0.47</v>
      </c>
      <c r="BJ3" s="97">
        <v>1.42</v>
      </c>
      <c r="BK3" s="114">
        <v>2.1735537190000001</v>
      </c>
      <c r="BL3" s="113">
        <f>BJ3/BI3</f>
        <v>3.021276595744681</v>
      </c>
      <c r="BM3" s="102">
        <f>BG3/BJ3</f>
        <v>134.50704225352112</v>
      </c>
      <c r="BN3" s="102">
        <f>PRODUCT(BK3,BG3)</f>
        <v>415.14876032900003</v>
      </c>
      <c r="BO3" s="97">
        <v>1</v>
      </c>
      <c r="BP3" s="97">
        <v>0</v>
      </c>
      <c r="BQ3" s="97">
        <v>0.27</v>
      </c>
      <c r="BR3" s="103">
        <v>43620</v>
      </c>
      <c r="BS3" s="97">
        <v>1</v>
      </c>
      <c r="BT3" s="97">
        <v>0</v>
      </c>
      <c r="BV3" s="97">
        <v>0</v>
      </c>
      <c r="BW3" s="97">
        <v>0</v>
      </c>
      <c r="BY3" s="97"/>
      <c r="BZ3" s="97"/>
      <c r="CB3" s="97" t="s">
        <v>121</v>
      </c>
      <c r="CC3" s="97" t="s">
        <v>121</v>
      </c>
      <c r="CD3" s="97" t="s">
        <v>121</v>
      </c>
      <c r="CE3" s="97" t="s">
        <v>121</v>
      </c>
      <c r="CF3" s="97" t="s">
        <v>121</v>
      </c>
      <c r="CG3" s="97" t="s">
        <v>121</v>
      </c>
      <c r="CH3" s="97" t="s">
        <v>121</v>
      </c>
      <c r="CI3" s="97" t="s">
        <v>121</v>
      </c>
      <c r="CJ3" s="97" t="s">
        <v>121</v>
      </c>
      <c r="CK3" s="97" t="s">
        <v>121</v>
      </c>
      <c r="CL3" s="97" t="s">
        <v>121</v>
      </c>
      <c r="CM3" s="97" t="s">
        <v>121</v>
      </c>
      <c r="CN3" s="97" t="s">
        <v>121</v>
      </c>
      <c r="CO3" s="113" t="s">
        <v>121</v>
      </c>
      <c r="CP3" s="113" t="s">
        <v>121</v>
      </c>
      <c r="CQ3" s="102" t="s">
        <v>121</v>
      </c>
      <c r="CR3" s="102" t="s">
        <v>121</v>
      </c>
      <c r="CS3" s="97" t="s">
        <v>121</v>
      </c>
      <c r="CT3" s="97" t="s">
        <v>121</v>
      </c>
      <c r="CU3" s="97" t="s">
        <v>121</v>
      </c>
      <c r="CV3" s="97" t="s">
        <v>121</v>
      </c>
      <c r="CW3" s="97" t="s">
        <v>121</v>
      </c>
      <c r="CX3" s="97" t="s">
        <v>121</v>
      </c>
      <c r="CY3" s="97" t="s">
        <v>121</v>
      </c>
      <c r="CZ3" s="97" t="s">
        <v>121</v>
      </c>
      <c r="DA3" s="97">
        <v>0</v>
      </c>
      <c r="DB3" s="97">
        <v>0</v>
      </c>
      <c r="DC3" s="97">
        <v>0</v>
      </c>
      <c r="DD3" s="97">
        <v>0</v>
      </c>
      <c r="DE3" s="97">
        <v>0</v>
      </c>
      <c r="DF3" s="97">
        <v>0</v>
      </c>
      <c r="DG3" s="97">
        <v>0</v>
      </c>
      <c r="DH3" s="97">
        <v>0</v>
      </c>
      <c r="DI3" s="97">
        <v>0</v>
      </c>
      <c r="DJ3" s="103">
        <v>44602</v>
      </c>
      <c r="DL3" s="12" t="s">
        <v>135</v>
      </c>
    </row>
    <row r="4" spans="1:116" ht="20.100000000000001" customHeight="1" x14ac:dyDescent="0.25">
      <c r="A4" s="4">
        <v>25</v>
      </c>
      <c r="B4" s="5">
        <v>43382</v>
      </c>
      <c r="C4" s="23" t="s">
        <v>18</v>
      </c>
      <c r="D4" s="6">
        <v>480405150</v>
      </c>
      <c r="E4" s="7">
        <v>17628</v>
      </c>
      <c r="F4" s="4">
        <v>205</v>
      </c>
      <c r="G4" s="4" t="s">
        <v>19</v>
      </c>
      <c r="H4" s="4" t="s">
        <v>2</v>
      </c>
      <c r="I4" s="4">
        <v>24.96</v>
      </c>
      <c r="J4" s="4">
        <v>3.72</v>
      </c>
      <c r="K4" s="8" t="s">
        <v>16</v>
      </c>
      <c r="L4" s="9">
        <v>39300</v>
      </c>
      <c r="M4" s="10">
        <f>YEARFRAC(L4,E4)</f>
        <v>59.336111111111109</v>
      </c>
      <c r="N4" s="8">
        <v>7.55</v>
      </c>
      <c r="O4" s="8" t="s">
        <v>127</v>
      </c>
      <c r="P4" s="8">
        <v>7</v>
      </c>
      <c r="Q4" s="97">
        <v>7</v>
      </c>
      <c r="R4" s="97">
        <v>0</v>
      </c>
      <c r="S4" s="97">
        <v>0</v>
      </c>
      <c r="T4" s="97">
        <v>1</v>
      </c>
      <c r="U4" s="97">
        <v>0</v>
      </c>
      <c r="V4" s="97">
        <v>0</v>
      </c>
      <c r="W4" s="8" t="s">
        <v>131</v>
      </c>
      <c r="Y4" s="8">
        <v>0</v>
      </c>
      <c r="Z4" t="s">
        <v>978</v>
      </c>
      <c r="AA4" t="s">
        <v>974</v>
      </c>
      <c r="AB4" s="9">
        <v>43076</v>
      </c>
      <c r="AC4" s="9">
        <v>43076</v>
      </c>
      <c r="AD4" s="9">
        <v>40026</v>
      </c>
      <c r="AE4" s="10">
        <f>DATEDIF(AD4,AC4,"d")</f>
        <v>3050</v>
      </c>
      <c r="AF4" s="102">
        <v>0</v>
      </c>
      <c r="AG4" s="97">
        <v>1</v>
      </c>
      <c r="AH4" s="97" t="s">
        <v>126</v>
      </c>
      <c r="AI4" s="97">
        <v>1</v>
      </c>
      <c r="AL4" s="97">
        <v>1</v>
      </c>
      <c r="AM4" s="97">
        <v>0</v>
      </c>
      <c r="AN4" s="97">
        <v>0</v>
      </c>
      <c r="AO4" s="97">
        <v>0</v>
      </c>
      <c r="AP4" s="97">
        <v>0</v>
      </c>
      <c r="AQ4" s="97" t="s">
        <v>124</v>
      </c>
      <c r="AR4" s="97" t="s">
        <v>115</v>
      </c>
      <c r="AS4" s="97">
        <v>0</v>
      </c>
      <c r="AT4" s="110">
        <v>43089</v>
      </c>
      <c r="AU4" s="97" t="s">
        <v>473</v>
      </c>
      <c r="AV4" s="111"/>
      <c r="AW4" s="102">
        <f t="shared" si="0"/>
        <v>69.708333333333329</v>
      </c>
      <c r="AX4" s="103">
        <v>43089</v>
      </c>
      <c r="AY4" s="97">
        <v>23.79</v>
      </c>
      <c r="BB4" s="97">
        <v>3.59</v>
      </c>
      <c r="BC4" s="97">
        <v>1.36</v>
      </c>
      <c r="BD4" s="97">
        <v>1</v>
      </c>
      <c r="BE4" s="97">
        <v>142</v>
      </c>
      <c r="BF4" s="97">
        <v>5.49</v>
      </c>
      <c r="BG4" s="97">
        <v>283</v>
      </c>
      <c r="BH4" s="97">
        <v>2.97</v>
      </c>
      <c r="BI4" s="97">
        <v>0.41</v>
      </c>
      <c r="BJ4" s="97">
        <v>1.95</v>
      </c>
      <c r="BK4" s="113">
        <f>BH4/BJ4</f>
        <v>1.5230769230769232</v>
      </c>
      <c r="BL4" s="113">
        <f>BJ4/BI4</f>
        <v>4.7560975609756095</v>
      </c>
      <c r="BM4" s="102">
        <f>BG4/BJ4</f>
        <v>145.12820512820514</v>
      </c>
      <c r="BN4" s="102">
        <f>PRODUCT(BK4,BG4)</f>
        <v>431.03076923076929</v>
      </c>
      <c r="BO4" s="97">
        <v>1</v>
      </c>
      <c r="BP4" s="97">
        <v>0</v>
      </c>
      <c r="BQ4" s="97">
        <v>16.93</v>
      </c>
      <c r="BR4" s="103">
        <v>43322</v>
      </c>
      <c r="BT4" s="97">
        <v>0</v>
      </c>
      <c r="BV4" s="97">
        <v>0</v>
      </c>
      <c r="BW4" s="97">
        <v>0</v>
      </c>
      <c r="BY4" s="97"/>
      <c r="BZ4" s="97"/>
      <c r="CB4" s="97" t="s">
        <v>121</v>
      </c>
      <c r="CC4" s="97" t="s">
        <v>121</v>
      </c>
      <c r="CD4" s="97" t="s">
        <v>121</v>
      </c>
      <c r="CE4" s="97" t="s">
        <v>121</v>
      </c>
      <c r="CF4" s="97" t="s">
        <v>121</v>
      </c>
      <c r="CG4" s="97" t="s">
        <v>121</v>
      </c>
      <c r="CH4" s="97" t="s">
        <v>121</v>
      </c>
      <c r="CI4" s="97" t="s">
        <v>121</v>
      </c>
      <c r="CJ4" s="97" t="s">
        <v>121</v>
      </c>
      <c r="CK4" s="97" t="s">
        <v>121</v>
      </c>
      <c r="CL4" s="97" t="s">
        <v>121</v>
      </c>
      <c r="CM4" s="97" t="s">
        <v>121</v>
      </c>
      <c r="CN4" s="97" t="s">
        <v>121</v>
      </c>
      <c r="CO4" s="113" t="s">
        <v>121</v>
      </c>
      <c r="CP4" s="113" t="s">
        <v>121</v>
      </c>
      <c r="CQ4" s="102" t="s">
        <v>121</v>
      </c>
      <c r="CR4" s="102" t="s">
        <v>121</v>
      </c>
      <c r="CS4" s="97" t="s">
        <v>121</v>
      </c>
      <c r="CT4" s="97" t="s">
        <v>121</v>
      </c>
      <c r="CU4" s="97" t="s">
        <v>121</v>
      </c>
      <c r="CV4" s="97" t="s">
        <v>121</v>
      </c>
      <c r="CW4" s="97" t="s">
        <v>121</v>
      </c>
      <c r="CX4" s="97" t="s">
        <v>121</v>
      </c>
      <c r="CY4" s="97" t="s">
        <v>121</v>
      </c>
      <c r="CZ4" s="97" t="s">
        <v>121</v>
      </c>
      <c r="DA4" s="97">
        <v>0</v>
      </c>
      <c r="DB4" s="97">
        <v>0</v>
      </c>
      <c r="DC4" s="97">
        <v>0</v>
      </c>
      <c r="DD4" s="97">
        <v>0</v>
      </c>
      <c r="DE4" s="97">
        <v>1</v>
      </c>
      <c r="DF4" s="97">
        <v>0</v>
      </c>
      <c r="DG4" s="97">
        <v>0</v>
      </c>
      <c r="DH4" s="97">
        <v>0</v>
      </c>
      <c r="DI4" s="97">
        <v>0</v>
      </c>
      <c r="DJ4" s="103">
        <v>43868</v>
      </c>
      <c r="DL4" s="12" t="s">
        <v>135</v>
      </c>
    </row>
    <row r="5" spans="1:116" ht="20.100000000000001" customHeight="1" x14ac:dyDescent="0.25">
      <c r="A5" s="4">
        <v>77</v>
      </c>
      <c r="B5" s="5">
        <v>43451</v>
      </c>
      <c r="C5" s="23" t="s">
        <v>20</v>
      </c>
      <c r="D5" s="6">
        <v>520821288</v>
      </c>
      <c r="E5" s="7">
        <v>19227</v>
      </c>
      <c r="F5" s="4">
        <v>111</v>
      </c>
      <c r="G5" s="4" t="s">
        <v>21</v>
      </c>
      <c r="H5" s="4" t="s">
        <v>2</v>
      </c>
      <c r="I5" s="4">
        <v>3.31</v>
      </c>
      <c r="J5" s="4">
        <v>3.53</v>
      </c>
      <c r="K5" s="8" t="s">
        <v>16</v>
      </c>
      <c r="L5" s="9">
        <v>41061</v>
      </c>
      <c r="M5" s="10">
        <f>YEARFRAC(L5,E5)</f>
        <v>59.777777777777779</v>
      </c>
      <c r="N5" s="8">
        <v>21.3</v>
      </c>
      <c r="O5" s="8" t="s">
        <v>112</v>
      </c>
      <c r="P5" s="8">
        <v>8</v>
      </c>
      <c r="Q5" s="97">
        <v>8</v>
      </c>
      <c r="R5" s="97">
        <v>0</v>
      </c>
      <c r="S5" s="97">
        <v>0</v>
      </c>
      <c r="T5" s="97">
        <v>1</v>
      </c>
      <c r="U5" s="97">
        <v>0</v>
      </c>
      <c r="V5" s="97">
        <v>0</v>
      </c>
      <c r="W5" s="8" t="s">
        <v>144</v>
      </c>
      <c r="Y5" s="8">
        <v>0</v>
      </c>
      <c r="Z5" s="125" t="s">
        <v>974</v>
      </c>
      <c r="AA5" t="s">
        <v>975</v>
      </c>
      <c r="AB5" s="9">
        <v>42606</v>
      </c>
      <c r="AC5" s="9">
        <v>42606</v>
      </c>
      <c r="AD5" s="9">
        <v>41091</v>
      </c>
      <c r="AE5" s="10">
        <f>DATEDIF(AD5,AC5,"d")</f>
        <v>1515</v>
      </c>
      <c r="AF5" s="102">
        <v>0</v>
      </c>
      <c r="AG5" s="97">
        <v>1</v>
      </c>
      <c r="AH5" s="97" t="s">
        <v>113</v>
      </c>
      <c r="AI5" s="97">
        <v>0</v>
      </c>
      <c r="AL5" s="97">
        <v>1</v>
      </c>
      <c r="AM5" s="97">
        <v>1</v>
      </c>
      <c r="AN5" s="97">
        <v>0</v>
      </c>
      <c r="AO5" s="97">
        <v>0</v>
      </c>
      <c r="AP5" s="97">
        <v>0</v>
      </c>
      <c r="AQ5" s="97" t="s">
        <v>124</v>
      </c>
      <c r="AR5" s="97" t="s">
        <v>115</v>
      </c>
      <c r="AS5" s="97">
        <v>0</v>
      </c>
      <c r="AT5" s="110">
        <v>42649</v>
      </c>
      <c r="AU5" s="103">
        <v>43161</v>
      </c>
      <c r="AV5" s="111">
        <f t="shared" ref="AV5:AV10" si="1">_xlfn.DAYS(AU5,AT5)</f>
        <v>512</v>
      </c>
      <c r="AW5" s="102">
        <f t="shared" si="0"/>
        <v>64.125</v>
      </c>
      <c r="AX5" s="103">
        <v>42648</v>
      </c>
      <c r="AY5" s="97">
        <v>13.16</v>
      </c>
      <c r="BK5" s="113"/>
      <c r="BO5" s="97">
        <v>0</v>
      </c>
      <c r="BP5" s="97">
        <v>0</v>
      </c>
      <c r="BQ5" s="97">
        <v>0.13</v>
      </c>
      <c r="BR5" s="103">
        <v>43206</v>
      </c>
      <c r="BS5" s="97">
        <v>1</v>
      </c>
      <c r="BT5" s="97">
        <v>0</v>
      </c>
      <c r="BV5" s="97">
        <v>1</v>
      </c>
      <c r="BW5" s="97">
        <v>1</v>
      </c>
      <c r="BX5" s="97" t="s">
        <v>119</v>
      </c>
      <c r="BY5" s="103">
        <v>43592</v>
      </c>
      <c r="BZ5" s="103">
        <v>43781</v>
      </c>
      <c r="CA5" s="97">
        <v>10</v>
      </c>
      <c r="CB5" s="103">
        <v>43585</v>
      </c>
      <c r="CC5" s="97">
        <v>6.71</v>
      </c>
      <c r="CD5" s="97" t="s">
        <v>116</v>
      </c>
      <c r="CE5" s="97" t="s">
        <v>116</v>
      </c>
      <c r="CS5" s="97">
        <v>0</v>
      </c>
      <c r="CT5" s="97">
        <v>0</v>
      </c>
      <c r="CU5" s="97">
        <v>0.89</v>
      </c>
      <c r="CV5" s="103">
        <v>43809</v>
      </c>
      <c r="CW5" s="97">
        <v>0</v>
      </c>
      <c r="CX5" s="97">
        <v>0</v>
      </c>
      <c r="CY5" s="103" t="s">
        <v>121</v>
      </c>
      <c r="CZ5" s="97">
        <v>1</v>
      </c>
      <c r="DA5" s="97">
        <v>0</v>
      </c>
      <c r="DB5" s="97">
        <v>0</v>
      </c>
      <c r="DC5" s="97">
        <v>0</v>
      </c>
      <c r="DD5" s="97">
        <v>0</v>
      </c>
      <c r="DE5" s="97">
        <v>0</v>
      </c>
      <c r="DF5" s="97">
        <v>0</v>
      </c>
      <c r="DG5" s="97">
        <v>0</v>
      </c>
      <c r="DH5" s="97">
        <v>0</v>
      </c>
      <c r="DI5" s="97">
        <v>0</v>
      </c>
      <c r="DJ5" s="103">
        <v>44595</v>
      </c>
      <c r="DL5" s="12" t="s">
        <v>145</v>
      </c>
    </row>
    <row r="6" spans="1:116" ht="20.100000000000001" customHeight="1" x14ac:dyDescent="0.25">
      <c r="A6" s="4">
        <v>81</v>
      </c>
      <c r="B6" s="5">
        <v>43503</v>
      </c>
      <c r="C6" s="23" t="s">
        <v>22</v>
      </c>
      <c r="D6" s="6">
        <v>420225417</v>
      </c>
      <c r="E6" s="7">
        <v>15397</v>
      </c>
      <c r="F6" s="4">
        <v>211</v>
      </c>
      <c r="G6" s="4" t="s">
        <v>23</v>
      </c>
      <c r="H6" s="4" t="s">
        <v>1</v>
      </c>
      <c r="I6" s="4">
        <v>2.42</v>
      </c>
      <c r="J6" s="4">
        <v>2.88</v>
      </c>
      <c r="K6" s="8" t="s">
        <v>15</v>
      </c>
      <c r="L6" s="9">
        <v>42825</v>
      </c>
      <c r="M6" s="8">
        <f t="shared" ref="M6:M13" si="2">DATEDIF(E6,L6,"y")</f>
        <v>75</v>
      </c>
      <c r="N6" s="8">
        <v>9.3699999999999992</v>
      </c>
      <c r="O6" s="8" t="s">
        <v>109</v>
      </c>
      <c r="P6" s="8">
        <v>9</v>
      </c>
      <c r="Q6" s="97">
        <v>8</v>
      </c>
      <c r="R6" s="97">
        <v>0</v>
      </c>
      <c r="S6" s="97">
        <v>0</v>
      </c>
      <c r="T6" s="97">
        <v>1</v>
      </c>
      <c r="U6" s="97">
        <v>0</v>
      </c>
      <c r="V6" s="97">
        <v>0</v>
      </c>
      <c r="W6" s="8" t="s">
        <v>146</v>
      </c>
      <c r="Y6" s="8">
        <v>0</v>
      </c>
      <c r="Z6" t="s">
        <v>976</v>
      </c>
      <c r="AA6" t="s">
        <v>976</v>
      </c>
      <c r="AB6" s="9">
        <v>42860</v>
      </c>
      <c r="AC6" s="9">
        <v>43417</v>
      </c>
      <c r="AD6" s="9">
        <v>42880</v>
      </c>
      <c r="AE6" s="10">
        <f>DATEDIF(AD6,AC6,"d")</f>
        <v>537</v>
      </c>
      <c r="AF6" s="102">
        <v>0</v>
      </c>
      <c r="AG6" s="97">
        <v>1</v>
      </c>
      <c r="AH6" s="97" t="s">
        <v>126</v>
      </c>
      <c r="AI6" s="97">
        <v>0</v>
      </c>
      <c r="AJ6" s="97">
        <v>0.27</v>
      </c>
      <c r="AK6" s="103">
        <v>43216</v>
      </c>
      <c r="AL6" s="97">
        <v>1</v>
      </c>
      <c r="AM6" s="97">
        <v>0</v>
      </c>
      <c r="AN6" s="97">
        <v>0</v>
      </c>
      <c r="AO6" s="97">
        <v>0</v>
      </c>
      <c r="AP6" s="97">
        <v>0</v>
      </c>
      <c r="AQ6" s="97" t="s">
        <v>111</v>
      </c>
      <c r="AR6" s="97" t="s">
        <v>115</v>
      </c>
      <c r="AS6" s="97">
        <v>0</v>
      </c>
      <c r="AT6" s="110">
        <v>43447</v>
      </c>
      <c r="AU6" s="103">
        <v>43810</v>
      </c>
      <c r="AV6" s="111">
        <f t="shared" si="1"/>
        <v>363</v>
      </c>
      <c r="AW6" s="102">
        <f t="shared" si="0"/>
        <v>76.8</v>
      </c>
      <c r="AX6" s="103">
        <v>43447</v>
      </c>
      <c r="AY6" s="97">
        <v>12.71</v>
      </c>
      <c r="BK6" s="113"/>
      <c r="BO6" s="97">
        <v>0</v>
      </c>
      <c r="BQ6" s="97">
        <v>2.42</v>
      </c>
      <c r="BR6" s="103">
        <v>43530</v>
      </c>
      <c r="BT6" s="102">
        <v>1</v>
      </c>
      <c r="BU6" s="103">
        <v>43608</v>
      </c>
      <c r="BV6" s="97">
        <v>0</v>
      </c>
      <c r="BW6" s="97">
        <v>1</v>
      </c>
      <c r="BX6" s="97" t="s">
        <v>119</v>
      </c>
      <c r="BY6" s="103">
        <v>43845</v>
      </c>
      <c r="BZ6" s="103" t="s">
        <v>142</v>
      </c>
      <c r="CB6" s="103">
        <v>44174</v>
      </c>
      <c r="CC6" s="97">
        <v>78.73</v>
      </c>
      <c r="CD6" s="97" t="s">
        <v>116</v>
      </c>
      <c r="CE6" s="97" t="s">
        <v>116</v>
      </c>
      <c r="CS6" s="97">
        <v>0</v>
      </c>
      <c r="CT6" s="97">
        <v>0</v>
      </c>
      <c r="CW6" s="97">
        <v>1</v>
      </c>
      <c r="CZ6" s="97">
        <v>1</v>
      </c>
      <c r="DA6" s="97">
        <v>0</v>
      </c>
      <c r="DB6" s="97">
        <v>0</v>
      </c>
      <c r="DC6" s="97">
        <v>0</v>
      </c>
      <c r="DD6" s="97">
        <v>0</v>
      </c>
      <c r="DE6" s="97">
        <v>0</v>
      </c>
      <c r="DF6" s="97">
        <v>0</v>
      </c>
      <c r="DG6" s="97">
        <v>0</v>
      </c>
      <c r="DH6" s="97">
        <v>0</v>
      </c>
      <c r="DI6" s="97">
        <v>0</v>
      </c>
      <c r="DJ6" s="103">
        <v>43888</v>
      </c>
      <c r="DL6" s="12" t="s">
        <v>143</v>
      </c>
    </row>
    <row r="7" spans="1:116" ht="20.100000000000001" customHeight="1" x14ac:dyDescent="0.25">
      <c r="A7" s="28">
        <v>105</v>
      </c>
      <c r="B7" s="122">
        <v>43917</v>
      </c>
      <c r="C7" s="23" t="s">
        <v>166</v>
      </c>
      <c r="D7" s="123">
        <v>5507222248</v>
      </c>
      <c r="E7" s="7">
        <v>20292</v>
      </c>
      <c r="F7" s="28">
        <v>111</v>
      </c>
      <c r="G7" s="28" t="s">
        <v>181</v>
      </c>
      <c r="H7" s="28" t="s">
        <v>2</v>
      </c>
      <c r="I7" s="4">
        <v>15.43</v>
      </c>
      <c r="J7" s="4">
        <v>3.5</v>
      </c>
      <c r="K7" s="8" t="s">
        <v>210</v>
      </c>
      <c r="L7" s="9">
        <v>43847</v>
      </c>
      <c r="M7" s="8">
        <f t="shared" si="2"/>
        <v>64</v>
      </c>
      <c r="N7" s="8">
        <v>4054</v>
      </c>
      <c r="O7" s="85" t="s">
        <v>117</v>
      </c>
      <c r="P7" s="85">
        <v>9</v>
      </c>
      <c r="Q7" s="97">
        <v>8</v>
      </c>
      <c r="R7" s="100"/>
      <c r="S7" s="97">
        <v>0</v>
      </c>
      <c r="T7" s="97">
        <v>0</v>
      </c>
      <c r="U7" s="97">
        <v>0</v>
      </c>
      <c r="V7" s="97">
        <v>0</v>
      </c>
      <c r="W7" s="85" t="s">
        <v>662</v>
      </c>
      <c r="X7" s="85"/>
      <c r="Y7" s="8">
        <v>1</v>
      </c>
      <c r="Z7" t="s">
        <v>976</v>
      </c>
      <c r="AA7" t="s">
        <v>976</v>
      </c>
      <c r="AB7" s="9">
        <v>43847</v>
      </c>
      <c r="AC7" s="9">
        <v>44409</v>
      </c>
      <c r="AD7" s="9">
        <v>43860</v>
      </c>
      <c r="AE7" s="10">
        <f>DATEDIF(AD7,AC7,"d")</f>
        <v>549</v>
      </c>
      <c r="AF7" s="102">
        <v>1</v>
      </c>
      <c r="AG7" s="97">
        <v>1</v>
      </c>
      <c r="AH7" s="100" t="s">
        <v>110</v>
      </c>
      <c r="AI7" s="97">
        <v>0</v>
      </c>
      <c r="AJ7" s="100"/>
      <c r="AK7" s="108"/>
      <c r="AL7" s="97">
        <v>1</v>
      </c>
      <c r="AM7" s="97">
        <v>1</v>
      </c>
      <c r="AN7" s="97">
        <v>1</v>
      </c>
      <c r="AO7" s="97">
        <v>1</v>
      </c>
      <c r="AP7" s="97">
        <v>0</v>
      </c>
      <c r="AQ7" s="100" t="s">
        <v>124</v>
      </c>
      <c r="AR7" s="97" t="s">
        <v>798</v>
      </c>
      <c r="AS7" s="97">
        <v>1</v>
      </c>
      <c r="AT7" s="118">
        <v>43917</v>
      </c>
      <c r="AU7" s="103">
        <v>44431</v>
      </c>
      <c r="AV7" s="111">
        <f t="shared" si="1"/>
        <v>514</v>
      </c>
      <c r="AW7" s="111">
        <f t="shared" ref="AW7:AW13" si="3">DATEDIF(E7,AT7,"Y")</f>
        <v>64</v>
      </c>
      <c r="AX7" s="103">
        <v>43917</v>
      </c>
      <c r="AY7" s="97">
        <v>15.43</v>
      </c>
      <c r="AZ7" s="100"/>
      <c r="BA7" s="100"/>
      <c r="BB7" s="97">
        <v>3.5</v>
      </c>
      <c r="BC7" s="97">
        <v>35.07</v>
      </c>
      <c r="BD7" s="97">
        <v>3.4</v>
      </c>
      <c r="BE7" s="97">
        <v>152</v>
      </c>
      <c r="BF7" s="97">
        <v>8.6999999999999993</v>
      </c>
      <c r="BG7" s="97">
        <v>233</v>
      </c>
      <c r="BH7" s="97">
        <v>4.71</v>
      </c>
      <c r="BI7" s="97">
        <v>9.8000000000000007</v>
      </c>
      <c r="BJ7" s="97">
        <v>2.92</v>
      </c>
      <c r="BK7" s="113">
        <f>BH7/BJ7</f>
        <v>1.6130136986301371</v>
      </c>
      <c r="BL7" s="113">
        <f>BJ7/BI7</f>
        <v>0.29795918367346935</v>
      </c>
      <c r="BM7" s="113">
        <f>BG7/BJ7</f>
        <v>79.794520547945211</v>
      </c>
      <c r="BN7" s="113">
        <f>BM7*BH7</f>
        <v>375.83219178082192</v>
      </c>
      <c r="BO7" s="97">
        <v>1</v>
      </c>
      <c r="BP7" s="97">
        <v>0</v>
      </c>
      <c r="BQ7" s="100"/>
      <c r="BR7" s="108"/>
      <c r="BS7" s="100"/>
      <c r="BT7" s="97">
        <v>0</v>
      </c>
      <c r="BV7" s="97">
        <v>0</v>
      </c>
      <c r="BW7" s="97">
        <v>1</v>
      </c>
      <c r="BX7" s="97" t="s">
        <v>119</v>
      </c>
      <c r="BY7" s="103">
        <v>44440</v>
      </c>
      <c r="BZ7" s="103">
        <v>44440</v>
      </c>
      <c r="CA7" s="97">
        <v>1</v>
      </c>
      <c r="DA7" s="97">
        <v>0</v>
      </c>
      <c r="DB7" s="97">
        <v>0</v>
      </c>
      <c r="DC7" s="97">
        <v>0</v>
      </c>
      <c r="DD7" s="97">
        <v>0</v>
      </c>
      <c r="DE7" s="97">
        <v>0</v>
      </c>
      <c r="DF7" s="97">
        <v>0</v>
      </c>
      <c r="DG7" s="97">
        <v>0</v>
      </c>
      <c r="DH7" s="97">
        <v>0</v>
      </c>
      <c r="DJ7" s="103">
        <v>44453</v>
      </c>
    </row>
    <row r="8" spans="1:116" ht="20.100000000000001" customHeight="1" x14ac:dyDescent="0.25">
      <c r="A8" s="28">
        <v>106</v>
      </c>
      <c r="B8" s="122">
        <v>43965</v>
      </c>
      <c r="C8" s="84" t="s">
        <v>175</v>
      </c>
      <c r="D8" s="123">
        <v>5401281578</v>
      </c>
      <c r="E8" s="7">
        <v>19752</v>
      </c>
      <c r="F8" s="28">
        <v>211</v>
      </c>
      <c r="G8" s="28" t="s">
        <v>182</v>
      </c>
      <c r="H8" s="28" t="s">
        <v>1</v>
      </c>
      <c r="I8" s="4">
        <v>36.64</v>
      </c>
      <c r="J8" s="4">
        <v>3.63</v>
      </c>
      <c r="K8" s="8" t="s">
        <v>16</v>
      </c>
      <c r="L8" s="9">
        <v>43654</v>
      </c>
      <c r="M8" s="8">
        <f t="shared" si="2"/>
        <v>65</v>
      </c>
      <c r="N8" s="8">
        <v>150</v>
      </c>
      <c r="O8" s="8" t="s">
        <v>117</v>
      </c>
      <c r="P8" s="8">
        <v>9</v>
      </c>
      <c r="Q8" s="97">
        <v>8</v>
      </c>
      <c r="S8" s="97">
        <v>1</v>
      </c>
      <c r="T8" s="97">
        <v>0</v>
      </c>
      <c r="U8" s="97">
        <v>1</v>
      </c>
      <c r="V8" s="97">
        <v>0</v>
      </c>
      <c r="X8" s="8" t="s">
        <v>664</v>
      </c>
      <c r="Y8" s="8">
        <v>1</v>
      </c>
      <c r="Z8" t="s">
        <v>976</v>
      </c>
      <c r="AA8" t="s">
        <v>976</v>
      </c>
      <c r="AB8" s="9">
        <v>43598</v>
      </c>
      <c r="AD8" s="9">
        <v>43605</v>
      </c>
      <c r="AF8" s="102">
        <v>1</v>
      </c>
      <c r="AG8" s="97">
        <v>1</v>
      </c>
      <c r="AH8" s="97" t="s">
        <v>110</v>
      </c>
      <c r="AI8" s="97">
        <v>0</v>
      </c>
      <c r="AL8" s="97">
        <v>1</v>
      </c>
      <c r="AM8" s="97">
        <v>1</v>
      </c>
      <c r="AN8" s="97">
        <v>0</v>
      </c>
      <c r="AO8" s="97">
        <v>0</v>
      </c>
      <c r="AP8" s="97">
        <v>0</v>
      </c>
      <c r="AQ8" s="97" t="s">
        <v>124</v>
      </c>
      <c r="AR8" s="97" t="s">
        <v>119</v>
      </c>
      <c r="AS8" s="97">
        <v>1</v>
      </c>
      <c r="AT8" s="118">
        <v>43979</v>
      </c>
      <c r="AU8" s="103">
        <v>44037</v>
      </c>
      <c r="AV8" s="111">
        <f t="shared" si="1"/>
        <v>58</v>
      </c>
      <c r="AW8" s="111">
        <f t="shared" si="3"/>
        <v>66</v>
      </c>
      <c r="AX8" s="103">
        <v>43965</v>
      </c>
      <c r="AY8" s="97">
        <v>36.340000000000003</v>
      </c>
      <c r="AZ8" s="97">
        <v>16.170000000000002</v>
      </c>
      <c r="BA8" s="97">
        <v>168.09</v>
      </c>
      <c r="BB8" s="97">
        <v>3.63</v>
      </c>
      <c r="BC8" s="97">
        <v>1.89</v>
      </c>
      <c r="BD8" s="97">
        <v>1.6</v>
      </c>
      <c r="BE8" s="97">
        <v>140</v>
      </c>
      <c r="BF8" s="97">
        <v>7.38</v>
      </c>
      <c r="BG8" s="97">
        <v>246</v>
      </c>
      <c r="BH8" s="97">
        <v>6.31</v>
      </c>
      <c r="BI8" s="97">
        <v>0.48</v>
      </c>
      <c r="BJ8" s="97">
        <v>0.55000000000000004</v>
      </c>
      <c r="BK8" s="113">
        <f>BH8/BJ8</f>
        <v>11.472727272727271</v>
      </c>
      <c r="BL8" s="113">
        <f>BJ8/BI8</f>
        <v>1.1458333333333335</v>
      </c>
      <c r="BM8" s="113">
        <f>BG8/BJ8</f>
        <v>447.27272727272725</v>
      </c>
      <c r="BN8" s="113">
        <f>BM8*BH8</f>
        <v>2822.2909090909088</v>
      </c>
      <c r="BO8" s="97">
        <v>1</v>
      </c>
      <c r="BP8" s="97">
        <v>0</v>
      </c>
      <c r="BQ8" s="97">
        <v>6.08</v>
      </c>
      <c r="BR8" s="103">
        <v>44109</v>
      </c>
      <c r="BS8" s="97">
        <v>0</v>
      </c>
      <c r="BT8" s="97" t="s">
        <v>799</v>
      </c>
      <c r="BV8" s="97">
        <v>0</v>
      </c>
      <c r="BW8" s="97">
        <v>1</v>
      </c>
      <c r="BX8" s="97" t="s">
        <v>119</v>
      </c>
      <c r="BY8" s="103">
        <v>44047</v>
      </c>
      <c r="BZ8" s="103">
        <v>44175</v>
      </c>
      <c r="CA8" s="97">
        <v>7</v>
      </c>
      <c r="DA8" s="97">
        <v>1</v>
      </c>
      <c r="DB8" s="97">
        <v>1</v>
      </c>
      <c r="DC8" s="97">
        <v>0</v>
      </c>
      <c r="DD8" s="97">
        <v>0</v>
      </c>
      <c r="DE8" s="97">
        <v>0</v>
      </c>
      <c r="DF8" s="97">
        <v>0</v>
      </c>
      <c r="DG8" s="97">
        <v>0</v>
      </c>
      <c r="DH8" s="97">
        <v>0</v>
      </c>
      <c r="DJ8" s="103">
        <v>44413</v>
      </c>
    </row>
    <row r="9" spans="1:116" ht="20.100000000000001" customHeight="1" x14ac:dyDescent="0.25">
      <c r="A9" s="28">
        <v>109</v>
      </c>
      <c r="B9" s="122">
        <v>44022</v>
      </c>
      <c r="C9" s="84" t="s">
        <v>157</v>
      </c>
      <c r="D9" s="123">
        <v>460705448</v>
      </c>
      <c r="E9" s="7">
        <v>16988</v>
      </c>
      <c r="F9" s="28">
        <v>111</v>
      </c>
      <c r="G9" s="28" t="s">
        <v>183</v>
      </c>
      <c r="H9" s="28" t="s">
        <v>1</v>
      </c>
      <c r="I9" s="4">
        <v>55.92</v>
      </c>
      <c r="K9" s="8" t="s">
        <v>210</v>
      </c>
      <c r="L9" s="9">
        <v>41609</v>
      </c>
      <c r="M9" s="8">
        <f t="shared" si="2"/>
        <v>67</v>
      </c>
      <c r="N9" s="8">
        <v>45.97</v>
      </c>
      <c r="O9" s="8" t="s">
        <v>112</v>
      </c>
      <c r="P9" s="8">
        <v>8</v>
      </c>
      <c r="Q9" s="97">
        <v>8</v>
      </c>
      <c r="R9" s="97">
        <v>0</v>
      </c>
      <c r="S9" s="97">
        <v>0</v>
      </c>
      <c r="T9" s="97">
        <v>0</v>
      </c>
      <c r="U9" s="97">
        <v>0</v>
      </c>
      <c r="V9" s="97">
        <v>0</v>
      </c>
      <c r="W9" s="8" t="s">
        <v>689</v>
      </c>
      <c r="Y9" s="8">
        <v>1</v>
      </c>
      <c r="Z9" t="s">
        <v>976</v>
      </c>
      <c r="AA9" t="s">
        <v>976</v>
      </c>
      <c r="AC9" s="9">
        <v>43985</v>
      </c>
      <c r="AD9" s="9">
        <v>41682</v>
      </c>
      <c r="AE9" s="10">
        <f>DATEDIF(AD9,AC9,"d")</f>
        <v>2303</v>
      </c>
      <c r="AF9" s="102">
        <v>1</v>
      </c>
      <c r="AG9" s="97">
        <v>1</v>
      </c>
      <c r="AH9" s="97" t="s">
        <v>690</v>
      </c>
      <c r="AI9" s="97">
        <v>0</v>
      </c>
      <c r="AJ9" s="97">
        <v>0.69</v>
      </c>
      <c r="AK9" s="103">
        <v>42662</v>
      </c>
      <c r="AL9" s="97">
        <v>0</v>
      </c>
      <c r="AM9" s="97">
        <v>1</v>
      </c>
      <c r="AN9" s="97">
        <v>0</v>
      </c>
      <c r="AO9" s="97">
        <v>0</v>
      </c>
      <c r="AP9" s="97">
        <v>0</v>
      </c>
      <c r="AQ9" s="97" t="s">
        <v>124</v>
      </c>
      <c r="AR9" s="104"/>
      <c r="AS9" s="97">
        <v>1</v>
      </c>
      <c r="AT9" s="118">
        <v>44022</v>
      </c>
      <c r="AU9" s="103">
        <v>44412</v>
      </c>
      <c r="AV9" s="111">
        <f t="shared" si="1"/>
        <v>390</v>
      </c>
      <c r="AW9" s="111">
        <f t="shared" si="3"/>
        <v>74</v>
      </c>
      <c r="AX9" s="104">
        <v>44022</v>
      </c>
      <c r="AY9" s="97">
        <v>55.92</v>
      </c>
      <c r="BK9" s="113"/>
      <c r="BL9" s="113"/>
      <c r="BM9" s="113"/>
      <c r="BN9" s="113"/>
      <c r="BO9" s="97">
        <v>0</v>
      </c>
      <c r="BQ9" s="97">
        <v>0.12</v>
      </c>
      <c r="BR9" s="103">
        <v>44141</v>
      </c>
      <c r="BS9" s="97">
        <v>1</v>
      </c>
      <c r="BT9" s="97">
        <v>1</v>
      </c>
      <c r="BV9" s="97">
        <v>0</v>
      </c>
      <c r="BW9" s="97">
        <v>0</v>
      </c>
      <c r="DA9" s="97">
        <v>0</v>
      </c>
      <c r="DB9" s="97">
        <v>0</v>
      </c>
      <c r="DC9" s="97" t="s">
        <v>111</v>
      </c>
      <c r="DD9" s="97">
        <v>0</v>
      </c>
      <c r="DE9" s="97">
        <v>0</v>
      </c>
      <c r="DF9" s="97">
        <v>0</v>
      </c>
      <c r="DG9" s="97">
        <v>0</v>
      </c>
      <c r="DH9" s="97">
        <v>0</v>
      </c>
      <c r="DI9" s="97">
        <v>1</v>
      </c>
      <c r="DJ9" s="103">
        <v>44562</v>
      </c>
    </row>
    <row r="10" spans="1:116" ht="20.100000000000001" customHeight="1" x14ac:dyDescent="0.25">
      <c r="A10" s="28">
        <v>110</v>
      </c>
      <c r="B10" s="122">
        <v>44046</v>
      </c>
      <c r="C10" s="84" t="s">
        <v>161</v>
      </c>
      <c r="D10" s="123">
        <v>5510131253</v>
      </c>
      <c r="E10" s="7">
        <v>20375</v>
      </c>
      <c r="F10" s="28">
        <v>111</v>
      </c>
      <c r="G10" s="28" t="s">
        <v>184</v>
      </c>
      <c r="H10" s="28" t="s">
        <v>1</v>
      </c>
      <c r="I10" s="47">
        <v>24.54</v>
      </c>
      <c r="J10" s="4">
        <v>4.34</v>
      </c>
      <c r="K10" s="8" t="s">
        <v>210</v>
      </c>
      <c r="L10" s="9">
        <v>42566</v>
      </c>
      <c r="M10" s="8">
        <f t="shared" si="2"/>
        <v>60</v>
      </c>
      <c r="N10" s="8">
        <v>86.99</v>
      </c>
      <c r="O10" s="8" t="s">
        <v>112</v>
      </c>
      <c r="P10" s="8">
        <v>8</v>
      </c>
      <c r="Q10" s="97">
        <v>8</v>
      </c>
      <c r="R10" s="97">
        <v>0</v>
      </c>
      <c r="S10" s="97">
        <v>0</v>
      </c>
      <c r="T10" s="97">
        <v>0</v>
      </c>
      <c r="U10" s="97">
        <v>0</v>
      </c>
      <c r="V10" s="97">
        <v>0</v>
      </c>
      <c r="W10" s="8" t="s">
        <v>691</v>
      </c>
      <c r="Y10" s="8">
        <v>1</v>
      </c>
      <c r="Z10" t="s">
        <v>976</v>
      </c>
      <c r="AA10" t="s">
        <v>976</v>
      </c>
      <c r="AB10" s="9">
        <v>42566</v>
      </c>
      <c r="AC10" s="9">
        <v>42930</v>
      </c>
      <c r="AD10" s="9">
        <v>42611</v>
      </c>
      <c r="AE10" s="10">
        <f>DATEDIF(AD10,AC10,"d")</f>
        <v>319</v>
      </c>
      <c r="AF10" s="102">
        <v>0</v>
      </c>
      <c r="AG10" s="97">
        <v>1</v>
      </c>
      <c r="AH10" s="97" t="s">
        <v>692</v>
      </c>
      <c r="AI10" s="97">
        <v>1</v>
      </c>
      <c r="AL10" s="97">
        <v>0</v>
      </c>
      <c r="AM10" s="97">
        <v>1</v>
      </c>
      <c r="AN10" s="97">
        <v>0</v>
      </c>
      <c r="AO10" s="97">
        <v>0</v>
      </c>
      <c r="AP10" s="97">
        <v>0</v>
      </c>
      <c r="AQ10" s="104" t="s">
        <v>694</v>
      </c>
      <c r="AR10" s="97" t="s">
        <v>693</v>
      </c>
      <c r="AS10" s="97">
        <v>0</v>
      </c>
      <c r="AT10" s="118">
        <v>44134</v>
      </c>
      <c r="AU10" s="103">
        <v>44306</v>
      </c>
      <c r="AV10" s="111">
        <f t="shared" si="1"/>
        <v>172</v>
      </c>
      <c r="AW10" s="111">
        <f t="shared" si="3"/>
        <v>65</v>
      </c>
      <c r="AX10" s="103">
        <v>44131</v>
      </c>
      <c r="AY10" s="97">
        <v>22.91</v>
      </c>
      <c r="BB10" s="97">
        <v>2.92</v>
      </c>
      <c r="BC10" s="97">
        <v>2.15</v>
      </c>
      <c r="BD10" s="97">
        <v>3.4</v>
      </c>
      <c r="BE10" s="97">
        <v>157</v>
      </c>
      <c r="BF10" s="97">
        <v>8.3699999999999992</v>
      </c>
      <c r="BG10" s="97">
        <v>221</v>
      </c>
      <c r="BH10" s="97">
        <v>4.2</v>
      </c>
      <c r="BI10" s="97">
        <v>9.6999999999999993</v>
      </c>
      <c r="BJ10" s="97">
        <v>3.04</v>
      </c>
      <c r="BK10" s="113">
        <f>BH10/BJ10</f>
        <v>1.381578947368421</v>
      </c>
      <c r="BL10" s="113">
        <f>BJ10/BI10</f>
        <v>0.31340206185567016</v>
      </c>
      <c r="BM10" s="113">
        <f>BG10/BJ10</f>
        <v>72.69736842105263</v>
      </c>
      <c r="BN10" s="113">
        <f>BM10*BH10</f>
        <v>305.32894736842104</v>
      </c>
      <c r="BO10" s="97">
        <v>1</v>
      </c>
      <c r="BQ10" s="97">
        <v>0.97</v>
      </c>
      <c r="BR10" s="103">
        <v>44192</v>
      </c>
      <c r="BS10" s="97">
        <v>1</v>
      </c>
      <c r="BV10" s="97">
        <v>0</v>
      </c>
      <c r="BW10" s="97">
        <v>0</v>
      </c>
      <c r="DA10" s="97">
        <v>0</v>
      </c>
      <c r="DB10" s="97">
        <v>0</v>
      </c>
      <c r="DC10" s="97">
        <v>0</v>
      </c>
      <c r="DD10" s="97">
        <v>0</v>
      </c>
      <c r="DE10" s="97">
        <v>0</v>
      </c>
      <c r="DF10" s="97">
        <v>0</v>
      </c>
      <c r="DG10" s="97">
        <v>0</v>
      </c>
      <c r="DH10" s="97">
        <v>0</v>
      </c>
      <c r="DJ10" s="103">
        <v>44281</v>
      </c>
    </row>
    <row r="11" spans="1:116" ht="20.100000000000001" customHeight="1" x14ac:dyDescent="0.25">
      <c r="A11" s="28">
        <v>115</v>
      </c>
      <c r="B11" s="122">
        <v>44075</v>
      </c>
      <c r="C11" s="84" t="s">
        <v>158</v>
      </c>
      <c r="D11" s="123">
        <v>390928409</v>
      </c>
      <c r="E11" s="7">
        <v>14516</v>
      </c>
      <c r="F11" s="28">
        <v>111</v>
      </c>
      <c r="G11" s="28" t="s">
        <v>185</v>
      </c>
      <c r="H11" s="28" t="s">
        <v>1</v>
      </c>
      <c r="I11" s="4">
        <v>72.239999999999995</v>
      </c>
      <c r="J11" s="4">
        <v>2.96</v>
      </c>
      <c r="K11" s="8" t="s">
        <v>210</v>
      </c>
      <c r="L11" s="9">
        <v>40185</v>
      </c>
      <c r="M11" s="8">
        <f t="shared" si="2"/>
        <v>70</v>
      </c>
      <c r="N11" s="8">
        <v>77</v>
      </c>
      <c r="O11" s="8" t="s">
        <v>695</v>
      </c>
      <c r="P11" s="8">
        <v>7</v>
      </c>
      <c r="Q11" s="97">
        <v>7</v>
      </c>
      <c r="R11" s="97">
        <v>0</v>
      </c>
      <c r="S11" s="97">
        <v>0</v>
      </c>
      <c r="T11" s="97">
        <v>1</v>
      </c>
      <c r="U11" s="97">
        <v>0</v>
      </c>
      <c r="V11" s="97">
        <v>0</v>
      </c>
      <c r="W11" s="8" t="s">
        <v>696</v>
      </c>
      <c r="Y11" s="8">
        <v>0</v>
      </c>
      <c r="Z11" t="s">
        <v>979</v>
      </c>
      <c r="AA11" t="s">
        <v>975</v>
      </c>
      <c r="AB11" s="9">
        <v>408494</v>
      </c>
      <c r="AC11" s="9">
        <v>44021</v>
      </c>
      <c r="AD11" s="9">
        <v>40212</v>
      </c>
      <c r="AE11" s="10">
        <f>DATEDIF(AD11,AC11,"d")</f>
        <v>3809</v>
      </c>
      <c r="AF11" s="102">
        <v>0</v>
      </c>
      <c r="AG11" s="97">
        <v>1</v>
      </c>
      <c r="AH11" s="97" t="s">
        <v>697</v>
      </c>
      <c r="AI11" s="97">
        <v>1</v>
      </c>
      <c r="AL11" s="97">
        <v>0</v>
      </c>
      <c r="AM11" s="97">
        <v>1</v>
      </c>
      <c r="AN11" s="97">
        <v>0</v>
      </c>
      <c r="AO11" s="97">
        <v>0</v>
      </c>
      <c r="AP11" s="97">
        <v>0</v>
      </c>
      <c r="AQ11" s="97" t="s">
        <v>124</v>
      </c>
      <c r="AR11" s="97" t="s">
        <v>115</v>
      </c>
      <c r="AS11" s="97">
        <v>1</v>
      </c>
      <c r="AT11" s="118">
        <v>44120</v>
      </c>
      <c r="AU11" s="103" t="s">
        <v>473</v>
      </c>
      <c r="AV11" s="111"/>
      <c r="AW11" s="111">
        <f t="shared" si="3"/>
        <v>81</v>
      </c>
      <c r="AX11" s="104">
        <v>44120</v>
      </c>
      <c r="AY11" s="97">
        <v>96.04</v>
      </c>
      <c r="BB11" s="97">
        <v>2.66</v>
      </c>
      <c r="BC11" s="97">
        <v>2.09</v>
      </c>
      <c r="BD11" s="97">
        <v>2.1</v>
      </c>
      <c r="BE11" s="97">
        <v>120</v>
      </c>
      <c r="BF11" s="97">
        <v>5.07</v>
      </c>
      <c r="BG11" s="97">
        <v>241</v>
      </c>
      <c r="BH11" s="97">
        <v>3.16</v>
      </c>
      <c r="BI11" s="97">
        <v>0.53</v>
      </c>
      <c r="BJ11" s="97">
        <v>1.27</v>
      </c>
      <c r="BK11" s="113">
        <f>BH11/BJ11</f>
        <v>2.4881889763779528</v>
      </c>
      <c r="BL11" s="113">
        <f>BJ11/BI11</f>
        <v>2.3962264150943398</v>
      </c>
      <c r="BM11" s="113">
        <f>BG11/BJ11</f>
        <v>189.76377952755905</v>
      </c>
      <c r="BN11" s="113">
        <f>BM11*BH11</f>
        <v>599.65354330708658</v>
      </c>
      <c r="BO11" s="97">
        <v>1</v>
      </c>
      <c r="BP11" s="97">
        <v>0</v>
      </c>
      <c r="BQ11" s="97">
        <v>1.7</v>
      </c>
      <c r="BR11" s="103">
        <v>44295</v>
      </c>
      <c r="BS11" s="97">
        <v>1</v>
      </c>
      <c r="BV11" s="97">
        <v>0</v>
      </c>
      <c r="BW11" s="97">
        <v>0</v>
      </c>
      <c r="DA11" s="97">
        <v>0</v>
      </c>
      <c r="DB11" s="97">
        <v>0</v>
      </c>
      <c r="DC11" s="97">
        <v>0</v>
      </c>
      <c r="DD11" s="97">
        <v>0</v>
      </c>
      <c r="DE11" s="97">
        <v>0</v>
      </c>
      <c r="DF11" s="97">
        <v>1</v>
      </c>
      <c r="DG11" s="97">
        <v>1</v>
      </c>
      <c r="DH11" s="97">
        <v>1</v>
      </c>
      <c r="DI11" s="97">
        <v>0</v>
      </c>
      <c r="DJ11" s="103">
        <v>44638</v>
      </c>
    </row>
    <row r="12" spans="1:116" ht="20.100000000000001" customHeight="1" x14ac:dyDescent="0.25">
      <c r="A12" s="28">
        <v>116</v>
      </c>
      <c r="B12" s="122">
        <v>44095</v>
      </c>
      <c r="C12" s="84" t="s">
        <v>153</v>
      </c>
      <c r="D12" s="123">
        <v>511019194</v>
      </c>
      <c r="E12" s="7">
        <v>18920</v>
      </c>
      <c r="F12" s="28">
        <v>111</v>
      </c>
      <c r="G12" s="28" t="s">
        <v>186</v>
      </c>
      <c r="H12" s="28" t="s">
        <v>2</v>
      </c>
      <c r="I12" s="4">
        <v>206.37</v>
      </c>
      <c r="J12" s="4">
        <v>12.85</v>
      </c>
      <c r="K12" s="8" t="s">
        <v>16</v>
      </c>
      <c r="L12" s="9">
        <v>43727</v>
      </c>
      <c r="M12" s="8">
        <f t="shared" si="2"/>
        <v>67</v>
      </c>
      <c r="N12" s="8">
        <v>27.6</v>
      </c>
      <c r="O12" s="8" t="s">
        <v>109</v>
      </c>
      <c r="P12" s="8">
        <v>9</v>
      </c>
      <c r="Q12" s="97">
        <v>8</v>
      </c>
      <c r="R12" s="97">
        <v>0</v>
      </c>
      <c r="S12" s="97">
        <v>0</v>
      </c>
      <c r="T12" s="97">
        <v>0</v>
      </c>
      <c r="U12" s="97">
        <v>0</v>
      </c>
      <c r="V12" s="97">
        <v>0</v>
      </c>
      <c r="Y12" s="8">
        <v>1</v>
      </c>
      <c r="Z12"/>
      <c r="AA12" t="s">
        <v>980</v>
      </c>
      <c r="AB12" s="9">
        <v>43727</v>
      </c>
      <c r="AC12" s="9">
        <v>43727</v>
      </c>
      <c r="AD12" s="9">
        <v>43741</v>
      </c>
      <c r="AF12" s="102">
        <v>1</v>
      </c>
      <c r="AG12" s="97">
        <v>1</v>
      </c>
      <c r="AH12" s="97" t="s">
        <v>110</v>
      </c>
      <c r="AI12" s="97">
        <v>0</v>
      </c>
      <c r="AL12" s="97">
        <v>1</v>
      </c>
      <c r="AM12" s="97">
        <v>1</v>
      </c>
      <c r="AN12" s="97">
        <v>1</v>
      </c>
      <c r="AO12" s="97">
        <v>0</v>
      </c>
      <c r="AP12" s="97">
        <v>0</v>
      </c>
      <c r="AQ12" s="97" t="s">
        <v>124</v>
      </c>
      <c r="AR12" s="97" t="s">
        <v>115</v>
      </c>
      <c r="AS12" s="97">
        <v>1</v>
      </c>
      <c r="AT12" s="118">
        <v>43914</v>
      </c>
      <c r="AU12" s="103">
        <v>44094</v>
      </c>
      <c r="AV12" s="111">
        <f>_xlfn.DAYS(AU12,AT12)</f>
        <v>180</v>
      </c>
      <c r="AW12" s="111">
        <f t="shared" si="3"/>
        <v>68</v>
      </c>
      <c r="AX12" s="103">
        <v>44092</v>
      </c>
      <c r="AY12" s="97">
        <v>187.57</v>
      </c>
      <c r="BB12" s="97">
        <v>11.92</v>
      </c>
      <c r="BC12" s="97">
        <v>11.93</v>
      </c>
      <c r="BE12" s="97">
        <v>128</v>
      </c>
      <c r="BF12" s="97">
        <v>7.14</v>
      </c>
      <c r="BG12" s="97">
        <v>227</v>
      </c>
      <c r="BH12" s="97">
        <v>4.72</v>
      </c>
      <c r="BI12" s="97">
        <v>0.46</v>
      </c>
      <c r="BJ12" s="97">
        <v>1.82</v>
      </c>
      <c r="BK12" s="113">
        <f>BH12/BJ12</f>
        <v>2.5934065934065931</v>
      </c>
      <c r="BL12" s="113">
        <f>BJ12/BI12</f>
        <v>3.9565217391304346</v>
      </c>
      <c r="BM12" s="113">
        <f>BG12/BJ12</f>
        <v>124.72527472527472</v>
      </c>
      <c r="BN12" s="113">
        <f>BM12*BH12</f>
        <v>588.70329670329659</v>
      </c>
      <c r="BO12" s="97">
        <v>1</v>
      </c>
      <c r="BP12" s="97">
        <v>5</v>
      </c>
      <c r="BW12" s="97">
        <v>1</v>
      </c>
      <c r="BX12" s="97" t="s">
        <v>119</v>
      </c>
      <c r="BY12" s="103">
        <v>44103</v>
      </c>
      <c r="BZ12" s="103">
        <v>44251</v>
      </c>
      <c r="CA12" s="97">
        <v>8</v>
      </c>
      <c r="DA12" s="97">
        <v>1</v>
      </c>
      <c r="DB12" s="97">
        <v>1</v>
      </c>
      <c r="DC12" s="97">
        <v>0</v>
      </c>
      <c r="DD12" s="97">
        <v>0</v>
      </c>
      <c r="DE12" s="97">
        <v>1</v>
      </c>
      <c r="DF12" s="97">
        <v>1</v>
      </c>
      <c r="DG12" s="97">
        <v>0</v>
      </c>
      <c r="DH12" s="97">
        <v>0</v>
      </c>
      <c r="DI12" s="97">
        <v>1</v>
      </c>
      <c r="DJ12" s="103">
        <v>44434</v>
      </c>
    </row>
    <row r="13" spans="1:116" s="17" customFormat="1" ht="20.100000000000001" customHeight="1" x14ac:dyDescent="0.25">
      <c r="A13" s="28">
        <v>117</v>
      </c>
      <c r="B13" s="122">
        <v>44111</v>
      </c>
      <c r="C13" s="84" t="s">
        <v>154</v>
      </c>
      <c r="D13" s="123">
        <v>491206187</v>
      </c>
      <c r="E13" s="7">
        <v>18238</v>
      </c>
      <c r="F13" s="28">
        <v>211</v>
      </c>
      <c r="G13" s="28" t="s">
        <v>187</v>
      </c>
      <c r="H13" s="28" t="s">
        <v>1</v>
      </c>
      <c r="I13" s="4">
        <v>7.25</v>
      </c>
      <c r="J13" s="4">
        <v>2.62</v>
      </c>
      <c r="K13" s="8" t="s">
        <v>210</v>
      </c>
      <c r="L13" s="9">
        <v>43039</v>
      </c>
      <c r="M13" s="8">
        <f t="shared" si="2"/>
        <v>67</v>
      </c>
      <c r="N13" s="8">
        <v>117</v>
      </c>
      <c r="O13" s="8" t="s">
        <v>117</v>
      </c>
      <c r="P13" s="8">
        <v>9</v>
      </c>
      <c r="Q13" s="97">
        <v>8</v>
      </c>
      <c r="R13" s="97">
        <v>0</v>
      </c>
      <c r="S13" s="97">
        <v>0</v>
      </c>
      <c r="T13" s="97">
        <v>0</v>
      </c>
      <c r="U13" s="97">
        <v>0</v>
      </c>
      <c r="V13" s="97">
        <v>0</v>
      </c>
      <c r="W13" s="8" t="s">
        <v>698</v>
      </c>
      <c r="X13" s="8"/>
      <c r="Y13" s="8">
        <v>1</v>
      </c>
      <c r="Z13" t="s">
        <v>976</v>
      </c>
      <c r="AA13" t="s">
        <v>976</v>
      </c>
      <c r="AB13" s="9">
        <v>43039</v>
      </c>
      <c r="AC13" s="9">
        <v>44007</v>
      </c>
      <c r="AD13" s="9">
        <v>43084</v>
      </c>
      <c r="AE13" s="10">
        <f>DATEDIF(AD13,AC13,"d")</f>
        <v>923</v>
      </c>
      <c r="AF13" s="102">
        <v>1</v>
      </c>
      <c r="AG13" s="97">
        <v>1</v>
      </c>
      <c r="AH13" s="97" t="s">
        <v>690</v>
      </c>
      <c r="AI13" s="97">
        <v>0</v>
      </c>
      <c r="AJ13" s="97">
        <v>8.18</v>
      </c>
      <c r="AK13" s="103">
        <v>43178</v>
      </c>
      <c r="AL13" s="97">
        <v>1</v>
      </c>
      <c r="AM13" s="97">
        <v>1</v>
      </c>
      <c r="AN13" s="97">
        <v>0</v>
      </c>
      <c r="AO13" s="97">
        <v>0</v>
      </c>
      <c r="AP13" s="97">
        <v>0</v>
      </c>
      <c r="AQ13" s="97" t="s">
        <v>124</v>
      </c>
      <c r="AR13" s="97" t="s">
        <v>115</v>
      </c>
      <c r="AS13" s="97">
        <v>1</v>
      </c>
      <c r="AT13" s="118">
        <v>44111</v>
      </c>
      <c r="AU13" s="103" t="s">
        <v>473</v>
      </c>
      <c r="AV13" s="111"/>
      <c r="AW13" s="111">
        <f t="shared" si="3"/>
        <v>70</v>
      </c>
      <c r="AX13" s="103">
        <v>44111</v>
      </c>
      <c r="AY13" s="97"/>
      <c r="AZ13" s="97">
        <v>10.07</v>
      </c>
      <c r="BA13" s="97">
        <v>147.86000000000001</v>
      </c>
      <c r="BB13" s="97">
        <v>2.62</v>
      </c>
      <c r="BC13" s="97">
        <v>1.62</v>
      </c>
      <c r="BD13" s="97">
        <v>7.3</v>
      </c>
      <c r="BE13" s="97">
        <v>115</v>
      </c>
      <c r="BF13" s="97">
        <v>7.56</v>
      </c>
      <c r="BG13" s="97">
        <v>291</v>
      </c>
      <c r="BH13" s="97">
        <v>5.36</v>
      </c>
      <c r="BI13" s="97">
        <v>0.44</v>
      </c>
      <c r="BJ13" s="97">
        <v>1.56</v>
      </c>
      <c r="BK13" s="113">
        <f>BH13/BJ13</f>
        <v>3.4358974358974361</v>
      </c>
      <c r="BL13" s="113">
        <f>BJ13/BI13</f>
        <v>3.5454545454545454</v>
      </c>
      <c r="BM13" s="113">
        <f>BG13/BJ13</f>
        <v>186.53846153846152</v>
      </c>
      <c r="BN13" s="113">
        <f>BM13*BH13</f>
        <v>999.84615384615381</v>
      </c>
      <c r="BO13" s="97">
        <v>0</v>
      </c>
      <c r="BP13" s="97"/>
      <c r="BQ13" s="113">
        <v>8.6999999999999993</v>
      </c>
      <c r="BR13" s="104">
        <v>44141</v>
      </c>
      <c r="BS13" s="97">
        <v>1</v>
      </c>
      <c r="BT13" s="97"/>
      <c r="BU13" s="103"/>
      <c r="BV13" s="97">
        <v>0</v>
      </c>
      <c r="BW13" s="97">
        <v>0</v>
      </c>
      <c r="BX13" s="97"/>
      <c r="BY13" s="103"/>
      <c r="BZ13" s="103"/>
      <c r="CA13" s="97"/>
      <c r="CB13" s="103"/>
      <c r="CC13" s="97"/>
      <c r="CD13" s="97"/>
      <c r="CE13" s="97"/>
      <c r="CF13" s="97"/>
      <c r="CG13" s="97"/>
      <c r="CH13" s="97"/>
      <c r="CI13" s="97"/>
      <c r="CJ13" s="97"/>
      <c r="CK13" s="97"/>
      <c r="CL13" s="97"/>
      <c r="CM13" s="97"/>
      <c r="CN13" s="97"/>
      <c r="CO13" s="97"/>
      <c r="CP13" s="97"/>
      <c r="CQ13" s="97"/>
      <c r="CR13" s="97"/>
      <c r="CS13" s="97"/>
      <c r="CT13" s="97"/>
      <c r="CU13" s="97"/>
      <c r="CV13" s="103"/>
      <c r="CW13" s="97"/>
      <c r="CX13" s="97"/>
      <c r="CY13" s="103"/>
      <c r="CZ13" s="97"/>
      <c r="DA13" s="97">
        <v>0</v>
      </c>
      <c r="DB13" s="97">
        <v>1</v>
      </c>
      <c r="DC13" s="97">
        <v>0</v>
      </c>
      <c r="DD13" s="97">
        <v>0</v>
      </c>
      <c r="DE13" s="97">
        <v>0</v>
      </c>
      <c r="DF13" s="97">
        <v>0</v>
      </c>
      <c r="DG13" s="97">
        <v>0</v>
      </c>
      <c r="DH13" s="97">
        <v>0</v>
      </c>
      <c r="DI13" s="97">
        <v>0</v>
      </c>
      <c r="DJ13" s="103">
        <v>44596</v>
      </c>
      <c r="DK13" s="97"/>
      <c r="DL13" s="12"/>
    </row>
    <row r="14" spans="1:116" ht="20.100000000000001" customHeight="1" x14ac:dyDescent="0.25">
      <c r="A14" s="28">
        <v>118</v>
      </c>
      <c r="B14" s="122">
        <v>44111</v>
      </c>
      <c r="C14" s="84" t="s">
        <v>155</v>
      </c>
      <c r="D14" s="123">
        <v>350318099</v>
      </c>
      <c r="E14" s="7">
        <v>12861</v>
      </c>
      <c r="F14" s="28">
        <v>201</v>
      </c>
      <c r="G14" s="28" t="s">
        <v>188</v>
      </c>
      <c r="H14" s="28" t="s">
        <v>2</v>
      </c>
      <c r="I14" s="4">
        <v>38.03</v>
      </c>
      <c r="J14" s="4">
        <v>3.07</v>
      </c>
      <c r="K14" s="8" t="s">
        <v>16</v>
      </c>
      <c r="L14" s="9" t="s">
        <v>699</v>
      </c>
      <c r="M14" s="8">
        <v>85</v>
      </c>
      <c r="N14" s="8">
        <v>96</v>
      </c>
      <c r="O14" s="8" t="s">
        <v>117</v>
      </c>
      <c r="P14" s="8">
        <v>9</v>
      </c>
      <c r="Q14" s="97">
        <v>8</v>
      </c>
      <c r="R14" s="97">
        <v>0</v>
      </c>
      <c r="S14" s="97">
        <v>0</v>
      </c>
      <c r="T14" s="97">
        <v>0</v>
      </c>
      <c r="U14" s="97">
        <v>0</v>
      </c>
      <c r="V14" s="97">
        <v>0</v>
      </c>
      <c r="W14" s="8" t="s">
        <v>700</v>
      </c>
      <c r="Y14" s="8">
        <v>1</v>
      </c>
      <c r="Z14" t="s">
        <v>976</v>
      </c>
      <c r="AA14" t="s">
        <v>976</v>
      </c>
      <c r="AB14" s="9" t="s">
        <v>699</v>
      </c>
      <c r="AD14" s="9">
        <v>43965</v>
      </c>
      <c r="AF14" s="102">
        <v>1</v>
      </c>
      <c r="AG14" s="97">
        <v>1</v>
      </c>
      <c r="AH14" s="97" t="s">
        <v>113</v>
      </c>
      <c r="AI14" s="97">
        <v>0</v>
      </c>
      <c r="AJ14" s="97">
        <v>28.8</v>
      </c>
      <c r="AK14" s="103">
        <v>44237</v>
      </c>
      <c r="AL14" s="97">
        <v>1</v>
      </c>
      <c r="AM14" s="97">
        <v>1</v>
      </c>
      <c r="AN14" s="97">
        <v>1</v>
      </c>
      <c r="AO14" s="97">
        <v>0</v>
      </c>
      <c r="AP14" s="97">
        <v>0</v>
      </c>
      <c r="AQ14" s="97">
        <v>0</v>
      </c>
      <c r="AT14" s="99"/>
      <c r="AV14" s="111">
        <f t="shared" ref="AV14:AV22" si="4">_xlfn.DAYS(AU14,AT14)</f>
        <v>0</v>
      </c>
      <c r="AW14" s="111"/>
      <c r="BK14" s="113"/>
      <c r="BL14" s="113"/>
      <c r="BM14" s="113"/>
      <c r="BN14" s="113"/>
      <c r="BW14" s="97">
        <v>0</v>
      </c>
      <c r="DA14" s="97">
        <v>0</v>
      </c>
      <c r="DB14" s="97">
        <v>0</v>
      </c>
      <c r="DC14" s="97">
        <v>0</v>
      </c>
      <c r="DD14" s="97">
        <v>0</v>
      </c>
      <c r="DE14" s="97">
        <v>1</v>
      </c>
      <c r="DF14" s="97">
        <v>0</v>
      </c>
      <c r="DG14" s="97">
        <v>0</v>
      </c>
      <c r="DH14" s="97">
        <v>0</v>
      </c>
      <c r="DJ14" s="103">
        <v>44536</v>
      </c>
    </row>
    <row r="15" spans="1:116" ht="20.100000000000001" customHeight="1" x14ac:dyDescent="0.25">
      <c r="A15" s="28">
        <v>119</v>
      </c>
      <c r="B15" s="122">
        <v>44113</v>
      </c>
      <c r="C15" s="84" t="s">
        <v>156</v>
      </c>
      <c r="D15" s="123">
        <v>390211401</v>
      </c>
      <c r="E15" s="7">
        <v>14287</v>
      </c>
      <c r="F15" s="28">
        <v>111</v>
      </c>
      <c r="G15" s="28" t="s">
        <v>189</v>
      </c>
      <c r="H15" s="28" t="s">
        <v>1</v>
      </c>
      <c r="I15" s="4">
        <v>38.630000000000003</v>
      </c>
      <c r="K15" s="8" t="s">
        <v>210</v>
      </c>
      <c r="L15" s="9">
        <v>42856</v>
      </c>
      <c r="M15" s="8">
        <f t="shared" ref="M15:M79" si="5">DATEDIF(E15,L15,"y")</f>
        <v>78</v>
      </c>
      <c r="N15" s="8">
        <v>78.900000000000006</v>
      </c>
      <c r="O15" s="8" t="s">
        <v>109</v>
      </c>
      <c r="P15" s="8">
        <v>9</v>
      </c>
      <c r="Q15" s="97">
        <v>8</v>
      </c>
      <c r="R15" s="97">
        <v>0</v>
      </c>
      <c r="S15" s="97">
        <v>0</v>
      </c>
      <c r="T15" s="97">
        <v>0</v>
      </c>
      <c r="U15" s="97">
        <v>0</v>
      </c>
      <c r="V15" s="97">
        <v>0</v>
      </c>
      <c r="W15" s="8" t="s">
        <v>701</v>
      </c>
      <c r="Y15" s="8">
        <v>1</v>
      </c>
      <c r="Z15" t="s">
        <v>976</v>
      </c>
      <c r="AA15" t="s">
        <v>976</v>
      </c>
      <c r="AB15" s="9">
        <v>43895</v>
      </c>
      <c r="AC15" s="9">
        <v>43902</v>
      </c>
      <c r="AD15" s="9">
        <v>42881</v>
      </c>
      <c r="AE15" s="10">
        <f t="shared" ref="AE15:AE21" si="6">DATEDIF(AD15,AC15,"d")</f>
        <v>1021</v>
      </c>
      <c r="AF15" s="102">
        <v>1</v>
      </c>
      <c r="AG15" s="97">
        <v>1</v>
      </c>
      <c r="AH15" s="97" t="s">
        <v>110</v>
      </c>
      <c r="AI15" s="97">
        <v>0</v>
      </c>
      <c r="AJ15" s="97">
        <v>4.05</v>
      </c>
      <c r="AK15" s="103">
        <v>43640</v>
      </c>
      <c r="AL15" s="97">
        <v>1</v>
      </c>
      <c r="AM15" s="97">
        <v>0</v>
      </c>
      <c r="AN15" s="97">
        <v>0</v>
      </c>
      <c r="AO15" s="97">
        <v>0</v>
      </c>
      <c r="AP15" s="97">
        <v>0</v>
      </c>
      <c r="AQ15" s="97" t="s">
        <v>124</v>
      </c>
      <c r="AR15" s="97" t="s">
        <v>115</v>
      </c>
      <c r="AS15" s="97">
        <v>1</v>
      </c>
      <c r="AT15" s="118">
        <v>44022</v>
      </c>
      <c r="AU15" s="103">
        <v>44141</v>
      </c>
      <c r="AV15" s="111">
        <f t="shared" si="4"/>
        <v>119</v>
      </c>
      <c r="AW15" s="111">
        <f>DATEDIF(E15,AT15,"Y")</f>
        <v>81</v>
      </c>
      <c r="AX15" s="104">
        <v>44022</v>
      </c>
      <c r="AY15" s="97">
        <v>41.56</v>
      </c>
      <c r="BB15" s="97">
        <v>2.3199999999999998</v>
      </c>
      <c r="BC15" s="97">
        <v>1.37</v>
      </c>
      <c r="BD15" s="97">
        <v>10.199999999999999</v>
      </c>
      <c r="BE15" s="97">
        <v>102</v>
      </c>
      <c r="BF15" s="97">
        <v>6.02</v>
      </c>
      <c r="BG15" s="97">
        <v>234</v>
      </c>
      <c r="BH15" s="97">
        <v>4.43</v>
      </c>
      <c r="BI15" s="97">
        <v>0.5</v>
      </c>
      <c r="BJ15" s="97">
        <v>0.99</v>
      </c>
      <c r="BK15" s="113">
        <f>BH15/BJ15</f>
        <v>4.4747474747474749</v>
      </c>
      <c r="BL15" s="113">
        <f>BJ15/BI15</f>
        <v>1.98</v>
      </c>
      <c r="BM15" s="113">
        <f>BG15/BJ15</f>
        <v>236.36363636363637</v>
      </c>
      <c r="BN15" s="113">
        <f>BM15*BH15</f>
        <v>1047.090909090909</v>
      </c>
      <c r="BO15" s="97">
        <v>0</v>
      </c>
      <c r="BP15" s="97">
        <v>0</v>
      </c>
      <c r="BQ15" s="97">
        <v>18.11</v>
      </c>
      <c r="BR15" s="103">
        <v>44050</v>
      </c>
      <c r="BS15" s="97">
        <v>1</v>
      </c>
      <c r="BV15" s="97">
        <v>0</v>
      </c>
      <c r="BW15" s="97">
        <v>0</v>
      </c>
      <c r="DA15" s="97">
        <v>0</v>
      </c>
      <c r="DB15" s="97">
        <v>0</v>
      </c>
      <c r="DC15" s="97">
        <v>0</v>
      </c>
      <c r="DD15" s="97">
        <v>0</v>
      </c>
      <c r="DE15" s="97">
        <v>1</v>
      </c>
      <c r="DF15" s="97">
        <v>1</v>
      </c>
      <c r="DG15" s="97">
        <v>0</v>
      </c>
      <c r="DH15" s="97">
        <v>0</v>
      </c>
      <c r="DJ15" s="103" t="s">
        <v>702</v>
      </c>
    </row>
    <row r="16" spans="1:116" ht="20.100000000000001" customHeight="1" x14ac:dyDescent="0.25">
      <c r="A16" s="28">
        <v>120</v>
      </c>
      <c r="B16" s="122">
        <v>44125</v>
      </c>
      <c r="C16" s="84" t="s">
        <v>159</v>
      </c>
      <c r="D16" s="123">
        <v>450202407</v>
      </c>
      <c r="E16" s="7">
        <v>16470</v>
      </c>
      <c r="F16" s="28">
        <v>205</v>
      </c>
      <c r="G16" s="28" t="s">
        <v>190</v>
      </c>
      <c r="H16" s="28" t="s">
        <v>1</v>
      </c>
      <c r="I16" s="4">
        <v>117.5</v>
      </c>
      <c r="J16" s="4">
        <v>3.41</v>
      </c>
      <c r="K16" s="8" t="s">
        <v>210</v>
      </c>
      <c r="L16" s="9">
        <v>44063</v>
      </c>
      <c r="M16" s="8">
        <f t="shared" si="5"/>
        <v>75</v>
      </c>
      <c r="N16" s="8">
        <v>426.79</v>
      </c>
      <c r="O16" s="8" t="s">
        <v>117</v>
      </c>
      <c r="P16" s="8">
        <v>9</v>
      </c>
      <c r="Q16" s="97">
        <v>8</v>
      </c>
      <c r="R16" s="97">
        <v>0</v>
      </c>
      <c r="S16" s="97">
        <v>0</v>
      </c>
      <c r="T16" s="97">
        <v>0</v>
      </c>
      <c r="U16" s="97">
        <v>0</v>
      </c>
      <c r="V16" s="97">
        <v>0</v>
      </c>
      <c r="Y16" s="8">
        <v>1</v>
      </c>
      <c r="Z16"/>
      <c r="AA16" t="s">
        <v>976</v>
      </c>
      <c r="AB16" s="9">
        <v>44075</v>
      </c>
      <c r="AC16" s="9">
        <v>44545</v>
      </c>
      <c r="AD16" s="9">
        <v>44104</v>
      </c>
      <c r="AE16" s="10">
        <f t="shared" si="6"/>
        <v>441</v>
      </c>
      <c r="AF16" s="102">
        <v>1</v>
      </c>
      <c r="AG16" s="97">
        <v>1</v>
      </c>
      <c r="AH16" s="97" t="s">
        <v>123</v>
      </c>
      <c r="AI16" s="97">
        <v>0</v>
      </c>
      <c r="AL16" s="97">
        <v>1</v>
      </c>
      <c r="AM16" s="97">
        <v>1</v>
      </c>
      <c r="AN16" s="97">
        <v>1</v>
      </c>
      <c r="AO16" s="97">
        <v>0</v>
      </c>
      <c r="AP16" s="97">
        <v>0</v>
      </c>
      <c r="AQ16" s="97" t="s">
        <v>124</v>
      </c>
      <c r="AR16" s="97" t="s">
        <v>120</v>
      </c>
      <c r="AS16" s="97">
        <v>1</v>
      </c>
      <c r="AT16" s="118">
        <v>44125</v>
      </c>
      <c r="AU16" s="103">
        <v>44545</v>
      </c>
      <c r="AV16" s="111">
        <f t="shared" si="4"/>
        <v>420</v>
      </c>
      <c r="AW16" s="111">
        <f>DATEDIF(E16,AT16,"Y")</f>
        <v>75</v>
      </c>
      <c r="AX16" s="109">
        <v>44125</v>
      </c>
      <c r="AY16" s="97">
        <v>117.5</v>
      </c>
      <c r="AZ16" s="97">
        <v>11.19</v>
      </c>
      <c r="BA16" s="97">
        <v>244.17</v>
      </c>
      <c r="BB16" s="97">
        <v>3.41</v>
      </c>
      <c r="BC16" s="97">
        <v>12.28</v>
      </c>
      <c r="BD16" s="97">
        <v>2.7</v>
      </c>
      <c r="BE16" s="97">
        <v>85</v>
      </c>
      <c r="BF16" s="97">
        <v>5</v>
      </c>
      <c r="BG16" s="97">
        <v>414</v>
      </c>
      <c r="BH16" s="97">
        <v>2.2200000000000002</v>
      </c>
      <c r="BI16" s="97">
        <v>0.76</v>
      </c>
      <c r="BJ16" s="97">
        <v>1.64</v>
      </c>
      <c r="BK16" s="113">
        <f>BH16/BJ16</f>
        <v>1.3536585365853659</v>
      </c>
      <c r="BL16" s="113">
        <f>BJ16/BI16</f>
        <v>2.1578947368421053</v>
      </c>
      <c r="BM16" s="113">
        <f>BG16/BJ16</f>
        <v>252.43902439024393</v>
      </c>
      <c r="BN16" s="113">
        <f>BM16*BH16</f>
        <v>560.41463414634154</v>
      </c>
      <c r="BO16" s="97">
        <v>2</v>
      </c>
      <c r="BP16" s="97">
        <v>1</v>
      </c>
      <c r="BQ16" s="97">
        <v>0.3</v>
      </c>
      <c r="BR16" s="103">
        <v>44218</v>
      </c>
      <c r="BS16" s="97">
        <v>1</v>
      </c>
      <c r="BV16" s="97">
        <v>0</v>
      </c>
      <c r="BW16" s="97">
        <v>0</v>
      </c>
      <c r="DA16" s="97">
        <v>0</v>
      </c>
      <c r="DB16" s="97">
        <v>0</v>
      </c>
      <c r="DC16" s="97">
        <v>0</v>
      </c>
      <c r="DD16" s="97">
        <v>0</v>
      </c>
      <c r="DE16" s="97">
        <v>0</v>
      </c>
      <c r="DF16" s="97">
        <v>0</v>
      </c>
      <c r="DG16" s="97">
        <v>0</v>
      </c>
      <c r="DH16" s="97">
        <v>0</v>
      </c>
      <c r="DJ16" s="103">
        <v>44586</v>
      </c>
    </row>
    <row r="17" spans="1:116" ht="20.100000000000001" customHeight="1" x14ac:dyDescent="0.25">
      <c r="A17" s="28">
        <v>121</v>
      </c>
      <c r="B17" s="122">
        <v>44134</v>
      </c>
      <c r="C17" s="84" t="s">
        <v>257</v>
      </c>
      <c r="D17" s="123">
        <v>361107405</v>
      </c>
      <c r="E17" s="7">
        <v>13461</v>
      </c>
      <c r="F17" s="28">
        <v>111</v>
      </c>
      <c r="G17" s="28" t="s">
        <v>191</v>
      </c>
      <c r="H17" s="28" t="s">
        <v>2</v>
      </c>
      <c r="I17" s="4">
        <v>181.7</v>
      </c>
      <c r="J17" s="4">
        <v>16.440000000000001</v>
      </c>
      <c r="K17" s="8" t="s">
        <v>210</v>
      </c>
      <c r="L17" s="9">
        <v>40672</v>
      </c>
      <c r="M17" s="8">
        <f t="shared" si="5"/>
        <v>74</v>
      </c>
      <c r="N17" s="8">
        <v>11.5</v>
      </c>
      <c r="O17" s="8" t="s">
        <v>122</v>
      </c>
      <c r="P17" s="8">
        <v>7</v>
      </c>
      <c r="Q17" s="97">
        <v>7</v>
      </c>
      <c r="R17" s="97">
        <v>0</v>
      </c>
      <c r="S17" s="97">
        <v>0</v>
      </c>
      <c r="T17" s="97">
        <v>1</v>
      </c>
      <c r="U17" s="97">
        <v>0</v>
      </c>
      <c r="V17" s="97">
        <v>0</v>
      </c>
      <c r="W17" s="8" t="s">
        <v>130</v>
      </c>
      <c r="Y17" s="8">
        <v>0</v>
      </c>
      <c r="Z17" s="125" t="s">
        <v>981</v>
      </c>
      <c r="AA17" s="125" t="s">
        <v>975</v>
      </c>
      <c r="AB17" s="9">
        <v>44044</v>
      </c>
      <c r="AC17" s="9">
        <v>44044</v>
      </c>
      <c r="AD17" s="9">
        <v>43497</v>
      </c>
      <c r="AE17" s="10">
        <f t="shared" si="6"/>
        <v>547</v>
      </c>
      <c r="AF17" s="102">
        <v>0</v>
      </c>
      <c r="AG17" s="97">
        <v>1</v>
      </c>
      <c r="AI17" s="97">
        <v>0</v>
      </c>
      <c r="AL17" s="97">
        <v>0</v>
      </c>
      <c r="AM17" s="97">
        <v>1</v>
      </c>
      <c r="AN17" s="97">
        <v>0</v>
      </c>
      <c r="AO17" s="97">
        <v>0</v>
      </c>
      <c r="AP17" s="97">
        <v>0</v>
      </c>
      <c r="AQ17" s="97">
        <v>0</v>
      </c>
      <c r="AT17" s="99"/>
      <c r="AV17" s="111">
        <f t="shared" si="4"/>
        <v>0</v>
      </c>
      <c r="AW17" s="111"/>
      <c r="BK17" s="113"/>
      <c r="BL17" s="113"/>
      <c r="BM17" s="113"/>
      <c r="BN17" s="113"/>
      <c r="BW17" s="97">
        <v>0</v>
      </c>
      <c r="DA17" s="97">
        <v>0</v>
      </c>
      <c r="DB17" s="97">
        <v>0</v>
      </c>
      <c r="DC17" s="97">
        <v>0</v>
      </c>
      <c r="DD17" s="97">
        <v>0</v>
      </c>
      <c r="DE17" s="97">
        <v>0</v>
      </c>
      <c r="DF17" s="97">
        <v>0</v>
      </c>
      <c r="DG17" s="97">
        <v>1</v>
      </c>
      <c r="DH17" s="97">
        <v>0</v>
      </c>
      <c r="DI17" s="97">
        <v>1</v>
      </c>
      <c r="DJ17" s="103">
        <v>44166</v>
      </c>
    </row>
    <row r="18" spans="1:116" ht="20.100000000000001" customHeight="1" x14ac:dyDescent="0.25">
      <c r="A18" s="28">
        <v>122</v>
      </c>
      <c r="B18" s="122">
        <v>44134</v>
      </c>
      <c r="C18" s="84" t="s">
        <v>160</v>
      </c>
      <c r="D18" s="123">
        <v>440409096</v>
      </c>
      <c r="E18" s="7">
        <v>16171</v>
      </c>
      <c r="F18" s="28">
        <v>111</v>
      </c>
      <c r="G18" s="28" t="s">
        <v>192</v>
      </c>
      <c r="H18" s="28" t="s">
        <v>1</v>
      </c>
      <c r="I18" s="4">
        <v>116.52</v>
      </c>
      <c r="J18" s="4">
        <v>2.98</v>
      </c>
      <c r="K18" s="8" t="s">
        <v>210</v>
      </c>
      <c r="L18" s="9">
        <v>42767</v>
      </c>
      <c r="M18" s="8">
        <f t="shared" si="5"/>
        <v>72</v>
      </c>
      <c r="N18" s="8">
        <v>113</v>
      </c>
      <c r="O18" s="8" t="s">
        <v>112</v>
      </c>
      <c r="P18" s="21">
        <v>8</v>
      </c>
      <c r="Q18" s="97">
        <v>8</v>
      </c>
      <c r="R18" s="97">
        <v>0</v>
      </c>
      <c r="S18" s="97">
        <v>0</v>
      </c>
      <c r="T18" s="97">
        <v>0</v>
      </c>
      <c r="U18" s="97">
        <v>0</v>
      </c>
      <c r="V18" s="97">
        <v>0</v>
      </c>
      <c r="Y18" s="8">
        <v>1</v>
      </c>
      <c r="Z18" s="95"/>
      <c r="AA18" t="s">
        <v>975</v>
      </c>
      <c r="AB18" s="9">
        <v>42767</v>
      </c>
      <c r="AC18" s="9">
        <v>43586</v>
      </c>
      <c r="AD18" s="9">
        <v>43525</v>
      </c>
      <c r="AE18" s="10">
        <f t="shared" si="6"/>
        <v>61</v>
      </c>
      <c r="AF18" s="102">
        <v>0</v>
      </c>
      <c r="AG18" s="97">
        <v>1</v>
      </c>
      <c r="AI18" s="97">
        <v>1</v>
      </c>
      <c r="AL18" s="97">
        <v>0</v>
      </c>
      <c r="AM18" s="97">
        <v>1</v>
      </c>
      <c r="AN18" s="97">
        <v>0</v>
      </c>
      <c r="AO18" s="97">
        <v>0</v>
      </c>
      <c r="AP18" s="97">
        <v>0</v>
      </c>
      <c r="AQ18" s="97" t="s">
        <v>703</v>
      </c>
      <c r="AR18" s="97" t="s">
        <v>119</v>
      </c>
      <c r="AS18" s="97">
        <v>0</v>
      </c>
      <c r="AT18" s="118">
        <v>44134</v>
      </c>
      <c r="AU18" s="103">
        <v>44316</v>
      </c>
      <c r="AV18" s="111">
        <f t="shared" si="4"/>
        <v>182</v>
      </c>
      <c r="AW18" s="111">
        <f>DATEDIF(E18,AT18,"Y")</f>
        <v>76</v>
      </c>
      <c r="AX18" s="104">
        <v>44134</v>
      </c>
      <c r="AY18" s="97">
        <v>116</v>
      </c>
      <c r="BB18" s="97">
        <v>2.98</v>
      </c>
      <c r="BC18" s="97">
        <v>3.11</v>
      </c>
      <c r="BD18" s="97">
        <v>12.3</v>
      </c>
      <c r="BE18" s="97">
        <v>134</v>
      </c>
      <c r="BF18" s="97">
        <v>6.95</v>
      </c>
      <c r="BG18" s="97">
        <v>322</v>
      </c>
      <c r="BH18" s="97">
        <v>4.71</v>
      </c>
      <c r="BI18" s="97">
        <v>0.75</v>
      </c>
      <c r="BJ18" s="97">
        <v>1.25</v>
      </c>
      <c r="BK18" s="113">
        <f>BH18/BJ18</f>
        <v>3.7679999999999998</v>
      </c>
      <c r="BL18" s="113">
        <f>BJ18/BI18</f>
        <v>1.6666666666666667</v>
      </c>
      <c r="BM18" s="113">
        <f>BG18/BJ18</f>
        <v>257.60000000000002</v>
      </c>
      <c r="BN18" s="113">
        <f>BM18*BH18</f>
        <v>1213.296</v>
      </c>
      <c r="BO18" s="97">
        <v>1</v>
      </c>
      <c r="BP18" s="97">
        <v>0</v>
      </c>
      <c r="BQ18" s="97">
        <v>34.340000000000003</v>
      </c>
      <c r="BR18" s="103">
        <v>44162</v>
      </c>
      <c r="BS18" s="97">
        <v>1</v>
      </c>
      <c r="BV18" s="97">
        <v>0</v>
      </c>
      <c r="BW18" s="97">
        <v>1</v>
      </c>
      <c r="DJ18" s="103">
        <v>44344</v>
      </c>
      <c r="DK18" s="97" t="s">
        <v>704</v>
      </c>
    </row>
    <row r="19" spans="1:116" s="17" customFormat="1" ht="20.100000000000001" customHeight="1" x14ac:dyDescent="0.25">
      <c r="A19" s="28">
        <v>123</v>
      </c>
      <c r="B19" s="122">
        <v>44141</v>
      </c>
      <c r="C19" s="84" t="s">
        <v>162</v>
      </c>
      <c r="D19" s="123">
        <v>370911424</v>
      </c>
      <c r="E19" s="7">
        <v>13769</v>
      </c>
      <c r="F19" s="28">
        <v>201</v>
      </c>
      <c r="G19" s="28" t="s">
        <v>193</v>
      </c>
      <c r="H19" s="28" t="s">
        <v>1</v>
      </c>
      <c r="I19" s="4">
        <v>1552.47</v>
      </c>
      <c r="J19" s="4"/>
      <c r="K19" s="8" t="s">
        <v>210</v>
      </c>
      <c r="L19" s="9">
        <v>43893</v>
      </c>
      <c r="M19" s="8">
        <f t="shared" si="5"/>
        <v>82</v>
      </c>
      <c r="N19" s="8">
        <v>64</v>
      </c>
      <c r="O19" s="8" t="s">
        <v>705</v>
      </c>
      <c r="P19" s="8">
        <v>9</v>
      </c>
      <c r="Q19" s="97">
        <v>8</v>
      </c>
      <c r="R19" s="97">
        <v>0</v>
      </c>
      <c r="S19" s="97">
        <v>0</v>
      </c>
      <c r="T19" s="97">
        <v>0</v>
      </c>
      <c r="U19" s="97">
        <v>0</v>
      </c>
      <c r="V19" s="97">
        <v>0</v>
      </c>
      <c r="W19" s="8" t="s">
        <v>706</v>
      </c>
      <c r="X19" s="8"/>
      <c r="Y19" s="8">
        <v>0</v>
      </c>
      <c r="Z19" s="95" t="s">
        <v>979</v>
      </c>
      <c r="AA19" t="s">
        <v>975</v>
      </c>
      <c r="AB19" s="9">
        <v>44125</v>
      </c>
      <c r="AC19" s="9">
        <v>44075</v>
      </c>
      <c r="AD19" s="9">
        <v>43894</v>
      </c>
      <c r="AE19" s="10">
        <f t="shared" si="6"/>
        <v>181</v>
      </c>
      <c r="AF19" s="102">
        <v>1</v>
      </c>
      <c r="AG19" s="97">
        <v>1</v>
      </c>
      <c r="AH19" s="97" t="s">
        <v>110</v>
      </c>
      <c r="AI19" s="97">
        <v>0</v>
      </c>
      <c r="AJ19" s="97">
        <v>12.73</v>
      </c>
      <c r="AK19" s="103">
        <v>43949</v>
      </c>
      <c r="AL19" s="97">
        <v>0</v>
      </c>
      <c r="AM19" s="97">
        <v>1</v>
      </c>
      <c r="AN19" s="97">
        <v>0</v>
      </c>
      <c r="AO19" s="97">
        <v>0</v>
      </c>
      <c r="AP19" s="97">
        <v>0</v>
      </c>
      <c r="AQ19" s="97" t="s">
        <v>111</v>
      </c>
      <c r="AR19" s="97" t="s">
        <v>684</v>
      </c>
      <c r="AS19" s="97">
        <v>1</v>
      </c>
      <c r="AT19" s="118">
        <v>44141</v>
      </c>
      <c r="AU19" s="103">
        <v>44330</v>
      </c>
      <c r="AV19" s="111">
        <f t="shared" si="4"/>
        <v>189</v>
      </c>
      <c r="AW19" s="111">
        <f>DATEDIF(E19,AT19,"Y")</f>
        <v>83</v>
      </c>
      <c r="AX19" s="109">
        <v>44141</v>
      </c>
      <c r="AY19" s="97">
        <v>1553.47</v>
      </c>
      <c r="AZ19" s="97">
        <v>20.6</v>
      </c>
      <c r="BA19" s="97">
        <v>162.93</v>
      </c>
      <c r="BB19" s="97"/>
      <c r="BC19" s="97"/>
      <c r="BD19" s="97"/>
      <c r="BE19" s="97"/>
      <c r="BF19" s="97"/>
      <c r="BG19" s="97"/>
      <c r="BH19" s="97"/>
      <c r="BI19" s="97"/>
      <c r="BJ19" s="97"/>
      <c r="BK19" s="113"/>
      <c r="BL19" s="113"/>
      <c r="BM19" s="113"/>
      <c r="BN19" s="113"/>
      <c r="BO19" s="97">
        <v>1</v>
      </c>
      <c r="BP19" s="97">
        <v>0</v>
      </c>
      <c r="BQ19" s="97">
        <v>80.91</v>
      </c>
      <c r="BR19" s="103">
        <v>44169</v>
      </c>
      <c r="BS19" s="97">
        <v>0</v>
      </c>
      <c r="BT19" s="97"/>
      <c r="BU19" s="103"/>
      <c r="BV19" s="97">
        <v>0</v>
      </c>
      <c r="BW19" s="97">
        <v>1</v>
      </c>
      <c r="BX19" s="97" t="s">
        <v>119</v>
      </c>
      <c r="BY19" s="103">
        <v>44340</v>
      </c>
      <c r="BZ19" s="103">
        <v>44536</v>
      </c>
      <c r="CA19" s="97">
        <v>10</v>
      </c>
      <c r="CB19" s="103"/>
      <c r="CC19" s="97"/>
      <c r="CD19" s="97"/>
      <c r="CE19" s="97"/>
      <c r="CF19" s="97"/>
      <c r="CG19" s="97"/>
      <c r="CH19" s="97"/>
      <c r="CI19" s="97"/>
      <c r="CJ19" s="97"/>
      <c r="CK19" s="97"/>
      <c r="CL19" s="97"/>
      <c r="CM19" s="97"/>
      <c r="CN19" s="97"/>
      <c r="CO19" s="97"/>
      <c r="CP19" s="97"/>
      <c r="CQ19" s="97"/>
      <c r="CR19" s="97"/>
      <c r="CS19" s="97"/>
      <c r="CT19" s="97"/>
      <c r="CU19" s="97"/>
      <c r="CV19" s="103"/>
      <c r="CW19" s="97"/>
      <c r="CX19" s="97"/>
      <c r="CY19" s="103"/>
      <c r="CZ19" s="97"/>
      <c r="DA19" s="97">
        <v>0</v>
      </c>
      <c r="DB19" s="97">
        <v>0</v>
      </c>
      <c r="DC19" s="97" t="s">
        <v>124</v>
      </c>
      <c r="DD19" s="97">
        <v>0</v>
      </c>
      <c r="DE19" s="97">
        <v>0</v>
      </c>
      <c r="DF19" s="97">
        <v>0</v>
      </c>
      <c r="DG19" s="97">
        <v>0</v>
      </c>
      <c r="DH19" s="97">
        <v>0</v>
      </c>
      <c r="DI19" s="97">
        <v>0</v>
      </c>
      <c r="DJ19" s="103">
        <v>44624</v>
      </c>
      <c r="DK19" s="97"/>
      <c r="DL19" s="12"/>
    </row>
    <row r="20" spans="1:116" ht="20.100000000000001" customHeight="1" x14ac:dyDescent="0.25">
      <c r="A20" s="28">
        <v>124</v>
      </c>
      <c r="B20" s="122">
        <v>44148</v>
      </c>
      <c r="C20" s="84" t="s">
        <v>163</v>
      </c>
      <c r="D20" s="4">
        <v>4504133409</v>
      </c>
      <c r="E20" s="7">
        <v>16550</v>
      </c>
      <c r="F20" s="28">
        <v>211</v>
      </c>
      <c r="G20" s="28" t="s">
        <v>194</v>
      </c>
      <c r="H20" s="28" t="s">
        <v>2</v>
      </c>
      <c r="I20" s="4">
        <v>12.64</v>
      </c>
      <c r="J20" s="4">
        <v>2.34</v>
      </c>
      <c r="K20" s="8" t="s">
        <v>210</v>
      </c>
      <c r="L20" s="9">
        <v>42482</v>
      </c>
      <c r="M20" s="8">
        <f t="shared" si="5"/>
        <v>70</v>
      </c>
      <c r="N20" s="8">
        <v>46.54</v>
      </c>
      <c r="O20" s="8" t="s">
        <v>695</v>
      </c>
      <c r="P20" s="8">
        <v>7</v>
      </c>
      <c r="Q20" s="97">
        <v>7</v>
      </c>
      <c r="R20" s="97">
        <v>0</v>
      </c>
      <c r="S20" s="97">
        <v>0</v>
      </c>
      <c r="T20" s="97">
        <v>1</v>
      </c>
      <c r="U20" s="97">
        <v>0</v>
      </c>
      <c r="V20" s="97">
        <v>0</v>
      </c>
      <c r="W20" s="8" t="s">
        <v>707</v>
      </c>
      <c r="Y20" s="8">
        <v>1</v>
      </c>
      <c r="Z20" s="252" t="s">
        <v>974</v>
      </c>
      <c r="AA20" t="s">
        <v>974</v>
      </c>
      <c r="AB20" s="9">
        <v>42482</v>
      </c>
      <c r="AC20" s="9">
        <v>43718</v>
      </c>
      <c r="AD20" s="9">
        <v>42541</v>
      </c>
      <c r="AE20" s="10">
        <f t="shared" si="6"/>
        <v>1177</v>
      </c>
      <c r="AF20" s="102">
        <v>1</v>
      </c>
      <c r="AG20" s="97">
        <v>1</v>
      </c>
      <c r="AH20" s="97" t="s">
        <v>123</v>
      </c>
      <c r="AI20" s="97">
        <v>0</v>
      </c>
      <c r="AJ20" s="97">
        <v>1.01</v>
      </c>
      <c r="AK20" s="103">
        <v>42633</v>
      </c>
      <c r="AL20" s="97">
        <v>1</v>
      </c>
      <c r="AM20" s="97">
        <v>0</v>
      </c>
      <c r="AN20" s="97">
        <v>0</v>
      </c>
      <c r="AO20" s="97">
        <v>0</v>
      </c>
      <c r="AP20" s="97">
        <v>0</v>
      </c>
      <c r="AQ20" s="97" t="s">
        <v>124</v>
      </c>
      <c r="AR20" s="97" t="s">
        <v>115</v>
      </c>
      <c r="AS20" s="97">
        <v>1</v>
      </c>
      <c r="AT20" s="118">
        <v>44125</v>
      </c>
      <c r="AU20" s="103">
        <v>44442</v>
      </c>
      <c r="AV20" s="111">
        <f t="shared" si="4"/>
        <v>317</v>
      </c>
      <c r="AW20" s="111">
        <f>DATEDIF(E20,AT20,"Y")</f>
        <v>75</v>
      </c>
      <c r="AX20" s="104">
        <v>44125</v>
      </c>
      <c r="AY20" s="97">
        <v>8.91</v>
      </c>
      <c r="BB20" s="97">
        <v>2.56</v>
      </c>
      <c r="BC20" s="97">
        <v>0.88</v>
      </c>
      <c r="BD20" s="97">
        <v>0.9</v>
      </c>
      <c r="BE20" s="97">
        <v>124</v>
      </c>
      <c r="BF20" s="97">
        <v>4.96</v>
      </c>
      <c r="BG20" s="97">
        <v>226</v>
      </c>
      <c r="BH20" s="97">
        <v>3.05</v>
      </c>
      <c r="BI20" s="97">
        <v>0.53</v>
      </c>
      <c r="BJ20" s="97">
        <v>1.22</v>
      </c>
      <c r="BK20" s="113">
        <f>BH20/BJ20</f>
        <v>2.5</v>
      </c>
      <c r="BL20" s="113">
        <f>BJ20/BI20</f>
        <v>2.3018867924528301</v>
      </c>
      <c r="BM20" s="113">
        <f>BG20/BJ20</f>
        <v>185.24590163934425</v>
      </c>
      <c r="BN20" s="113">
        <f>BM20*BH20</f>
        <v>564.99999999999989</v>
      </c>
      <c r="BO20" s="97">
        <v>1</v>
      </c>
      <c r="BP20" s="97">
        <v>0</v>
      </c>
      <c r="BQ20" s="97">
        <v>1.2</v>
      </c>
      <c r="BR20" s="103">
        <v>44202</v>
      </c>
      <c r="BS20" s="97">
        <v>1</v>
      </c>
      <c r="BV20" s="97">
        <v>0</v>
      </c>
      <c r="BW20" s="97">
        <v>0</v>
      </c>
      <c r="DA20" s="97">
        <v>0</v>
      </c>
      <c r="DB20" s="97">
        <v>1</v>
      </c>
      <c r="DC20" s="97">
        <v>0</v>
      </c>
      <c r="DD20" s="97">
        <v>0</v>
      </c>
      <c r="DE20" s="97">
        <v>1</v>
      </c>
      <c r="DF20" s="97">
        <v>0</v>
      </c>
      <c r="DG20" s="97">
        <v>0</v>
      </c>
      <c r="DH20" s="97">
        <v>0</v>
      </c>
      <c r="DJ20" s="103">
        <v>44442</v>
      </c>
    </row>
    <row r="21" spans="1:116" ht="20.100000000000001" customHeight="1" x14ac:dyDescent="0.25">
      <c r="A21" s="28">
        <v>125</v>
      </c>
      <c r="B21" s="122">
        <v>44148</v>
      </c>
      <c r="C21" s="84" t="s">
        <v>164</v>
      </c>
      <c r="D21" s="123">
        <v>450922456</v>
      </c>
      <c r="E21" s="7">
        <v>16702</v>
      </c>
      <c r="F21" s="28">
        <v>111</v>
      </c>
      <c r="G21" s="28" t="s">
        <v>195</v>
      </c>
      <c r="H21" s="28" t="s">
        <v>1</v>
      </c>
      <c r="I21" s="4">
        <v>59.94</v>
      </c>
      <c r="J21" s="4">
        <v>4.22</v>
      </c>
      <c r="K21" s="8" t="s">
        <v>210</v>
      </c>
      <c r="L21" s="9">
        <v>43483</v>
      </c>
      <c r="M21" s="8">
        <f t="shared" si="5"/>
        <v>73</v>
      </c>
      <c r="N21" s="8">
        <v>10.66</v>
      </c>
      <c r="O21" s="8" t="s">
        <v>117</v>
      </c>
      <c r="P21" s="8">
        <v>9</v>
      </c>
      <c r="Q21" s="97">
        <v>8</v>
      </c>
      <c r="R21" s="97">
        <v>0</v>
      </c>
      <c r="S21" s="97">
        <v>0</v>
      </c>
      <c r="T21" s="97">
        <v>0</v>
      </c>
      <c r="U21" s="97">
        <v>0</v>
      </c>
      <c r="V21" s="97">
        <v>0</v>
      </c>
      <c r="W21" s="8" t="s">
        <v>708</v>
      </c>
      <c r="Y21" s="8">
        <v>1</v>
      </c>
      <c r="Z21" t="s">
        <v>976</v>
      </c>
      <c r="AA21" t="s">
        <v>977</v>
      </c>
      <c r="AB21" s="9">
        <v>43483</v>
      </c>
      <c r="AC21" s="9">
        <v>43984</v>
      </c>
      <c r="AD21" s="9">
        <v>43507</v>
      </c>
      <c r="AE21" s="10">
        <f t="shared" si="6"/>
        <v>477</v>
      </c>
      <c r="AF21" s="102">
        <v>1</v>
      </c>
      <c r="AG21" s="97">
        <v>1</v>
      </c>
      <c r="AH21" s="97" t="s">
        <v>126</v>
      </c>
      <c r="AI21" s="97">
        <v>0</v>
      </c>
      <c r="AL21" s="97">
        <v>1</v>
      </c>
      <c r="AM21" s="97">
        <v>1</v>
      </c>
      <c r="AN21" s="97">
        <v>0</v>
      </c>
      <c r="AO21" s="97">
        <v>0</v>
      </c>
      <c r="AP21" s="97">
        <v>0</v>
      </c>
      <c r="AQ21" s="97" t="s">
        <v>124</v>
      </c>
      <c r="AR21" s="97" t="s">
        <v>684</v>
      </c>
      <c r="AS21" s="97">
        <v>1</v>
      </c>
      <c r="AT21" s="118">
        <v>44148</v>
      </c>
      <c r="AU21" s="103">
        <v>44325</v>
      </c>
      <c r="AV21" s="111">
        <f t="shared" si="4"/>
        <v>177</v>
      </c>
      <c r="AW21" s="111">
        <f>DATEDIF(E21,AT21,"Y")</f>
        <v>75</v>
      </c>
      <c r="AX21" s="104">
        <v>44148</v>
      </c>
      <c r="AY21" s="97">
        <v>59.94</v>
      </c>
      <c r="BB21" s="97">
        <v>4.22</v>
      </c>
      <c r="BC21" s="97">
        <v>6</v>
      </c>
      <c r="BD21" s="97">
        <v>25.7</v>
      </c>
      <c r="BE21" s="97">
        <v>157</v>
      </c>
      <c r="BF21" s="97">
        <v>12.44</v>
      </c>
      <c r="BG21" s="97">
        <v>296</v>
      </c>
      <c r="BH21" s="97">
        <v>7.37</v>
      </c>
      <c r="BI21" s="97">
        <v>1.28</v>
      </c>
      <c r="BJ21" s="97">
        <v>3.58</v>
      </c>
      <c r="BK21" s="113">
        <f>BH21/BJ21</f>
        <v>2.058659217877095</v>
      </c>
      <c r="BL21" s="113">
        <f>BJ21/BI21</f>
        <v>2.796875</v>
      </c>
      <c r="BM21" s="113">
        <f>BG21/BJ21</f>
        <v>82.681564245810051</v>
      </c>
      <c r="BN21" s="113">
        <f>BM21*BH21</f>
        <v>609.36312849162005</v>
      </c>
      <c r="BO21" s="97">
        <v>0</v>
      </c>
      <c r="BP21" s="97">
        <v>0</v>
      </c>
      <c r="BV21" s="97">
        <v>0</v>
      </c>
      <c r="BW21" s="97">
        <v>0</v>
      </c>
      <c r="DA21" s="97">
        <v>0</v>
      </c>
      <c r="DB21" s="97">
        <v>0</v>
      </c>
      <c r="DC21" s="97">
        <v>0</v>
      </c>
      <c r="DD21" s="97">
        <v>0</v>
      </c>
      <c r="DE21" s="97">
        <v>0</v>
      </c>
      <c r="DF21" s="97">
        <v>0</v>
      </c>
      <c r="DG21" s="97">
        <v>1</v>
      </c>
      <c r="DH21" s="97">
        <v>0</v>
      </c>
      <c r="DI21" s="97">
        <v>0</v>
      </c>
      <c r="DJ21" s="103">
        <v>44335</v>
      </c>
    </row>
    <row r="22" spans="1:116" ht="20.100000000000001" customHeight="1" x14ac:dyDescent="0.25">
      <c r="A22" s="28">
        <v>126</v>
      </c>
      <c r="B22" s="122">
        <v>44153</v>
      </c>
      <c r="C22" s="84" t="s">
        <v>165</v>
      </c>
      <c r="D22" s="123">
        <v>6202111520</v>
      </c>
      <c r="E22" s="7">
        <v>22688</v>
      </c>
      <c r="F22" s="28">
        <v>205</v>
      </c>
      <c r="G22" s="28" t="s">
        <v>196</v>
      </c>
      <c r="H22" s="28" t="s">
        <v>2</v>
      </c>
      <c r="I22" s="4">
        <v>869.26</v>
      </c>
      <c r="J22" s="4">
        <v>2.69</v>
      </c>
      <c r="K22" s="8" t="s">
        <v>16</v>
      </c>
      <c r="L22" s="9">
        <v>44139</v>
      </c>
      <c r="M22" s="8">
        <f t="shared" si="5"/>
        <v>58</v>
      </c>
      <c r="N22" s="8">
        <v>869.26</v>
      </c>
      <c r="O22" s="8" t="s">
        <v>112</v>
      </c>
      <c r="P22" s="8">
        <v>8</v>
      </c>
      <c r="Q22" s="97">
        <v>8</v>
      </c>
      <c r="R22" s="97">
        <v>0</v>
      </c>
      <c r="S22" s="97">
        <v>0</v>
      </c>
      <c r="T22" s="97">
        <v>0</v>
      </c>
      <c r="U22" s="97">
        <v>0</v>
      </c>
      <c r="V22" s="97">
        <v>0</v>
      </c>
      <c r="W22" s="8" t="s">
        <v>685</v>
      </c>
      <c r="Y22" s="8">
        <v>1</v>
      </c>
      <c r="Z22" t="s">
        <v>976</v>
      </c>
      <c r="AA22" t="s">
        <v>976</v>
      </c>
      <c r="AB22" s="9">
        <v>44139</v>
      </c>
      <c r="AD22" s="9">
        <v>44160</v>
      </c>
      <c r="AF22" s="102">
        <v>1</v>
      </c>
      <c r="AG22" s="97">
        <v>1</v>
      </c>
      <c r="AH22" s="97" t="s">
        <v>687</v>
      </c>
      <c r="AI22" s="97">
        <v>1</v>
      </c>
      <c r="AJ22" s="97">
        <v>0.37</v>
      </c>
      <c r="AK22" s="103">
        <v>44884</v>
      </c>
      <c r="AL22" s="97">
        <v>0</v>
      </c>
      <c r="AM22" s="97">
        <v>1</v>
      </c>
      <c r="AN22" s="97">
        <v>0</v>
      </c>
      <c r="AO22" s="97">
        <v>0</v>
      </c>
      <c r="AP22" s="97">
        <v>0</v>
      </c>
      <c r="AV22" s="111">
        <f t="shared" si="4"/>
        <v>0</v>
      </c>
      <c r="AW22" s="111"/>
      <c r="BK22" s="113"/>
      <c r="BL22" s="113"/>
      <c r="BM22" s="113"/>
      <c r="BN22" s="113"/>
      <c r="BW22" s="97">
        <v>0</v>
      </c>
      <c r="DA22" s="97">
        <v>0</v>
      </c>
      <c r="DB22" s="97">
        <v>0</v>
      </c>
      <c r="DC22" s="97">
        <v>0</v>
      </c>
      <c r="DD22" s="97">
        <v>0</v>
      </c>
      <c r="DE22" s="97">
        <v>0</v>
      </c>
      <c r="DF22" s="97">
        <v>0</v>
      </c>
      <c r="DG22" s="97">
        <v>0</v>
      </c>
      <c r="DH22" s="97">
        <v>0</v>
      </c>
      <c r="DI22" s="97">
        <v>0</v>
      </c>
      <c r="DJ22" s="103">
        <v>44608</v>
      </c>
    </row>
    <row r="23" spans="1:116" s="20" customFormat="1" ht="20.100000000000001" customHeight="1" x14ac:dyDescent="0.25">
      <c r="A23" s="94">
        <v>127</v>
      </c>
      <c r="B23" s="132">
        <v>44162</v>
      </c>
      <c r="C23" s="133" t="s">
        <v>167</v>
      </c>
      <c r="D23" s="134">
        <v>491217311</v>
      </c>
      <c r="E23" s="260">
        <v>15692</v>
      </c>
      <c r="F23" s="94">
        <v>205</v>
      </c>
      <c r="G23" s="94" t="s">
        <v>197</v>
      </c>
      <c r="H23" s="94" t="s">
        <v>1</v>
      </c>
      <c r="I23" s="18">
        <v>0.01</v>
      </c>
      <c r="J23" s="18">
        <v>2.74</v>
      </c>
      <c r="K23" s="21" t="s">
        <v>210</v>
      </c>
      <c r="L23" s="22">
        <v>43956</v>
      </c>
      <c r="M23" s="21">
        <f t="shared" si="5"/>
        <v>77</v>
      </c>
      <c r="N23" s="21">
        <v>20</v>
      </c>
      <c r="O23" s="21" t="s">
        <v>112</v>
      </c>
      <c r="P23" s="21">
        <v>8</v>
      </c>
      <c r="Q23" s="97">
        <v>8</v>
      </c>
      <c r="R23" s="99">
        <v>0</v>
      </c>
      <c r="S23" s="99">
        <v>0</v>
      </c>
      <c r="T23" s="99">
        <v>0</v>
      </c>
      <c r="U23" s="99">
        <v>0</v>
      </c>
      <c r="V23" s="99">
        <v>0</v>
      </c>
      <c r="W23" s="21" t="s">
        <v>686</v>
      </c>
      <c r="X23" s="21"/>
      <c r="Y23" s="95" t="s">
        <v>976</v>
      </c>
      <c r="Z23" s="95" t="s">
        <v>977</v>
      </c>
      <c r="AA23" s="21" t="s">
        <v>976</v>
      </c>
      <c r="AB23" s="22">
        <v>43956</v>
      </c>
      <c r="AC23" s="22"/>
      <c r="AD23" s="22">
        <v>43992</v>
      </c>
      <c r="AE23" s="10"/>
      <c r="AF23" s="105">
        <v>1</v>
      </c>
      <c r="AG23" s="99">
        <v>1</v>
      </c>
      <c r="AH23" s="99" t="s">
        <v>110</v>
      </c>
      <c r="AI23" s="99">
        <v>0</v>
      </c>
      <c r="AJ23" s="99">
        <v>0.01</v>
      </c>
      <c r="AK23" s="106">
        <v>44372</v>
      </c>
      <c r="AL23" s="99">
        <v>0</v>
      </c>
      <c r="AM23" s="99">
        <v>1</v>
      </c>
      <c r="AN23" s="99">
        <v>0</v>
      </c>
      <c r="AO23" s="99">
        <v>0</v>
      </c>
      <c r="AP23" s="99">
        <v>0</v>
      </c>
      <c r="AQ23" s="99" t="s">
        <v>124</v>
      </c>
      <c r="AR23" s="99"/>
      <c r="AS23" s="99">
        <v>1</v>
      </c>
      <c r="AT23" s="118">
        <v>44076</v>
      </c>
      <c r="AU23" s="106" t="s">
        <v>473</v>
      </c>
      <c r="AV23" s="112"/>
      <c r="AW23" s="112">
        <f>DATEDIF(E23,AT23,"Y")</f>
        <v>77</v>
      </c>
      <c r="AX23" s="106">
        <v>44076</v>
      </c>
      <c r="AY23" s="263">
        <v>2.67</v>
      </c>
      <c r="AZ23" s="99"/>
      <c r="BA23" s="99"/>
      <c r="BB23" s="99">
        <v>2.75</v>
      </c>
      <c r="BC23" s="99">
        <v>5.56</v>
      </c>
      <c r="BD23" s="99">
        <v>1</v>
      </c>
      <c r="BE23" s="99">
        <v>154</v>
      </c>
      <c r="BF23" s="99">
        <v>3.91</v>
      </c>
      <c r="BG23" s="99">
        <v>284</v>
      </c>
      <c r="BH23" s="99">
        <v>1.9</v>
      </c>
      <c r="BI23" s="99">
        <v>0.51</v>
      </c>
      <c r="BJ23" s="99">
        <v>1.43</v>
      </c>
      <c r="BK23" s="113">
        <f>BH23/BJ23</f>
        <v>1.3286713286713288</v>
      </c>
      <c r="BL23" s="115">
        <f>BJ23/BI23</f>
        <v>2.8039215686274508</v>
      </c>
      <c r="BM23" s="115">
        <f>BG23/BJ23</f>
        <v>198.60139860139861</v>
      </c>
      <c r="BN23" s="115">
        <f>BM23*BH23</f>
        <v>377.34265734265733</v>
      </c>
      <c r="BO23" s="99">
        <v>1</v>
      </c>
      <c r="BP23" s="99"/>
      <c r="BQ23" s="99">
        <v>0.01</v>
      </c>
      <c r="BR23" s="106">
        <v>44372</v>
      </c>
      <c r="BS23" s="99">
        <v>1</v>
      </c>
      <c r="BT23" s="99"/>
      <c r="BU23" s="106"/>
      <c r="BV23" s="99"/>
      <c r="BW23" s="99">
        <v>0</v>
      </c>
      <c r="BX23" s="99"/>
      <c r="BY23" s="99"/>
      <c r="BZ23" s="99"/>
      <c r="CA23" s="99"/>
      <c r="CB23" s="106"/>
      <c r="CC23" s="99"/>
      <c r="CD23" s="99"/>
      <c r="CE23" s="99"/>
      <c r="CF23" s="99"/>
      <c r="CG23" s="99"/>
      <c r="CH23" s="99"/>
      <c r="CI23" s="99"/>
      <c r="CJ23" s="99"/>
      <c r="CK23" s="99"/>
      <c r="CL23" s="99"/>
      <c r="CM23" s="99"/>
      <c r="CN23" s="99"/>
      <c r="CO23" s="99"/>
      <c r="CP23" s="99"/>
      <c r="CQ23" s="99"/>
      <c r="CR23" s="99"/>
      <c r="CS23" s="99"/>
      <c r="CT23" s="99"/>
      <c r="CU23" s="99"/>
      <c r="CV23" s="106"/>
      <c r="CW23" s="99"/>
      <c r="CX23" s="99"/>
      <c r="CY23" s="106"/>
      <c r="CZ23" s="99"/>
      <c r="DA23" s="99"/>
      <c r="DB23" s="99"/>
      <c r="DC23" s="99"/>
      <c r="DD23" s="99"/>
      <c r="DE23" s="99"/>
      <c r="DF23" s="99"/>
      <c r="DG23" s="99"/>
      <c r="DH23" s="99"/>
      <c r="DI23" s="99">
        <v>0</v>
      </c>
      <c r="DJ23" s="106">
        <v>44582</v>
      </c>
      <c r="DK23" s="99"/>
    </row>
    <row r="24" spans="1:116" s="20" customFormat="1" ht="20.100000000000001" customHeight="1" x14ac:dyDescent="0.25">
      <c r="A24" s="94">
        <v>128</v>
      </c>
      <c r="B24" s="132">
        <v>44176</v>
      </c>
      <c r="C24" s="133" t="s">
        <v>168</v>
      </c>
      <c r="D24" s="134">
        <v>470909412</v>
      </c>
      <c r="E24" s="19">
        <v>17419</v>
      </c>
      <c r="F24" s="94">
        <v>111</v>
      </c>
      <c r="G24" s="94" t="s">
        <v>198</v>
      </c>
      <c r="H24" s="94" t="s">
        <v>2</v>
      </c>
      <c r="I24" s="18">
        <v>10.23</v>
      </c>
      <c r="J24" s="261">
        <v>3.7</v>
      </c>
      <c r="K24" s="21" t="s">
        <v>210</v>
      </c>
      <c r="L24" s="22">
        <v>39052</v>
      </c>
      <c r="M24" s="21">
        <f t="shared" si="5"/>
        <v>59</v>
      </c>
      <c r="N24" s="21">
        <v>13.4</v>
      </c>
      <c r="O24" s="21" t="s">
        <v>122</v>
      </c>
      <c r="P24" s="8">
        <v>7</v>
      </c>
      <c r="Q24" s="97">
        <v>7</v>
      </c>
      <c r="R24" s="99">
        <v>0</v>
      </c>
      <c r="S24" s="99">
        <v>1</v>
      </c>
      <c r="T24" s="99">
        <v>0</v>
      </c>
      <c r="U24" s="99">
        <v>1</v>
      </c>
      <c r="V24" s="99">
        <v>0</v>
      </c>
      <c r="W24" s="21"/>
      <c r="X24" s="21" t="s">
        <v>709</v>
      </c>
      <c r="Y24" s="21">
        <v>0</v>
      </c>
      <c r="Z24" s="252" t="s">
        <v>978</v>
      </c>
      <c r="AA24" t="s">
        <v>980</v>
      </c>
      <c r="AB24" s="22">
        <v>43494</v>
      </c>
      <c r="AC24" s="22">
        <v>44105</v>
      </c>
      <c r="AD24" s="22">
        <v>43497</v>
      </c>
      <c r="AE24" s="10">
        <f>DATEDIF(AD24,AC24,"d")</f>
        <v>608</v>
      </c>
      <c r="AF24" s="105">
        <v>1</v>
      </c>
      <c r="AG24" s="99">
        <v>1</v>
      </c>
      <c r="AH24" s="99" t="s">
        <v>690</v>
      </c>
      <c r="AI24" s="99">
        <v>0</v>
      </c>
      <c r="AJ24" s="99"/>
      <c r="AK24" s="106"/>
      <c r="AL24" s="99">
        <v>0</v>
      </c>
      <c r="AM24" s="99">
        <v>1</v>
      </c>
      <c r="AN24" s="99">
        <v>1</v>
      </c>
      <c r="AO24" s="99">
        <v>0</v>
      </c>
      <c r="AP24" s="99">
        <v>0</v>
      </c>
      <c r="AQ24" s="99" t="s">
        <v>124</v>
      </c>
      <c r="AR24" s="99" t="s">
        <v>115</v>
      </c>
      <c r="AS24" s="99">
        <v>1</v>
      </c>
      <c r="AT24" s="118">
        <v>44176</v>
      </c>
      <c r="AU24" s="106" t="s">
        <v>473</v>
      </c>
      <c r="AV24" s="112"/>
      <c r="AW24" s="112">
        <f>DATEDIF(E24,AT24,"Y")</f>
        <v>73</v>
      </c>
      <c r="AX24" s="106">
        <v>44176</v>
      </c>
      <c r="AY24" s="99">
        <v>10.23</v>
      </c>
      <c r="AZ24" s="99">
        <v>15.27</v>
      </c>
      <c r="BA24" s="99">
        <v>117.59</v>
      </c>
      <c r="BB24" s="99">
        <v>3.7</v>
      </c>
      <c r="BC24" s="99">
        <v>1.84</v>
      </c>
      <c r="BD24" s="99">
        <v>1.1000000000000001</v>
      </c>
      <c r="BE24" s="99">
        <v>145</v>
      </c>
      <c r="BF24" s="99">
        <v>5.63</v>
      </c>
      <c r="BG24" s="99">
        <v>264</v>
      </c>
      <c r="BH24" s="99">
        <v>2.72</v>
      </c>
      <c r="BI24" s="99">
        <v>0.66</v>
      </c>
      <c r="BJ24" s="99">
        <v>2.13</v>
      </c>
      <c r="BK24" s="113">
        <f>BH24/BJ24</f>
        <v>1.2769953051643195</v>
      </c>
      <c r="BL24" s="115">
        <f>BJ24/BI24</f>
        <v>3.2272727272727271</v>
      </c>
      <c r="BM24" s="115">
        <f>BG24/BJ24</f>
        <v>123.94366197183099</v>
      </c>
      <c r="BN24" s="115">
        <f>BM24*BH24</f>
        <v>337.12676056338034</v>
      </c>
      <c r="BO24" s="99">
        <v>0</v>
      </c>
      <c r="BP24" s="99">
        <v>0</v>
      </c>
      <c r="BQ24" s="99">
        <v>0.01</v>
      </c>
      <c r="BR24" s="106">
        <v>44323</v>
      </c>
      <c r="BS24" s="99">
        <v>1</v>
      </c>
      <c r="BT24" s="99" t="s">
        <v>476</v>
      </c>
      <c r="BU24" s="106">
        <v>44369</v>
      </c>
      <c r="BV24" s="99">
        <v>0</v>
      </c>
      <c r="BW24" s="99">
        <v>0</v>
      </c>
      <c r="BX24" s="99"/>
      <c r="BY24" s="106"/>
      <c r="BZ24" s="106"/>
      <c r="CA24" s="99"/>
      <c r="CB24" s="106"/>
      <c r="CC24" s="99"/>
      <c r="CD24" s="99"/>
      <c r="CE24" s="99"/>
      <c r="CF24" s="99"/>
      <c r="CG24" s="99"/>
      <c r="CH24" s="99"/>
      <c r="CI24" s="99"/>
      <c r="CJ24" s="99"/>
      <c r="CK24" s="99"/>
      <c r="CL24" s="99"/>
      <c r="CM24" s="99"/>
      <c r="CN24" s="99"/>
      <c r="CO24" s="99"/>
      <c r="CP24" s="99"/>
      <c r="CQ24" s="99"/>
      <c r="CR24" s="99"/>
      <c r="CS24" s="99"/>
      <c r="CT24" s="99"/>
      <c r="CU24" s="99"/>
      <c r="CV24" s="106"/>
      <c r="CW24" s="99"/>
      <c r="CX24" s="99"/>
      <c r="CY24" s="106"/>
      <c r="CZ24" s="99"/>
      <c r="DA24" s="99">
        <v>0</v>
      </c>
      <c r="DB24" s="99">
        <v>0</v>
      </c>
      <c r="DC24" s="99">
        <v>0</v>
      </c>
      <c r="DD24" s="99">
        <v>0</v>
      </c>
      <c r="DE24" s="99">
        <v>0</v>
      </c>
      <c r="DF24" s="99">
        <v>0</v>
      </c>
      <c r="DG24" s="99">
        <v>0</v>
      </c>
      <c r="DH24" s="99">
        <v>0</v>
      </c>
      <c r="DI24" s="99">
        <v>0</v>
      </c>
      <c r="DJ24" s="106">
        <v>44624</v>
      </c>
      <c r="DK24" s="99"/>
    </row>
    <row r="25" spans="1:116" ht="20.100000000000001" customHeight="1" x14ac:dyDescent="0.25">
      <c r="A25" s="28">
        <v>129</v>
      </c>
      <c r="B25" s="122">
        <v>44183</v>
      </c>
      <c r="C25" s="84" t="s">
        <v>169</v>
      </c>
      <c r="D25" s="123">
        <v>530930078</v>
      </c>
      <c r="E25" s="7">
        <v>19632</v>
      </c>
      <c r="F25" s="28">
        <v>211</v>
      </c>
      <c r="G25" s="28" t="s">
        <v>199</v>
      </c>
      <c r="H25" s="28" t="s">
        <v>2</v>
      </c>
      <c r="I25" s="4">
        <v>0.15</v>
      </c>
      <c r="K25" s="8" t="s">
        <v>210</v>
      </c>
      <c r="L25" s="9">
        <v>44155</v>
      </c>
      <c r="M25" s="8">
        <f t="shared" si="5"/>
        <v>67</v>
      </c>
      <c r="N25" s="8">
        <v>340</v>
      </c>
      <c r="O25" s="8" t="s">
        <v>128</v>
      </c>
      <c r="P25" s="8">
        <v>10</v>
      </c>
      <c r="Q25" s="97">
        <v>8</v>
      </c>
      <c r="R25" s="97">
        <v>0</v>
      </c>
      <c r="S25" s="97">
        <v>0</v>
      </c>
      <c r="T25" s="97">
        <v>0</v>
      </c>
      <c r="U25" s="97">
        <v>0</v>
      </c>
      <c r="V25" s="97">
        <v>0</v>
      </c>
      <c r="W25" s="8" t="s">
        <v>132</v>
      </c>
      <c r="Y25" s="8">
        <v>1</v>
      </c>
      <c r="Z25" t="s">
        <v>976</v>
      </c>
      <c r="AA25" t="s">
        <v>976</v>
      </c>
      <c r="AB25" s="9">
        <v>44149</v>
      </c>
      <c r="AC25" s="9">
        <v>44608</v>
      </c>
      <c r="AD25" s="9">
        <v>44160</v>
      </c>
      <c r="AE25" s="10">
        <f>DATEDIF(AD25,AC25,"d")</f>
        <v>448</v>
      </c>
      <c r="AF25" s="102">
        <v>1</v>
      </c>
      <c r="AG25" s="97">
        <v>1</v>
      </c>
      <c r="AH25" s="97" t="s">
        <v>110</v>
      </c>
      <c r="AI25" s="97">
        <v>0</v>
      </c>
      <c r="AJ25" s="97">
        <v>0.06</v>
      </c>
      <c r="AK25" s="103">
        <v>44365</v>
      </c>
      <c r="AL25" s="97">
        <v>0</v>
      </c>
      <c r="AM25" s="97">
        <v>1</v>
      </c>
      <c r="AN25" s="97">
        <v>0</v>
      </c>
      <c r="AO25" s="97">
        <v>0</v>
      </c>
      <c r="AP25" s="97">
        <v>0</v>
      </c>
      <c r="AQ25" s="97" t="s">
        <v>124</v>
      </c>
      <c r="AS25" s="97">
        <v>1</v>
      </c>
      <c r="AT25" s="118">
        <v>44216</v>
      </c>
      <c r="AU25" s="103">
        <v>44608</v>
      </c>
      <c r="AV25" s="111">
        <f>_xlfn.DAYS(AU25,AT25)</f>
        <v>392</v>
      </c>
      <c r="AW25" s="111">
        <f>DATEDIF(E25,AT25,"Y")</f>
        <v>67</v>
      </c>
      <c r="AX25" s="103">
        <v>44216</v>
      </c>
      <c r="AY25" s="97">
        <v>0.91</v>
      </c>
      <c r="BB25" s="97">
        <v>3.15</v>
      </c>
      <c r="BC25" s="97">
        <v>12.85</v>
      </c>
      <c r="BD25" s="97">
        <v>1.5</v>
      </c>
      <c r="BE25" s="97">
        <v>102</v>
      </c>
      <c r="BF25" s="97">
        <v>6.35</v>
      </c>
      <c r="BG25" s="97">
        <v>253</v>
      </c>
      <c r="BH25" s="107">
        <v>3.24</v>
      </c>
      <c r="BI25" s="107">
        <v>0.53</v>
      </c>
      <c r="BJ25" s="107">
        <v>2.2599999999999998</v>
      </c>
      <c r="BK25" s="113">
        <f>BH25/BJ25</f>
        <v>1.433628318584071</v>
      </c>
      <c r="BL25" s="113">
        <f>BJ25/BI25</f>
        <v>4.2641509433962259</v>
      </c>
      <c r="BM25" s="113">
        <f>BG25/BJ25</f>
        <v>111.94690265486727</v>
      </c>
      <c r="BN25" s="113">
        <f>BM25*BH25</f>
        <v>362.70796460177002</v>
      </c>
      <c r="BO25" s="107">
        <v>1</v>
      </c>
      <c r="BP25" s="107"/>
      <c r="BQ25" s="107">
        <v>0.05</v>
      </c>
      <c r="BR25" s="104">
        <v>44365</v>
      </c>
      <c r="BS25" s="107">
        <v>1</v>
      </c>
      <c r="BT25" s="107"/>
      <c r="BU25" s="107"/>
      <c r="BV25" s="107"/>
      <c r="BW25" s="107">
        <v>1</v>
      </c>
      <c r="BX25" s="107" t="s">
        <v>119</v>
      </c>
      <c r="BY25" s="104">
        <v>44620</v>
      </c>
      <c r="BZ25" s="107" t="s">
        <v>473</v>
      </c>
      <c r="CA25" s="107"/>
      <c r="CB25" s="107"/>
      <c r="CC25" s="107"/>
      <c r="CD25" s="107"/>
      <c r="CE25" s="107"/>
      <c r="CF25" s="107"/>
      <c r="CG25" s="107"/>
      <c r="CH25" s="107"/>
      <c r="CI25" s="107"/>
      <c r="CJ25" s="107"/>
      <c r="CK25" s="107"/>
      <c r="CL25" s="107"/>
      <c r="CM25" s="107"/>
      <c r="CN25" s="107"/>
      <c r="CO25" s="107"/>
      <c r="CP25" s="107"/>
      <c r="CQ25" s="107"/>
      <c r="CR25" s="107"/>
      <c r="CS25" s="107"/>
      <c r="CT25" s="107"/>
      <c r="CU25" s="107"/>
      <c r="CV25" s="107"/>
      <c r="CW25" s="107"/>
      <c r="CX25" s="107"/>
      <c r="CY25" s="107"/>
      <c r="CZ25" s="107"/>
      <c r="DA25" s="107">
        <v>0</v>
      </c>
      <c r="DB25" s="107">
        <v>0</v>
      </c>
      <c r="DC25" s="107">
        <v>0</v>
      </c>
      <c r="DD25" s="107">
        <v>0</v>
      </c>
      <c r="DE25" s="107">
        <v>0</v>
      </c>
      <c r="DF25" s="107">
        <v>0</v>
      </c>
      <c r="DG25" s="107">
        <v>0</v>
      </c>
      <c r="DH25" s="107">
        <v>0</v>
      </c>
      <c r="DI25" s="107">
        <v>0</v>
      </c>
      <c r="DJ25" s="104">
        <v>44629</v>
      </c>
      <c r="DK25" s="107"/>
      <c r="DL25" s="87"/>
    </row>
    <row r="26" spans="1:116" ht="20.100000000000001" customHeight="1" x14ac:dyDescent="0.25">
      <c r="A26" s="28">
        <v>130</v>
      </c>
      <c r="B26" s="122">
        <v>44209</v>
      </c>
      <c r="C26" s="84" t="s">
        <v>170</v>
      </c>
      <c r="D26" s="123">
        <v>401009402</v>
      </c>
      <c r="E26" s="7">
        <v>14893</v>
      </c>
      <c r="F26" s="28">
        <v>111</v>
      </c>
      <c r="G26" s="28" t="s">
        <v>200</v>
      </c>
      <c r="H26" s="28" t="s">
        <v>1</v>
      </c>
      <c r="I26" s="4">
        <v>216.43</v>
      </c>
      <c r="J26" s="4">
        <v>3.38</v>
      </c>
      <c r="K26" s="8" t="s">
        <v>210</v>
      </c>
      <c r="L26" s="9">
        <v>40616</v>
      </c>
      <c r="M26" s="8">
        <f t="shared" si="5"/>
        <v>70</v>
      </c>
      <c r="N26" s="8">
        <v>9.69</v>
      </c>
      <c r="O26" s="8" t="s">
        <v>127</v>
      </c>
      <c r="P26" s="8">
        <v>7</v>
      </c>
      <c r="Q26" s="97">
        <v>7</v>
      </c>
      <c r="R26" s="97">
        <v>0</v>
      </c>
      <c r="S26" s="97">
        <v>0</v>
      </c>
      <c r="T26" s="97">
        <v>0</v>
      </c>
      <c r="U26" s="97">
        <v>1</v>
      </c>
      <c r="V26" s="97">
        <v>0</v>
      </c>
      <c r="X26" s="8" t="s">
        <v>710</v>
      </c>
      <c r="Y26" s="8">
        <v>0</v>
      </c>
      <c r="Z26" t="s">
        <v>978</v>
      </c>
      <c r="AA26" t="s">
        <v>975</v>
      </c>
      <c r="AB26" s="9">
        <v>44168</v>
      </c>
      <c r="AC26" s="9">
        <v>44168</v>
      </c>
      <c r="AD26" s="9">
        <v>43242</v>
      </c>
      <c r="AE26" s="10">
        <f>DATEDIF(AD26,AC26,"d")</f>
        <v>926</v>
      </c>
      <c r="AF26" s="102">
        <v>0</v>
      </c>
      <c r="AG26" s="97">
        <v>0</v>
      </c>
      <c r="AI26" s="97">
        <v>1</v>
      </c>
      <c r="AJ26" s="97">
        <v>0.26</v>
      </c>
      <c r="AL26" s="97">
        <v>1</v>
      </c>
      <c r="AM26" s="97">
        <v>1</v>
      </c>
      <c r="AN26" s="97">
        <v>0</v>
      </c>
      <c r="AO26" s="97">
        <v>0</v>
      </c>
      <c r="AP26" s="97">
        <v>0</v>
      </c>
      <c r="AQ26" s="97" t="s">
        <v>124</v>
      </c>
      <c r="AR26" s="97" t="s">
        <v>115</v>
      </c>
      <c r="AS26" s="97">
        <v>1</v>
      </c>
      <c r="AT26" s="118">
        <v>44209</v>
      </c>
      <c r="AU26" s="103">
        <v>44636</v>
      </c>
      <c r="AV26" s="111">
        <f>_xlfn.DAYS(AU26,AT26)</f>
        <v>427</v>
      </c>
      <c r="AW26" s="111">
        <f>DATEDIF(E26,AT26,"Y")</f>
        <v>80</v>
      </c>
      <c r="AX26" s="103">
        <v>44209</v>
      </c>
      <c r="AY26" s="97">
        <v>216.43</v>
      </c>
      <c r="AZ26" s="97">
        <v>12.54</v>
      </c>
      <c r="BA26" s="97">
        <v>127.68</v>
      </c>
      <c r="BB26" s="97">
        <v>3.38</v>
      </c>
      <c r="BC26" s="97">
        <v>1.19</v>
      </c>
      <c r="BD26" s="97">
        <v>0.6</v>
      </c>
      <c r="BE26" s="97">
        <v>138</v>
      </c>
      <c r="BF26" s="97">
        <v>8.1999999999999993</v>
      </c>
      <c r="BG26" s="97">
        <v>167</v>
      </c>
      <c r="BH26" s="97">
        <v>5.85</v>
      </c>
      <c r="BI26" s="97">
        <v>0.68</v>
      </c>
      <c r="BJ26" s="97">
        <v>1.43</v>
      </c>
      <c r="BK26" s="113">
        <f>BH26/BJ26</f>
        <v>4.0909090909090908</v>
      </c>
      <c r="BL26" s="113">
        <f>BJ26/BI26</f>
        <v>2.1029411764705879</v>
      </c>
      <c r="BM26" s="113">
        <f>BG26/BJ26</f>
        <v>116.78321678321679</v>
      </c>
      <c r="BN26" s="113">
        <f>BM26*BH26</f>
        <v>683.18181818181813</v>
      </c>
      <c r="BO26" s="97">
        <v>0</v>
      </c>
      <c r="BP26" s="97">
        <v>0</v>
      </c>
      <c r="BQ26" s="97">
        <v>37.75</v>
      </c>
      <c r="BR26" s="103">
        <v>44323</v>
      </c>
      <c r="BS26" s="97">
        <v>1</v>
      </c>
      <c r="BW26" s="97">
        <v>1</v>
      </c>
      <c r="DI26" s="97">
        <v>0</v>
      </c>
      <c r="DJ26" s="103">
        <v>44636</v>
      </c>
      <c r="DK26" s="97" t="s">
        <v>704</v>
      </c>
    </row>
    <row r="27" spans="1:116" ht="20.100000000000001" customHeight="1" x14ac:dyDescent="0.25">
      <c r="A27" s="28">
        <v>131</v>
      </c>
      <c r="B27" s="122">
        <v>44211</v>
      </c>
      <c r="C27" s="84" t="s">
        <v>171</v>
      </c>
      <c r="D27" s="123">
        <v>471229433</v>
      </c>
      <c r="E27" s="7">
        <v>17530</v>
      </c>
      <c r="F27" s="28">
        <v>111</v>
      </c>
      <c r="G27" s="28" t="s">
        <v>201</v>
      </c>
      <c r="H27" s="28" t="s">
        <v>2</v>
      </c>
      <c r="I27" s="4">
        <v>26.89</v>
      </c>
      <c r="J27" s="4">
        <v>2.76</v>
      </c>
      <c r="K27" s="8" t="s">
        <v>210</v>
      </c>
      <c r="L27" s="9">
        <v>40044</v>
      </c>
      <c r="M27" s="8">
        <f t="shared" si="5"/>
        <v>61</v>
      </c>
      <c r="N27" s="8">
        <v>8.9</v>
      </c>
      <c r="O27" s="8" t="s">
        <v>127</v>
      </c>
      <c r="P27" s="8">
        <v>7</v>
      </c>
      <c r="Q27" s="97">
        <v>7</v>
      </c>
      <c r="R27" s="97">
        <v>0</v>
      </c>
      <c r="S27" s="97">
        <v>1</v>
      </c>
      <c r="T27" s="97">
        <v>0</v>
      </c>
      <c r="U27" s="97">
        <v>1</v>
      </c>
      <c r="V27" s="97">
        <v>0</v>
      </c>
      <c r="X27" s="8" t="s">
        <v>711</v>
      </c>
      <c r="Y27" s="8">
        <v>0</v>
      </c>
      <c r="Z27" t="s">
        <v>978</v>
      </c>
      <c r="AA27" t="s">
        <v>980</v>
      </c>
      <c r="AB27" s="9">
        <v>43009</v>
      </c>
      <c r="AC27" s="9">
        <v>44105</v>
      </c>
      <c r="AD27" s="9">
        <v>43053</v>
      </c>
      <c r="AE27" s="10">
        <f>DATEDIF(AD27,AC27,"d")</f>
        <v>1052</v>
      </c>
      <c r="AF27" s="102">
        <v>1</v>
      </c>
      <c r="AG27" s="97">
        <v>1</v>
      </c>
      <c r="AH27" s="104" t="s">
        <v>690</v>
      </c>
      <c r="AI27" s="97">
        <v>0</v>
      </c>
      <c r="AJ27" s="97">
        <v>0.27</v>
      </c>
      <c r="AK27" s="103">
        <v>43230</v>
      </c>
      <c r="AL27" s="97">
        <v>0</v>
      </c>
      <c r="AM27" s="97">
        <v>1</v>
      </c>
      <c r="AN27" s="97">
        <v>1</v>
      </c>
      <c r="AO27" s="97">
        <v>0</v>
      </c>
      <c r="AP27" s="97">
        <v>0</v>
      </c>
      <c r="AQ27" s="97" t="s">
        <v>124</v>
      </c>
      <c r="AR27" s="97" t="s">
        <v>115</v>
      </c>
      <c r="AS27" s="97">
        <v>0</v>
      </c>
      <c r="AT27" s="99" t="s">
        <v>712</v>
      </c>
      <c r="AU27" s="103" t="s">
        <v>473</v>
      </c>
      <c r="AV27" s="111"/>
      <c r="AW27" s="111">
        <v>74</v>
      </c>
      <c r="AX27" s="103">
        <v>44211</v>
      </c>
      <c r="AY27" s="97">
        <v>26.89</v>
      </c>
      <c r="AZ27" s="97">
        <v>14.44</v>
      </c>
      <c r="BA27" s="97">
        <v>98.73</v>
      </c>
      <c r="BB27" s="97">
        <v>2.76</v>
      </c>
      <c r="BC27" s="97">
        <v>2.2000000000000002</v>
      </c>
      <c r="BD27" s="97">
        <v>2.5</v>
      </c>
      <c r="BE27" s="97">
        <v>136</v>
      </c>
      <c r="BF27" s="97">
        <v>6.13</v>
      </c>
      <c r="BG27" s="97">
        <v>177</v>
      </c>
      <c r="BH27" s="97">
        <v>3.86</v>
      </c>
      <c r="BI27" s="97">
        <v>0.47</v>
      </c>
      <c r="BJ27" s="97">
        <v>1.59</v>
      </c>
      <c r="BK27" s="113">
        <f>BH27/BJ27</f>
        <v>2.4276729559748427</v>
      </c>
      <c r="BL27" s="113">
        <f>BJ27/BI27</f>
        <v>3.3829787234042556</v>
      </c>
      <c r="BM27" s="113">
        <f>BG27/BJ27</f>
        <v>111.32075471698113</v>
      </c>
      <c r="BN27" s="113">
        <f>BM27*BH27</f>
        <v>429.69811320754712</v>
      </c>
      <c r="BO27" s="97">
        <v>1</v>
      </c>
      <c r="BP27" s="97">
        <v>4</v>
      </c>
      <c r="BQ27" s="97">
        <v>0.48</v>
      </c>
      <c r="BR27" s="103">
        <v>44496</v>
      </c>
      <c r="BS27" s="97">
        <v>1</v>
      </c>
      <c r="BV27" s="97">
        <v>0</v>
      </c>
      <c r="BW27" s="97">
        <v>0</v>
      </c>
      <c r="DA27" s="97">
        <v>0</v>
      </c>
      <c r="DB27" s="97">
        <v>0</v>
      </c>
      <c r="DC27" s="97">
        <v>0</v>
      </c>
      <c r="DD27" s="97">
        <v>0</v>
      </c>
      <c r="DE27" s="97">
        <v>0</v>
      </c>
      <c r="DF27" s="97">
        <v>0</v>
      </c>
      <c r="DG27" s="97">
        <v>0</v>
      </c>
      <c r="DH27" s="97">
        <v>0</v>
      </c>
      <c r="DI27" s="97">
        <v>0</v>
      </c>
      <c r="DJ27" s="103">
        <v>44624</v>
      </c>
    </row>
    <row r="28" spans="1:116" ht="20.100000000000001" customHeight="1" x14ac:dyDescent="0.25">
      <c r="A28" s="28">
        <v>132</v>
      </c>
      <c r="B28" s="122">
        <v>44221</v>
      </c>
      <c r="C28" s="84" t="s">
        <v>172</v>
      </c>
      <c r="D28" s="123">
        <v>420322402</v>
      </c>
      <c r="E28" s="7">
        <v>15422</v>
      </c>
      <c r="F28" s="28">
        <v>111</v>
      </c>
      <c r="G28" s="28" t="s">
        <v>202</v>
      </c>
      <c r="H28" s="28" t="s">
        <v>2</v>
      </c>
      <c r="I28" s="4">
        <v>12.87</v>
      </c>
      <c r="J28" s="4">
        <v>3.52</v>
      </c>
      <c r="K28" s="8" t="s">
        <v>16</v>
      </c>
      <c r="L28" s="9">
        <v>42387</v>
      </c>
      <c r="M28" s="8">
        <f t="shared" si="5"/>
        <v>73</v>
      </c>
      <c r="N28" s="8">
        <v>4.26</v>
      </c>
      <c r="O28" s="8" t="s">
        <v>117</v>
      </c>
      <c r="P28" s="8">
        <v>9</v>
      </c>
      <c r="Q28" s="97">
        <v>8</v>
      </c>
      <c r="R28" s="97">
        <v>0</v>
      </c>
      <c r="S28" s="97">
        <v>1</v>
      </c>
      <c r="T28" s="97">
        <v>1</v>
      </c>
      <c r="U28" s="97">
        <v>1</v>
      </c>
      <c r="V28" s="97">
        <v>0</v>
      </c>
      <c r="W28" s="8" t="s">
        <v>713</v>
      </c>
      <c r="X28" s="8" t="s">
        <v>714</v>
      </c>
      <c r="Y28" s="8">
        <v>0</v>
      </c>
      <c r="Z28" t="s">
        <v>979</v>
      </c>
      <c r="AA28"/>
      <c r="AD28" s="9">
        <v>43195</v>
      </c>
      <c r="AF28" s="102">
        <v>0</v>
      </c>
      <c r="AG28" s="97">
        <v>1</v>
      </c>
      <c r="AH28" s="97" t="s">
        <v>113</v>
      </c>
      <c r="AI28" s="97">
        <v>0</v>
      </c>
      <c r="AQ28" s="97" t="s">
        <v>494</v>
      </c>
      <c r="AS28" s="97">
        <v>0</v>
      </c>
      <c r="AT28" s="118">
        <v>44259</v>
      </c>
      <c r="AU28" s="103" t="s">
        <v>473</v>
      </c>
      <c r="AV28" s="111"/>
      <c r="AW28" s="111">
        <f>DATEDIF(E28,AT28,"Y")</f>
        <v>78</v>
      </c>
      <c r="AX28" s="103">
        <v>44258</v>
      </c>
      <c r="AY28" s="97">
        <v>21.67</v>
      </c>
      <c r="BK28" s="113"/>
      <c r="BL28" s="113"/>
      <c r="BM28" s="113"/>
      <c r="BN28" s="113"/>
      <c r="BO28" s="97">
        <v>1</v>
      </c>
      <c r="BQ28" s="97">
        <v>0.11</v>
      </c>
      <c r="BR28" s="103">
        <v>44363</v>
      </c>
      <c r="BV28" s="97">
        <v>1</v>
      </c>
      <c r="BW28" s="97">
        <v>0</v>
      </c>
      <c r="DA28" s="97">
        <v>0</v>
      </c>
      <c r="DB28" s="97">
        <v>0</v>
      </c>
      <c r="DC28" s="97">
        <v>0</v>
      </c>
      <c r="DD28" s="97">
        <v>0</v>
      </c>
      <c r="DE28" s="97">
        <v>0</v>
      </c>
      <c r="DF28" s="97">
        <v>0</v>
      </c>
      <c r="DG28" s="97">
        <v>0</v>
      </c>
      <c r="DH28" s="97">
        <v>0</v>
      </c>
      <c r="DI28" s="97">
        <v>0</v>
      </c>
      <c r="DJ28" s="103">
        <v>44609</v>
      </c>
    </row>
    <row r="29" spans="1:116" ht="20.100000000000001" customHeight="1" x14ac:dyDescent="0.25">
      <c r="A29" s="28">
        <v>133</v>
      </c>
      <c r="B29" s="122">
        <v>44223</v>
      </c>
      <c r="C29" s="84" t="s">
        <v>173</v>
      </c>
      <c r="D29" s="123">
        <v>430128478</v>
      </c>
      <c r="E29" s="7">
        <v>15734</v>
      </c>
      <c r="F29" s="28">
        <v>207</v>
      </c>
      <c r="G29" s="28" t="s">
        <v>203</v>
      </c>
      <c r="H29" s="28" t="s">
        <v>2</v>
      </c>
      <c r="I29" s="4">
        <v>7.8</v>
      </c>
      <c r="J29" s="4">
        <v>3.15</v>
      </c>
      <c r="K29" s="8" t="s">
        <v>210</v>
      </c>
      <c r="L29" s="9">
        <v>44089</v>
      </c>
      <c r="M29" s="8">
        <f t="shared" si="5"/>
        <v>77</v>
      </c>
      <c r="N29" s="8">
        <v>60.3</v>
      </c>
      <c r="O29" s="8" t="s">
        <v>112</v>
      </c>
      <c r="P29" s="8">
        <v>8</v>
      </c>
      <c r="Q29" s="97">
        <v>8</v>
      </c>
      <c r="R29" s="97">
        <v>0</v>
      </c>
      <c r="S29" s="97">
        <v>0</v>
      </c>
      <c r="T29" s="97">
        <v>0</v>
      </c>
      <c r="U29" s="97">
        <v>0</v>
      </c>
      <c r="V29" s="97">
        <v>0</v>
      </c>
      <c r="W29" s="8" t="s">
        <v>715</v>
      </c>
      <c r="Y29" s="8">
        <v>1</v>
      </c>
      <c r="Z29" t="s">
        <v>976</v>
      </c>
      <c r="AA29" t="s">
        <v>976</v>
      </c>
      <c r="AB29" s="9">
        <v>44119</v>
      </c>
      <c r="AC29" s="9">
        <v>44491</v>
      </c>
      <c r="AD29" s="9">
        <v>44105</v>
      </c>
      <c r="AE29" s="10">
        <f>DATEDIF(AD29,AC29,"d")</f>
        <v>386</v>
      </c>
      <c r="AF29" s="102">
        <v>1</v>
      </c>
      <c r="AG29" s="97">
        <v>1</v>
      </c>
      <c r="AH29" s="97" t="s">
        <v>113</v>
      </c>
      <c r="AI29" s="97">
        <v>0</v>
      </c>
      <c r="AL29" s="97">
        <v>1</v>
      </c>
      <c r="AM29" s="97">
        <v>1</v>
      </c>
      <c r="AN29" s="97">
        <v>0</v>
      </c>
      <c r="AO29" s="97">
        <v>0</v>
      </c>
      <c r="AP29" s="97">
        <v>0</v>
      </c>
      <c r="AQ29" s="97" t="s">
        <v>124</v>
      </c>
      <c r="AR29" s="97" t="s">
        <v>120</v>
      </c>
      <c r="AS29" s="97">
        <v>1</v>
      </c>
      <c r="AT29" s="118">
        <v>44223</v>
      </c>
      <c r="AU29" s="103">
        <v>44519</v>
      </c>
      <c r="AV29" s="111">
        <f>_xlfn.DAYS(AU29,AT29)</f>
        <v>296</v>
      </c>
      <c r="AW29" s="111">
        <f>DATEDIF(E29,AT29,"Y")</f>
        <v>77</v>
      </c>
      <c r="AX29" s="104">
        <v>44223</v>
      </c>
      <c r="AY29" s="97">
        <v>7.8</v>
      </c>
      <c r="AZ29" s="97">
        <v>16.739999999999998</v>
      </c>
      <c r="BA29" s="97">
        <v>1884</v>
      </c>
      <c r="BB29" s="97">
        <v>3.15</v>
      </c>
      <c r="BC29" s="97">
        <v>1.91</v>
      </c>
      <c r="BD29" s="97">
        <v>10.7</v>
      </c>
      <c r="BE29" s="97">
        <v>123</v>
      </c>
      <c r="BF29" s="97">
        <v>10.1</v>
      </c>
      <c r="BG29" s="97">
        <v>365</v>
      </c>
      <c r="BH29" s="97">
        <v>6.24</v>
      </c>
      <c r="BI29" s="97">
        <v>0.7</v>
      </c>
      <c r="BJ29" s="97">
        <v>2.48</v>
      </c>
      <c r="BK29" s="113">
        <f>BH29/BJ29</f>
        <v>2.5161290322580645</v>
      </c>
      <c r="BL29" s="113">
        <f>BJ29/BI29</f>
        <v>3.5428571428571431</v>
      </c>
      <c r="BM29" s="113">
        <f>BG29/BJ29</f>
        <v>147.17741935483872</v>
      </c>
      <c r="BN29" s="113">
        <f>BM29*BH29</f>
        <v>918.38709677419365</v>
      </c>
      <c r="BO29" s="97">
        <v>1</v>
      </c>
      <c r="BP29" s="97">
        <v>0</v>
      </c>
      <c r="BQ29" s="97">
        <v>2.63</v>
      </c>
      <c r="BR29" s="103">
        <v>44307</v>
      </c>
      <c r="BS29" s="97">
        <v>1</v>
      </c>
      <c r="BV29" s="97">
        <v>0</v>
      </c>
      <c r="BW29" s="97">
        <v>1</v>
      </c>
      <c r="BX29" s="97" t="s">
        <v>119</v>
      </c>
      <c r="BY29" s="103">
        <v>44522</v>
      </c>
      <c r="BZ29" s="103" t="s">
        <v>473</v>
      </c>
      <c r="CA29" s="97">
        <v>9</v>
      </c>
      <c r="DA29" s="97">
        <v>9</v>
      </c>
      <c r="DB29" s="97">
        <v>0</v>
      </c>
      <c r="DC29" s="97">
        <v>0</v>
      </c>
      <c r="DD29" s="97">
        <v>0</v>
      </c>
      <c r="DE29" s="97">
        <v>0</v>
      </c>
      <c r="DF29" s="97">
        <v>0</v>
      </c>
      <c r="DG29" s="97">
        <v>0</v>
      </c>
      <c r="DH29" s="97">
        <v>0</v>
      </c>
      <c r="DI29" s="97">
        <v>0</v>
      </c>
      <c r="DJ29" s="103">
        <v>44650</v>
      </c>
    </row>
    <row r="30" spans="1:116" ht="20.100000000000001" customHeight="1" x14ac:dyDescent="0.25">
      <c r="A30" s="28">
        <v>134</v>
      </c>
      <c r="B30" s="122">
        <v>44232</v>
      </c>
      <c r="C30" s="84" t="s">
        <v>174</v>
      </c>
      <c r="D30" s="123">
        <v>351029406</v>
      </c>
      <c r="E30" s="7">
        <v>13086</v>
      </c>
      <c r="F30" s="28">
        <v>207</v>
      </c>
      <c r="G30" s="28" t="s">
        <v>204</v>
      </c>
      <c r="H30" s="28" t="s">
        <v>1</v>
      </c>
      <c r="I30" s="4">
        <v>172.75</v>
      </c>
      <c r="J30" s="4">
        <v>5.6</v>
      </c>
      <c r="K30" s="8" t="s">
        <v>210</v>
      </c>
      <c r="L30" s="9">
        <v>40891</v>
      </c>
      <c r="M30" s="8">
        <f t="shared" si="5"/>
        <v>76</v>
      </c>
      <c r="N30" s="8">
        <v>44781</v>
      </c>
      <c r="O30" s="8" t="s">
        <v>129</v>
      </c>
      <c r="P30" s="8">
        <v>6</v>
      </c>
      <c r="Q30" s="97">
        <v>6</v>
      </c>
      <c r="R30" s="97">
        <v>0</v>
      </c>
      <c r="S30" s="97">
        <v>0</v>
      </c>
      <c r="T30" s="97">
        <v>0</v>
      </c>
      <c r="U30" s="97">
        <v>0</v>
      </c>
      <c r="V30" s="97">
        <v>0</v>
      </c>
      <c r="W30" s="85"/>
      <c r="Y30" s="8">
        <v>0</v>
      </c>
      <c r="Z30"/>
      <c r="AA30" t="s">
        <v>976</v>
      </c>
      <c r="AB30" s="9">
        <v>43831</v>
      </c>
      <c r="AC30" s="9">
        <v>44105</v>
      </c>
      <c r="AD30" s="9">
        <v>43853</v>
      </c>
      <c r="AE30" s="10">
        <f>DATEDIF(AD30,AC30,"d")</f>
        <v>252</v>
      </c>
      <c r="AF30" s="102">
        <v>1</v>
      </c>
      <c r="AG30" s="97">
        <v>1</v>
      </c>
      <c r="AH30" s="109" t="s">
        <v>716</v>
      </c>
      <c r="AI30" s="97">
        <v>0</v>
      </c>
      <c r="AJ30" s="97">
        <v>10.5</v>
      </c>
      <c r="AK30" s="103">
        <v>43938</v>
      </c>
      <c r="AL30" s="97">
        <v>0</v>
      </c>
      <c r="AM30" s="97">
        <v>1</v>
      </c>
      <c r="AN30" s="97">
        <v>0</v>
      </c>
      <c r="AO30" s="97">
        <v>0</v>
      </c>
      <c r="AP30" s="97">
        <v>0</v>
      </c>
      <c r="AQ30" s="100" t="s">
        <v>111</v>
      </c>
      <c r="AR30" s="100" t="s">
        <v>115</v>
      </c>
      <c r="AS30" s="97">
        <v>1</v>
      </c>
      <c r="AT30" s="118">
        <v>44233</v>
      </c>
      <c r="AU30" s="108">
        <v>44642</v>
      </c>
      <c r="AV30" s="111">
        <f>_xlfn.DAYS(AU30,AT30)</f>
        <v>409</v>
      </c>
      <c r="AW30" s="111">
        <f>DATEDIF(E30,AT30,"Y")</f>
        <v>85</v>
      </c>
      <c r="AX30" s="103">
        <v>44232</v>
      </c>
      <c r="AY30" s="97">
        <v>172.75</v>
      </c>
      <c r="AZ30" s="97">
        <v>2.9</v>
      </c>
      <c r="BA30" s="97">
        <v>639.41999999999996</v>
      </c>
      <c r="BB30" s="97">
        <v>5.6</v>
      </c>
      <c r="BC30" s="97">
        <v>23.38</v>
      </c>
      <c r="BD30" s="97">
        <v>5.0999999999999996</v>
      </c>
      <c r="BE30" s="97">
        <v>93</v>
      </c>
      <c r="BF30" s="97">
        <v>6.64</v>
      </c>
      <c r="BG30" s="97">
        <v>189</v>
      </c>
      <c r="BH30" s="97">
        <v>4.78</v>
      </c>
      <c r="BI30" s="97">
        <v>0.42</v>
      </c>
      <c r="BJ30" s="97">
        <v>1.1299999999999999</v>
      </c>
      <c r="BK30" s="113">
        <f>BH30/BJ30</f>
        <v>4.230088495575222</v>
      </c>
      <c r="BL30" s="113">
        <f>BJ30/BI30</f>
        <v>2.6904761904761902</v>
      </c>
      <c r="BM30" s="113">
        <f>BG30/BJ30</f>
        <v>167.25663716814162</v>
      </c>
      <c r="BN30" s="113">
        <f>BM30*BH30</f>
        <v>799.48672566371704</v>
      </c>
      <c r="BO30" s="97">
        <v>1</v>
      </c>
      <c r="BP30" s="97">
        <v>0</v>
      </c>
      <c r="BQ30" s="97">
        <v>2.0299999999999998</v>
      </c>
      <c r="BR30" s="103">
        <v>44314</v>
      </c>
      <c r="BS30" s="97">
        <v>1</v>
      </c>
      <c r="BV30" s="97">
        <v>1</v>
      </c>
      <c r="BW30" s="97">
        <v>0</v>
      </c>
      <c r="DA30" s="97">
        <v>0</v>
      </c>
      <c r="DB30" s="97">
        <v>0</v>
      </c>
      <c r="DC30" s="97">
        <v>0</v>
      </c>
      <c r="DD30" s="97">
        <v>0</v>
      </c>
      <c r="DE30" s="97">
        <v>0</v>
      </c>
      <c r="DF30" s="97">
        <v>0</v>
      </c>
      <c r="DG30" s="97">
        <v>1</v>
      </c>
      <c r="DH30" s="97">
        <v>0</v>
      </c>
      <c r="DI30" s="97">
        <v>1</v>
      </c>
      <c r="DJ30" s="103">
        <v>44647</v>
      </c>
    </row>
    <row r="31" spans="1:116" ht="20.100000000000001" customHeight="1" x14ac:dyDescent="0.25">
      <c r="A31" s="28">
        <v>135</v>
      </c>
      <c r="B31" s="122">
        <v>44242</v>
      </c>
      <c r="C31" s="84" t="s">
        <v>176</v>
      </c>
      <c r="D31" s="123">
        <v>511031277</v>
      </c>
      <c r="E31" s="7">
        <v>18932</v>
      </c>
      <c r="F31" s="28">
        <v>111</v>
      </c>
      <c r="G31" s="28" t="s">
        <v>205</v>
      </c>
      <c r="H31" s="28" t="s">
        <v>2</v>
      </c>
      <c r="I31" s="4">
        <v>4.26</v>
      </c>
      <c r="J31" s="4">
        <v>2.97</v>
      </c>
      <c r="K31" s="8" t="s">
        <v>16</v>
      </c>
      <c r="L31" s="9">
        <v>43831</v>
      </c>
      <c r="M31" s="8">
        <f t="shared" si="5"/>
        <v>68</v>
      </c>
      <c r="N31" s="8">
        <v>1000</v>
      </c>
      <c r="O31" s="85" t="s">
        <v>127</v>
      </c>
      <c r="P31" s="85">
        <v>7</v>
      </c>
      <c r="Q31" s="97">
        <v>7</v>
      </c>
      <c r="R31" s="97">
        <v>0</v>
      </c>
      <c r="S31" s="100" t="s">
        <v>533</v>
      </c>
      <c r="T31" s="97">
        <v>0</v>
      </c>
      <c r="U31" s="97">
        <v>0</v>
      </c>
      <c r="V31" s="97">
        <v>0</v>
      </c>
      <c r="W31" s="8" t="s">
        <v>717</v>
      </c>
      <c r="Y31" s="8">
        <v>1</v>
      </c>
      <c r="Z31" t="s">
        <v>976</v>
      </c>
      <c r="AA31" s="253" t="s">
        <v>976</v>
      </c>
      <c r="AB31" s="9">
        <v>44181</v>
      </c>
      <c r="AD31" s="9">
        <v>44207</v>
      </c>
      <c r="AF31" s="102">
        <v>1</v>
      </c>
      <c r="AG31" s="97">
        <v>1</v>
      </c>
      <c r="AH31" s="100" t="s">
        <v>690</v>
      </c>
      <c r="AI31" s="97">
        <v>0</v>
      </c>
      <c r="AJ31" s="97">
        <v>0.08</v>
      </c>
      <c r="AK31" s="103">
        <v>44511</v>
      </c>
      <c r="AL31" s="97">
        <v>1</v>
      </c>
      <c r="AM31" s="97">
        <v>0</v>
      </c>
      <c r="AN31" s="97">
        <v>0</v>
      </c>
      <c r="AO31" s="97">
        <v>0</v>
      </c>
      <c r="AP31" s="97">
        <v>0</v>
      </c>
      <c r="AQ31" s="100" t="s">
        <v>124</v>
      </c>
      <c r="AR31" s="100" t="s">
        <v>120</v>
      </c>
      <c r="AS31" s="97">
        <v>1</v>
      </c>
      <c r="AT31" s="118">
        <v>44243</v>
      </c>
      <c r="AU31" s="108" t="s">
        <v>473</v>
      </c>
      <c r="AV31" s="111"/>
      <c r="AW31" s="111">
        <f>DATEDIF(E31,AT31,"Y")</f>
        <v>69</v>
      </c>
      <c r="AX31" s="103">
        <v>44242</v>
      </c>
      <c r="AY31" s="97">
        <v>4.26</v>
      </c>
      <c r="AZ31" s="100"/>
      <c r="BA31" s="100"/>
      <c r="BB31" s="97">
        <v>2.97</v>
      </c>
      <c r="BC31" s="97">
        <v>4.3499999999999996</v>
      </c>
      <c r="BD31" s="97">
        <v>1.1000000000000001</v>
      </c>
      <c r="BE31" s="97">
        <v>127</v>
      </c>
      <c r="BF31" s="97">
        <v>6.74</v>
      </c>
      <c r="BG31" s="97">
        <v>173</v>
      </c>
      <c r="BH31" s="97">
        <v>4.0599999999999996</v>
      </c>
      <c r="BI31" s="97">
        <v>0.61</v>
      </c>
      <c r="BJ31" s="97">
        <v>1.88</v>
      </c>
      <c r="BK31" s="113">
        <f>BH31/BJ31</f>
        <v>2.1595744680851063</v>
      </c>
      <c r="BL31" s="113">
        <f>BJ31/BI31</f>
        <v>3.081967213114754</v>
      </c>
      <c r="BM31" s="113">
        <f>BG31/BJ31</f>
        <v>92.021276595744681</v>
      </c>
      <c r="BN31" s="113">
        <f>BM31*BH31</f>
        <v>373.60638297872339</v>
      </c>
      <c r="BO31" s="97">
        <v>0</v>
      </c>
      <c r="BP31" s="97">
        <v>0</v>
      </c>
      <c r="BQ31" s="97">
        <v>0.08</v>
      </c>
      <c r="BR31" s="103">
        <v>44511</v>
      </c>
      <c r="BS31" s="97">
        <v>0</v>
      </c>
      <c r="BV31" s="97">
        <v>0</v>
      </c>
      <c r="BW31" s="97">
        <v>0</v>
      </c>
      <c r="DA31" s="97">
        <v>0</v>
      </c>
      <c r="DB31" s="97">
        <v>0</v>
      </c>
      <c r="DC31" s="97">
        <v>0</v>
      </c>
      <c r="DD31" s="97">
        <v>0</v>
      </c>
      <c r="DE31" s="97">
        <v>0</v>
      </c>
      <c r="DF31" s="97">
        <v>0</v>
      </c>
      <c r="DG31" s="97">
        <v>0</v>
      </c>
      <c r="DH31" s="97">
        <v>0</v>
      </c>
      <c r="DI31" s="97">
        <v>0</v>
      </c>
      <c r="DJ31" s="103">
        <v>44602</v>
      </c>
    </row>
    <row r="32" spans="1:116" ht="20.100000000000001" customHeight="1" x14ac:dyDescent="0.25">
      <c r="A32" s="28">
        <v>136</v>
      </c>
      <c r="B32" s="122">
        <v>44245</v>
      </c>
      <c r="C32" s="84" t="s">
        <v>177</v>
      </c>
      <c r="D32" s="123">
        <v>440414421</v>
      </c>
      <c r="E32" s="7">
        <v>16176</v>
      </c>
      <c r="F32" s="28">
        <v>111</v>
      </c>
      <c r="G32" s="28" t="s">
        <v>206</v>
      </c>
      <c r="H32" s="28" t="s">
        <v>1</v>
      </c>
      <c r="I32" s="4">
        <v>24.12</v>
      </c>
      <c r="J32" s="4">
        <v>3.8</v>
      </c>
      <c r="K32" s="8" t="s">
        <v>210</v>
      </c>
      <c r="L32" s="9">
        <v>43957</v>
      </c>
      <c r="M32" s="8">
        <f t="shared" si="5"/>
        <v>76</v>
      </c>
      <c r="N32" s="8">
        <v>8.01</v>
      </c>
      <c r="O32" s="8" t="s">
        <v>117</v>
      </c>
      <c r="P32" s="8">
        <v>9</v>
      </c>
      <c r="Q32" s="97">
        <v>8</v>
      </c>
      <c r="R32" s="97">
        <v>0</v>
      </c>
      <c r="S32" s="97">
        <v>1</v>
      </c>
      <c r="T32" s="97">
        <v>0</v>
      </c>
      <c r="U32" s="97">
        <v>0</v>
      </c>
      <c r="V32" s="97">
        <v>1</v>
      </c>
      <c r="X32" s="8" t="s">
        <v>718</v>
      </c>
      <c r="Y32" s="8">
        <v>0</v>
      </c>
      <c r="Z32" s="125" t="s">
        <v>979</v>
      </c>
      <c r="AA32" t="s">
        <v>975</v>
      </c>
      <c r="AB32" s="9">
        <v>44138</v>
      </c>
      <c r="AC32" s="9">
        <v>44138</v>
      </c>
      <c r="AD32" s="9">
        <v>43525</v>
      </c>
      <c r="AE32" s="10">
        <f>DATEDIF(AD32,AC32,"d")</f>
        <v>613</v>
      </c>
      <c r="AF32" s="102">
        <v>0</v>
      </c>
      <c r="AG32" s="97">
        <v>1</v>
      </c>
      <c r="AH32" s="100" t="s">
        <v>690</v>
      </c>
      <c r="AI32" s="97">
        <v>0</v>
      </c>
      <c r="AJ32" s="97">
        <v>7.0000000000000007E-2</v>
      </c>
      <c r="AK32" s="103">
        <v>43721</v>
      </c>
      <c r="AL32" s="97">
        <v>0</v>
      </c>
      <c r="AM32" s="97">
        <v>1</v>
      </c>
      <c r="AN32" s="97">
        <v>0</v>
      </c>
      <c r="AO32" s="97">
        <v>0</v>
      </c>
      <c r="AP32" s="97">
        <v>0</v>
      </c>
      <c r="AQ32" s="100" t="s">
        <v>111</v>
      </c>
      <c r="AR32" s="100" t="s">
        <v>115</v>
      </c>
      <c r="AS32" s="97">
        <v>0</v>
      </c>
      <c r="AT32" s="118">
        <v>44246</v>
      </c>
      <c r="AU32" s="108" t="s">
        <v>473</v>
      </c>
      <c r="AV32" s="111"/>
      <c r="AW32" s="111">
        <f>DATEDIF(E32,AT32,"Y")</f>
        <v>76</v>
      </c>
      <c r="AX32" s="103">
        <v>44245</v>
      </c>
      <c r="AY32" s="97">
        <v>24.12</v>
      </c>
      <c r="AZ32" s="97">
        <v>23.52</v>
      </c>
      <c r="BA32" s="97">
        <v>92.3</v>
      </c>
      <c r="BB32" s="97">
        <v>3.8</v>
      </c>
      <c r="BC32" s="97">
        <v>2.31</v>
      </c>
      <c r="BD32" s="97">
        <v>1.6</v>
      </c>
      <c r="BE32" s="97">
        <v>146</v>
      </c>
      <c r="BF32" s="97">
        <v>8.32</v>
      </c>
      <c r="BG32" s="97">
        <v>323</v>
      </c>
      <c r="BH32" s="97">
        <v>5.96</v>
      </c>
      <c r="BI32" s="97">
        <v>0.55000000000000004</v>
      </c>
      <c r="BJ32" s="97">
        <v>1.6</v>
      </c>
      <c r="BK32" s="113">
        <f>BH32/BJ32</f>
        <v>3.7249999999999996</v>
      </c>
      <c r="BL32" s="113">
        <f>BJ32/BI32</f>
        <v>2.9090909090909092</v>
      </c>
      <c r="BM32" s="113">
        <f>BG32/BJ32</f>
        <v>201.875</v>
      </c>
      <c r="BN32" s="113">
        <f>BM32*BH32</f>
        <v>1203.175</v>
      </c>
      <c r="BO32" s="97">
        <v>1</v>
      </c>
      <c r="BP32" s="97">
        <v>3</v>
      </c>
      <c r="BQ32" s="97">
        <v>0.8</v>
      </c>
      <c r="BR32" s="103">
        <v>44412</v>
      </c>
      <c r="BS32" s="97">
        <v>1</v>
      </c>
      <c r="BV32" s="97">
        <v>1</v>
      </c>
      <c r="BW32" s="97">
        <v>0</v>
      </c>
      <c r="DA32" s="97">
        <v>0</v>
      </c>
      <c r="DB32" s="97">
        <v>0</v>
      </c>
      <c r="DC32" s="97">
        <v>0</v>
      </c>
      <c r="DD32" s="97">
        <v>0</v>
      </c>
      <c r="DE32" s="97">
        <v>1</v>
      </c>
      <c r="DF32" s="97">
        <v>1</v>
      </c>
      <c r="DG32" s="97">
        <v>0</v>
      </c>
      <c r="DH32" s="97">
        <v>0</v>
      </c>
      <c r="DI32" s="97">
        <v>0</v>
      </c>
      <c r="DJ32" s="103">
        <v>44643</v>
      </c>
    </row>
    <row r="33" spans="1:115" ht="20.100000000000001" customHeight="1" x14ac:dyDescent="0.25">
      <c r="A33" s="28">
        <v>137</v>
      </c>
      <c r="B33" s="122">
        <v>44250</v>
      </c>
      <c r="C33" s="84" t="s">
        <v>178</v>
      </c>
      <c r="D33" s="123">
        <v>431207439</v>
      </c>
      <c r="E33" s="7">
        <v>16047</v>
      </c>
      <c r="F33" s="28">
        <v>211</v>
      </c>
      <c r="G33" s="28" t="s">
        <v>207</v>
      </c>
      <c r="H33" s="28" t="s">
        <v>1</v>
      </c>
      <c r="I33" s="4">
        <v>0.92</v>
      </c>
      <c r="J33" s="4">
        <v>4.37</v>
      </c>
      <c r="K33" s="8" t="s">
        <v>211</v>
      </c>
      <c r="L33" s="9">
        <v>42083</v>
      </c>
      <c r="M33" s="8">
        <f t="shared" si="5"/>
        <v>71</v>
      </c>
      <c r="N33" s="8">
        <v>5.7</v>
      </c>
      <c r="O33" s="85" t="s">
        <v>117</v>
      </c>
      <c r="P33" s="85">
        <v>9</v>
      </c>
      <c r="Q33" s="97">
        <v>8</v>
      </c>
      <c r="R33" s="97">
        <v>0</v>
      </c>
      <c r="S33" s="97">
        <v>0</v>
      </c>
      <c r="T33" s="97">
        <v>0</v>
      </c>
      <c r="U33" s="97">
        <v>0</v>
      </c>
      <c r="V33" s="97">
        <v>0</v>
      </c>
      <c r="W33" s="8" t="s">
        <v>719</v>
      </c>
      <c r="Y33" s="8">
        <v>0</v>
      </c>
      <c r="Z33" s="125" t="s">
        <v>981</v>
      </c>
      <c r="AA33" s="125" t="s">
        <v>975</v>
      </c>
      <c r="AB33" s="9">
        <v>43525</v>
      </c>
      <c r="AD33" s="9">
        <v>42093</v>
      </c>
      <c r="AF33" s="102">
        <v>0</v>
      </c>
      <c r="AG33" s="97">
        <v>1</v>
      </c>
      <c r="AH33" s="100" t="s">
        <v>113</v>
      </c>
      <c r="AI33" s="97">
        <v>1</v>
      </c>
      <c r="AJ33" s="97">
        <v>0.05</v>
      </c>
      <c r="AK33" s="103">
        <v>42466</v>
      </c>
      <c r="AL33" s="97">
        <v>0</v>
      </c>
      <c r="AM33" s="97">
        <v>1</v>
      </c>
      <c r="AN33" s="97">
        <v>0</v>
      </c>
      <c r="AO33" s="97">
        <v>0</v>
      </c>
      <c r="AP33" s="97">
        <v>0</v>
      </c>
      <c r="AT33" s="99"/>
      <c r="AV33" s="111">
        <f>_xlfn.DAYS(AU33,AT33)</f>
        <v>0</v>
      </c>
      <c r="AW33" s="111"/>
      <c r="BK33" s="113"/>
      <c r="BL33" s="113"/>
      <c r="BM33" s="113"/>
      <c r="BN33" s="113"/>
      <c r="DI33" s="100"/>
      <c r="DJ33" s="103">
        <v>44264</v>
      </c>
      <c r="DK33" s="100" t="s">
        <v>704</v>
      </c>
    </row>
    <row r="34" spans="1:115" ht="20.100000000000001" customHeight="1" x14ac:dyDescent="0.25">
      <c r="A34" s="28">
        <v>138</v>
      </c>
      <c r="B34" s="122">
        <v>44260</v>
      </c>
      <c r="C34" s="84" t="s">
        <v>179</v>
      </c>
      <c r="D34" s="123">
        <v>460204462</v>
      </c>
      <c r="E34" s="7">
        <v>16837</v>
      </c>
      <c r="F34" s="28">
        <v>111</v>
      </c>
      <c r="G34" s="28" t="s">
        <v>208</v>
      </c>
      <c r="H34" s="28" t="s">
        <v>2</v>
      </c>
      <c r="K34" s="8" t="s">
        <v>210</v>
      </c>
      <c r="L34" s="9">
        <v>43800</v>
      </c>
      <c r="M34" s="8">
        <f t="shared" si="5"/>
        <v>73</v>
      </c>
      <c r="N34" s="8">
        <v>34</v>
      </c>
      <c r="O34" s="8" t="s">
        <v>109</v>
      </c>
      <c r="P34" s="8">
        <v>9</v>
      </c>
      <c r="Q34" s="97">
        <v>8</v>
      </c>
      <c r="R34" s="97">
        <v>0</v>
      </c>
      <c r="S34" s="97">
        <v>0</v>
      </c>
      <c r="T34" s="97">
        <v>0</v>
      </c>
      <c r="U34" s="97">
        <v>0</v>
      </c>
      <c r="V34" s="97">
        <v>0</v>
      </c>
      <c r="W34" s="8" t="s">
        <v>720</v>
      </c>
      <c r="Y34" s="8">
        <v>0</v>
      </c>
      <c r="Z34" t="s">
        <v>976</v>
      </c>
      <c r="AA34" t="s">
        <v>976</v>
      </c>
      <c r="AB34" s="9">
        <v>44447</v>
      </c>
      <c r="AC34" s="9">
        <v>44447</v>
      </c>
      <c r="AD34" s="9">
        <v>43862</v>
      </c>
      <c r="AE34" s="10">
        <f t="shared" ref="AE34:AE39" si="7">DATEDIF(AD34,AC34,"d")</f>
        <v>585</v>
      </c>
      <c r="AF34" s="102">
        <v>1</v>
      </c>
      <c r="AG34" s="97">
        <v>0</v>
      </c>
      <c r="AI34" s="97">
        <v>1</v>
      </c>
      <c r="AL34" s="97">
        <v>1</v>
      </c>
      <c r="AM34" s="97">
        <v>1</v>
      </c>
      <c r="AN34" s="97">
        <v>0</v>
      </c>
      <c r="AO34" s="97">
        <v>0</v>
      </c>
      <c r="AP34" s="97">
        <v>0</v>
      </c>
      <c r="AQ34" s="97" t="s">
        <v>111</v>
      </c>
      <c r="AR34" s="97" t="s">
        <v>684</v>
      </c>
      <c r="AS34" s="97">
        <v>1</v>
      </c>
      <c r="AT34" s="118">
        <v>44279</v>
      </c>
      <c r="AU34" s="103">
        <v>44447</v>
      </c>
      <c r="AV34" s="111">
        <f>_xlfn.DAYS(AU34,AT34)</f>
        <v>168</v>
      </c>
      <c r="AW34" s="111">
        <f>DATEDIF(E34,AT34,"Y")</f>
        <v>75</v>
      </c>
      <c r="AY34" s="97">
        <v>20.239999999999998</v>
      </c>
      <c r="AZ34" s="97">
        <v>22.4</v>
      </c>
      <c r="BA34" s="97">
        <v>260.94</v>
      </c>
      <c r="BB34" s="97">
        <v>3.29</v>
      </c>
      <c r="BC34" s="97">
        <v>1.22</v>
      </c>
      <c r="BD34" s="97">
        <v>59.7</v>
      </c>
      <c r="BE34" s="97">
        <v>118</v>
      </c>
      <c r="BF34" s="97">
        <v>8.2799999999999994</v>
      </c>
      <c r="BG34" s="97">
        <v>330</v>
      </c>
      <c r="BH34" s="97">
        <v>4.92</v>
      </c>
      <c r="BI34" s="97">
        <v>0.79</v>
      </c>
      <c r="BJ34" s="97">
        <v>2.0699999999999998</v>
      </c>
      <c r="BK34" s="113">
        <f>BH34/BJ34</f>
        <v>2.3768115942028989</v>
      </c>
      <c r="BL34" s="113">
        <f>BJ34/BI34</f>
        <v>2.6202531645569618</v>
      </c>
      <c r="BM34" s="113">
        <f>BG34/BJ34</f>
        <v>159.42028985507247</v>
      </c>
      <c r="BN34" s="113">
        <f>BM34*BH34</f>
        <v>784.3478260869565</v>
      </c>
      <c r="BO34" s="97">
        <v>1</v>
      </c>
      <c r="BP34" s="97">
        <v>0</v>
      </c>
      <c r="BQ34" s="97">
        <v>9.81</v>
      </c>
      <c r="BR34" s="103">
        <v>44335</v>
      </c>
      <c r="BS34" s="97">
        <v>1</v>
      </c>
      <c r="BV34" s="97">
        <v>0</v>
      </c>
      <c r="DA34" s="97">
        <v>0</v>
      </c>
      <c r="DB34" s="97">
        <v>0</v>
      </c>
      <c r="DC34" s="97">
        <v>0</v>
      </c>
      <c r="DD34" s="97">
        <v>0</v>
      </c>
      <c r="DE34" s="97">
        <v>1</v>
      </c>
      <c r="DF34" s="97">
        <v>1</v>
      </c>
      <c r="DJ34" s="103">
        <v>44473</v>
      </c>
      <c r="DK34" s="97" t="s">
        <v>704</v>
      </c>
    </row>
    <row r="35" spans="1:115" ht="20.100000000000001" customHeight="1" x14ac:dyDescent="0.25">
      <c r="A35" s="28">
        <v>139</v>
      </c>
      <c r="B35" s="122">
        <v>44277</v>
      </c>
      <c r="C35" s="23" t="s">
        <v>209</v>
      </c>
      <c r="D35" s="123">
        <v>5412293392</v>
      </c>
      <c r="E35" s="7">
        <v>20087</v>
      </c>
      <c r="F35" s="28">
        <v>211</v>
      </c>
      <c r="G35" s="28" t="s">
        <v>381</v>
      </c>
      <c r="H35" s="28" t="s">
        <v>2</v>
      </c>
      <c r="I35" s="4">
        <v>7.2</v>
      </c>
      <c r="J35" s="4">
        <v>3.98</v>
      </c>
      <c r="K35" s="8" t="s">
        <v>16</v>
      </c>
      <c r="L35" s="9">
        <v>43709</v>
      </c>
      <c r="M35" s="8">
        <f t="shared" si="5"/>
        <v>64</v>
      </c>
      <c r="N35" s="8">
        <v>253</v>
      </c>
      <c r="O35" s="8" t="s">
        <v>117</v>
      </c>
      <c r="P35" s="8">
        <v>9</v>
      </c>
      <c r="Q35" s="97">
        <v>8</v>
      </c>
      <c r="R35" s="97">
        <v>0</v>
      </c>
      <c r="S35" s="97">
        <v>0</v>
      </c>
      <c r="T35" s="97">
        <v>0</v>
      </c>
      <c r="U35" s="97">
        <v>0</v>
      </c>
      <c r="V35" s="97">
        <v>0</v>
      </c>
      <c r="W35" s="85"/>
      <c r="Y35" s="8">
        <v>0</v>
      </c>
      <c r="Z35"/>
      <c r="AA35" t="s">
        <v>976</v>
      </c>
      <c r="AB35" s="9">
        <v>43770</v>
      </c>
      <c r="AC35" s="9">
        <v>44193</v>
      </c>
      <c r="AD35" s="9">
        <v>43739</v>
      </c>
      <c r="AE35" s="10">
        <f t="shared" si="7"/>
        <v>454</v>
      </c>
      <c r="AF35" s="102">
        <v>0</v>
      </c>
      <c r="AG35" s="97">
        <v>1</v>
      </c>
      <c r="AH35" s="100" t="s">
        <v>110</v>
      </c>
      <c r="AI35" s="97">
        <v>0</v>
      </c>
      <c r="AJ35" s="100"/>
      <c r="AK35" s="108"/>
      <c r="AL35" s="97">
        <v>1</v>
      </c>
      <c r="AM35" s="97">
        <v>1</v>
      </c>
      <c r="AN35" s="97">
        <v>1</v>
      </c>
      <c r="AO35" s="97">
        <v>1</v>
      </c>
      <c r="AP35" s="97">
        <v>0</v>
      </c>
      <c r="AQ35" s="97">
        <v>0</v>
      </c>
      <c r="AT35" s="99"/>
      <c r="AV35" s="111">
        <f>_xlfn.DAYS(AU35,AT35)</f>
        <v>0</v>
      </c>
      <c r="AW35" s="111"/>
      <c r="BK35" s="113"/>
      <c r="BL35" s="113"/>
      <c r="BM35" s="113"/>
      <c r="BN35" s="113"/>
      <c r="BW35" s="97">
        <v>1</v>
      </c>
      <c r="BX35" s="100" t="s">
        <v>119</v>
      </c>
      <c r="BY35" s="103">
        <v>44075</v>
      </c>
      <c r="BZ35" s="103">
        <v>44086</v>
      </c>
      <c r="CA35" s="97">
        <v>4</v>
      </c>
      <c r="DA35" s="97">
        <v>0</v>
      </c>
      <c r="DB35" s="97">
        <v>1</v>
      </c>
      <c r="DC35" s="97">
        <v>0</v>
      </c>
      <c r="DD35" s="97">
        <v>0</v>
      </c>
      <c r="DE35" s="97">
        <v>0</v>
      </c>
      <c r="DF35" s="97">
        <v>0</v>
      </c>
      <c r="DG35" s="97">
        <v>0</v>
      </c>
      <c r="DH35" s="97">
        <v>1</v>
      </c>
      <c r="DI35" s="97">
        <v>1</v>
      </c>
      <c r="DJ35" s="103">
        <v>44439</v>
      </c>
    </row>
    <row r="36" spans="1:115" ht="20.100000000000001" customHeight="1" x14ac:dyDescent="0.25">
      <c r="A36" s="28">
        <v>140</v>
      </c>
      <c r="B36" s="122">
        <v>44281</v>
      </c>
      <c r="C36" s="84" t="s">
        <v>262</v>
      </c>
      <c r="D36" s="123">
        <v>500115089</v>
      </c>
      <c r="E36" s="7">
        <v>18278</v>
      </c>
      <c r="F36" s="28">
        <v>111</v>
      </c>
      <c r="G36" s="28" t="s">
        <v>372</v>
      </c>
      <c r="H36" s="28" t="s">
        <v>1</v>
      </c>
      <c r="I36" s="4">
        <v>87.02</v>
      </c>
      <c r="J36" s="4">
        <v>3.1</v>
      </c>
      <c r="K36" s="8" t="s">
        <v>210</v>
      </c>
      <c r="L36" s="9">
        <v>42370</v>
      </c>
      <c r="M36" s="8">
        <f t="shared" si="5"/>
        <v>65</v>
      </c>
      <c r="N36" s="8">
        <v>4.45</v>
      </c>
      <c r="O36" s="8" t="s">
        <v>127</v>
      </c>
      <c r="P36" s="8">
        <v>7</v>
      </c>
      <c r="Q36" s="97">
        <v>7</v>
      </c>
      <c r="R36" s="97">
        <v>0</v>
      </c>
      <c r="S36" s="97">
        <v>0</v>
      </c>
      <c r="T36" s="97">
        <v>0</v>
      </c>
      <c r="U36" s="97">
        <v>1</v>
      </c>
      <c r="V36" s="97">
        <v>0</v>
      </c>
      <c r="X36" s="8" t="s">
        <v>683</v>
      </c>
      <c r="Y36" s="8">
        <v>0</v>
      </c>
      <c r="Z36" s="125" t="s">
        <v>979</v>
      </c>
      <c r="AA36" t="s">
        <v>975</v>
      </c>
      <c r="AB36" s="9">
        <v>43565</v>
      </c>
      <c r="AC36" s="9">
        <v>44495</v>
      </c>
      <c r="AD36" s="9">
        <v>43252</v>
      </c>
      <c r="AE36" s="10">
        <f t="shared" si="7"/>
        <v>1243</v>
      </c>
      <c r="AF36" s="102">
        <v>0</v>
      </c>
      <c r="AG36" s="97">
        <v>1</v>
      </c>
      <c r="AH36" s="97" t="s">
        <v>123</v>
      </c>
      <c r="AI36" s="97">
        <v>0</v>
      </c>
      <c r="AL36" s="97">
        <v>0</v>
      </c>
      <c r="AM36" s="97">
        <v>1</v>
      </c>
      <c r="AN36" s="97">
        <v>0</v>
      </c>
      <c r="AO36" s="97">
        <v>0</v>
      </c>
      <c r="AP36" s="97">
        <v>0</v>
      </c>
      <c r="AQ36" s="97" t="s">
        <v>124</v>
      </c>
      <c r="AR36" s="97" t="s">
        <v>115</v>
      </c>
      <c r="AT36" s="118">
        <v>44281</v>
      </c>
      <c r="AU36" s="103">
        <v>44519</v>
      </c>
      <c r="AV36" s="111">
        <f>_xlfn.DAYS(AU36,AT36)</f>
        <v>238</v>
      </c>
      <c r="AW36" s="111">
        <f t="shared" ref="AW36:AW43" si="8">DATEDIF(E36,AT36,"Y")</f>
        <v>71</v>
      </c>
      <c r="AX36" s="103">
        <v>44281</v>
      </c>
      <c r="AY36" s="97">
        <v>87.02</v>
      </c>
      <c r="AZ36" s="97">
        <v>10.61</v>
      </c>
      <c r="BA36" s="97">
        <v>128.65</v>
      </c>
      <c r="BB36" s="97">
        <v>3.1</v>
      </c>
      <c r="BC36" s="97">
        <v>3.35</v>
      </c>
      <c r="BD36" s="97">
        <v>116.7</v>
      </c>
      <c r="BK36" s="113"/>
      <c r="BL36" s="113"/>
      <c r="BM36" s="113"/>
      <c r="BN36" s="113"/>
      <c r="BO36" s="97">
        <v>1</v>
      </c>
      <c r="BQ36" s="97">
        <v>29.34</v>
      </c>
      <c r="BR36" s="103">
        <v>44337</v>
      </c>
      <c r="BS36" s="97">
        <v>1</v>
      </c>
      <c r="BV36" s="97">
        <v>0</v>
      </c>
      <c r="BW36" s="97">
        <v>1</v>
      </c>
      <c r="BX36" s="97" t="s">
        <v>684</v>
      </c>
      <c r="BY36" s="103">
        <v>44529</v>
      </c>
      <c r="BZ36" s="103" t="s">
        <v>473</v>
      </c>
      <c r="DA36" s="97">
        <v>0</v>
      </c>
      <c r="DB36" s="97">
        <v>0</v>
      </c>
      <c r="DC36" s="97">
        <v>0</v>
      </c>
      <c r="DD36" s="97">
        <v>0</v>
      </c>
      <c r="DE36" s="97">
        <v>0</v>
      </c>
      <c r="DG36" s="97">
        <v>0</v>
      </c>
      <c r="DH36" s="97">
        <v>0</v>
      </c>
      <c r="DI36" s="97">
        <v>0</v>
      </c>
      <c r="DJ36" s="103">
        <v>44519</v>
      </c>
    </row>
    <row r="37" spans="1:115" ht="20.100000000000001" customHeight="1" x14ac:dyDescent="0.25">
      <c r="A37" s="28">
        <v>141</v>
      </c>
      <c r="B37" s="122">
        <v>44286</v>
      </c>
      <c r="C37" s="84" t="s">
        <v>275</v>
      </c>
      <c r="D37" s="123">
        <v>530213205</v>
      </c>
      <c r="E37" s="7">
        <v>19403</v>
      </c>
      <c r="F37" s="28">
        <v>111</v>
      </c>
      <c r="G37" s="28" t="s">
        <v>373</v>
      </c>
      <c r="H37" s="28" t="s">
        <v>2</v>
      </c>
      <c r="I37" s="4">
        <v>34.299999999999997</v>
      </c>
      <c r="J37" s="4">
        <v>4.3</v>
      </c>
      <c r="K37" s="8" t="s">
        <v>16</v>
      </c>
      <c r="L37" s="9">
        <v>39675</v>
      </c>
      <c r="M37" s="8">
        <f t="shared" si="5"/>
        <v>55</v>
      </c>
      <c r="N37" s="8">
        <v>16</v>
      </c>
      <c r="O37" s="8" t="s">
        <v>122</v>
      </c>
      <c r="P37" s="8">
        <v>7</v>
      </c>
      <c r="Q37" s="97">
        <v>7</v>
      </c>
      <c r="R37" s="97">
        <v>0</v>
      </c>
      <c r="S37" s="97">
        <v>1</v>
      </c>
      <c r="T37" s="97">
        <v>0</v>
      </c>
      <c r="U37" s="97">
        <v>1</v>
      </c>
      <c r="V37" s="97">
        <v>0</v>
      </c>
      <c r="X37" s="8" t="s">
        <v>721</v>
      </c>
      <c r="Y37" s="8">
        <v>0</v>
      </c>
      <c r="Z37" s="125" t="s">
        <v>978</v>
      </c>
      <c r="AA37" t="s">
        <v>982</v>
      </c>
      <c r="AB37" s="9">
        <v>44298</v>
      </c>
      <c r="AC37" s="9">
        <v>44319</v>
      </c>
      <c r="AD37" s="9">
        <v>41618</v>
      </c>
      <c r="AE37" s="10">
        <f t="shared" si="7"/>
        <v>2701</v>
      </c>
      <c r="AF37" s="102">
        <v>0</v>
      </c>
      <c r="AG37" s="97">
        <v>1</v>
      </c>
      <c r="AH37" s="97" t="s">
        <v>722</v>
      </c>
      <c r="AI37" s="97">
        <v>0</v>
      </c>
      <c r="AJ37" s="100"/>
      <c r="AK37" s="108"/>
      <c r="AL37" s="97">
        <v>1</v>
      </c>
      <c r="AM37" s="97">
        <v>0</v>
      </c>
      <c r="AN37" s="97">
        <v>1</v>
      </c>
      <c r="AO37" s="97">
        <v>0</v>
      </c>
      <c r="AP37" s="97">
        <v>0</v>
      </c>
      <c r="AQ37" s="100" t="s">
        <v>111</v>
      </c>
      <c r="AR37" s="109" t="s">
        <v>684</v>
      </c>
      <c r="AS37" s="97">
        <v>1</v>
      </c>
      <c r="AT37" s="118">
        <v>44319</v>
      </c>
      <c r="AU37" s="108" t="s">
        <v>473</v>
      </c>
      <c r="AV37" s="111"/>
      <c r="AW37" s="111">
        <f t="shared" si="8"/>
        <v>68</v>
      </c>
      <c r="AX37" s="103">
        <v>44319</v>
      </c>
      <c r="AY37" s="97">
        <v>25.78</v>
      </c>
      <c r="AZ37" s="97">
        <v>16.739999999999998</v>
      </c>
      <c r="BA37" s="97">
        <v>75.92</v>
      </c>
      <c r="BB37" s="97">
        <v>3.29</v>
      </c>
      <c r="BC37" s="97">
        <v>1.03</v>
      </c>
      <c r="BD37" s="97">
        <v>4</v>
      </c>
      <c r="BE37" s="97">
        <v>143</v>
      </c>
      <c r="BF37" s="97">
        <v>4.9400000000000004</v>
      </c>
      <c r="BG37" s="97">
        <v>220</v>
      </c>
      <c r="BH37" s="97">
        <v>2.2799999999999998</v>
      </c>
      <c r="BI37" s="97">
        <v>0.61</v>
      </c>
      <c r="BJ37" s="97">
        <v>1.8</v>
      </c>
      <c r="BK37" s="113">
        <f t="shared" ref="BK37:BK43" si="9">BH37/BJ37</f>
        <v>1.2666666666666666</v>
      </c>
      <c r="BL37" s="113">
        <f t="shared" ref="BL37:BL43" si="10">BJ37/BI37</f>
        <v>2.9508196721311477</v>
      </c>
      <c r="BM37" s="113">
        <f t="shared" ref="BM37:BM43" si="11">BG37/BJ37</f>
        <v>122.22222222222221</v>
      </c>
      <c r="BN37" s="113">
        <f t="shared" ref="BN37:BN43" si="12">BM37*BH37</f>
        <v>278.66666666666663</v>
      </c>
      <c r="BO37" s="97">
        <v>0</v>
      </c>
      <c r="BP37" s="97">
        <v>0</v>
      </c>
      <c r="BQ37" s="97">
        <v>0.08</v>
      </c>
      <c r="BR37" s="103">
        <v>44566</v>
      </c>
      <c r="BS37" s="97">
        <v>0</v>
      </c>
      <c r="BV37" s="97">
        <v>0</v>
      </c>
      <c r="BW37" s="97">
        <v>0</v>
      </c>
      <c r="DA37" s="97">
        <v>0</v>
      </c>
      <c r="DB37" s="97">
        <v>0</v>
      </c>
      <c r="DC37" s="97">
        <v>0</v>
      </c>
      <c r="DD37" s="97">
        <v>0</v>
      </c>
      <c r="DE37" s="97">
        <v>0</v>
      </c>
      <c r="DF37" s="97">
        <v>0</v>
      </c>
      <c r="DG37" s="97">
        <v>0</v>
      </c>
      <c r="DH37" s="97">
        <v>0</v>
      </c>
      <c r="DI37" s="97">
        <v>0</v>
      </c>
      <c r="DJ37" s="103">
        <v>44623</v>
      </c>
    </row>
    <row r="38" spans="1:115" ht="20.100000000000001" customHeight="1" x14ac:dyDescent="0.25">
      <c r="A38" s="28">
        <v>142</v>
      </c>
      <c r="B38" s="122">
        <v>44293</v>
      </c>
      <c r="C38" s="84" t="s">
        <v>264</v>
      </c>
      <c r="D38" s="123">
        <v>390318423</v>
      </c>
      <c r="E38" s="7">
        <v>14322</v>
      </c>
      <c r="F38" s="28">
        <v>111</v>
      </c>
      <c r="G38" s="28" t="s">
        <v>374</v>
      </c>
      <c r="H38" s="28" t="s">
        <v>2</v>
      </c>
      <c r="I38" s="4">
        <v>651.67999999999995</v>
      </c>
      <c r="J38" s="4">
        <v>3.55</v>
      </c>
      <c r="K38" s="8" t="s">
        <v>210</v>
      </c>
      <c r="L38" s="96">
        <v>42522</v>
      </c>
      <c r="M38" s="8">
        <f t="shared" si="5"/>
        <v>77</v>
      </c>
      <c r="N38" s="8">
        <v>38</v>
      </c>
      <c r="O38" s="8" t="s">
        <v>112</v>
      </c>
      <c r="P38" s="8">
        <v>8</v>
      </c>
      <c r="Q38" s="97">
        <v>8</v>
      </c>
      <c r="R38" s="97">
        <v>0</v>
      </c>
      <c r="S38" s="97">
        <v>0</v>
      </c>
      <c r="T38" s="97">
        <v>1</v>
      </c>
      <c r="U38" s="97">
        <v>0</v>
      </c>
      <c r="V38" s="97">
        <v>0</v>
      </c>
      <c r="W38" s="8" t="s">
        <v>723</v>
      </c>
      <c r="Y38" s="8">
        <v>1</v>
      </c>
      <c r="Z38" s="125" t="s">
        <v>976</v>
      </c>
      <c r="AA38" t="s">
        <v>976</v>
      </c>
      <c r="AB38" s="96">
        <v>42522</v>
      </c>
      <c r="AC38" s="16">
        <v>44252</v>
      </c>
      <c r="AD38" s="16">
        <v>42370</v>
      </c>
      <c r="AE38" s="10">
        <f t="shared" si="7"/>
        <v>1882</v>
      </c>
      <c r="AF38" s="97">
        <v>0</v>
      </c>
      <c r="AG38" s="97">
        <v>1</v>
      </c>
      <c r="AH38" s="100" t="s">
        <v>110</v>
      </c>
      <c r="AI38" s="97">
        <v>0</v>
      </c>
      <c r="AJ38" s="97">
        <v>0.31</v>
      </c>
      <c r="AK38" s="104">
        <v>43891</v>
      </c>
      <c r="AL38" s="97">
        <v>0</v>
      </c>
      <c r="AM38" s="97">
        <v>1</v>
      </c>
      <c r="AN38" s="97">
        <v>0</v>
      </c>
      <c r="AO38" s="97">
        <v>0</v>
      </c>
      <c r="AP38" s="97">
        <v>0</v>
      </c>
      <c r="AQ38" s="100" t="s">
        <v>124</v>
      </c>
      <c r="AR38" s="100" t="s">
        <v>115</v>
      </c>
      <c r="AS38" s="97">
        <v>1</v>
      </c>
      <c r="AT38" s="118">
        <v>44293</v>
      </c>
      <c r="AU38" s="104">
        <v>44349</v>
      </c>
      <c r="AV38" s="111">
        <f>_xlfn.DAYS(AU38,AT38)</f>
        <v>56</v>
      </c>
      <c r="AW38" s="111">
        <f t="shared" si="8"/>
        <v>82</v>
      </c>
      <c r="AX38" s="104">
        <v>44293</v>
      </c>
      <c r="AY38" s="97">
        <v>651.78</v>
      </c>
      <c r="AZ38" s="97">
        <v>11.37</v>
      </c>
      <c r="BA38" s="97">
        <v>199.42</v>
      </c>
      <c r="BB38" s="97">
        <v>3.55</v>
      </c>
      <c r="BC38" s="97">
        <v>8.49</v>
      </c>
      <c r="BD38" s="97">
        <v>46</v>
      </c>
      <c r="BE38" s="97">
        <v>114</v>
      </c>
      <c r="BF38" s="97">
        <v>6.23</v>
      </c>
      <c r="BG38" s="97">
        <v>218</v>
      </c>
      <c r="BH38" s="97">
        <v>4.76</v>
      </c>
      <c r="BI38" s="97">
        <v>0.6</v>
      </c>
      <c r="BJ38" s="97">
        <v>0.59</v>
      </c>
      <c r="BK38" s="113">
        <f t="shared" si="9"/>
        <v>8.0677966101694913</v>
      </c>
      <c r="BL38" s="113">
        <f t="shared" si="10"/>
        <v>0.98333333333333328</v>
      </c>
      <c r="BM38" s="113">
        <f t="shared" si="11"/>
        <v>369.49152542372883</v>
      </c>
      <c r="BN38" s="113">
        <f t="shared" si="12"/>
        <v>1758.7796610169491</v>
      </c>
      <c r="BO38" s="97">
        <v>1</v>
      </c>
      <c r="BP38" s="97">
        <v>0</v>
      </c>
      <c r="BR38" s="97"/>
      <c r="BU38" s="97"/>
      <c r="BV38" s="97">
        <v>0</v>
      </c>
      <c r="BW38" s="97">
        <v>0</v>
      </c>
      <c r="BY38" s="97"/>
      <c r="BZ38" s="97"/>
      <c r="CB38" s="97"/>
      <c r="CV38" s="97"/>
      <c r="CY38" s="97"/>
      <c r="DA38" s="97">
        <v>0</v>
      </c>
      <c r="DB38" s="97">
        <v>0</v>
      </c>
      <c r="DC38" s="97">
        <v>0</v>
      </c>
      <c r="DD38" s="97">
        <v>0</v>
      </c>
      <c r="DE38" s="97">
        <v>0</v>
      </c>
      <c r="DF38" s="97">
        <v>0</v>
      </c>
      <c r="DG38" s="97">
        <v>0</v>
      </c>
      <c r="DH38" s="97">
        <v>0</v>
      </c>
      <c r="DI38" s="97">
        <v>1</v>
      </c>
      <c r="DJ38" s="104">
        <v>44360</v>
      </c>
    </row>
    <row r="39" spans="1:115" ht="20.100000000000001" customHeight="1" x14ac:dyDescent="0.25">
      <c r="A39" s="28">
        <v>143</v>
      </c>
      <c r="B39" s="122">
        <v>44300</v>
      </c>
      <c r="C39" s="84" t="s">
        <v>263</v>
      </c>
      <c r="D39" s="123">
        <v>361122064</v>
      </c>
      <c r="E39" s="7">
        <v>13476</v>
      </c>
      <c r="F39" s="28">
        <v>201</v>
      </c>
      <c r="G39" s="28" t="s">
        <v>375</v>
      </c>
      <c r="H39" s="28" t="s">
        <v>1</v>
      </c>
      <c r="J39" s="28"/>
      <c r="K39" s="8" t="s">
        <v>210</v>
      </c>
      <c r="L39" s="96">
        <v>38565</v>
      </c>
      <c r="M39" s="8">
        <f t="shared" si="5"/>
        <v>68</v>
      </c>
      <c r="Q39" s="97"/>
      <c r="R39" s="97">
        <v>0</v>
      </c>
      <c r="S39" s="97">
        <v>0</v>
      </c>
      <c r="T39" s="97">
        <v>0</v>
      </c>
      <c r="U39" s="97">
        <v>0</v>
      </c>
      <c r="V39" s="97">
        <v>0</v>
      </c>
      <c r="W39" s="85"/>
      <c r="Y39" s="8">
        <v>0</v>
      </c>
      <c r="Z39"/>
      <c r="AA39" t="s">
        <v>982</v>
      </c>
      <c r="AB39" s="16">
        <v>44263</v>
      </c>
      <c r="AC39" s="16">
        <v>44048</v>
      </c>
      <c r="AD39" s="101">
        <v>38534</v>
      </c>
      <c r="AE39" s="10">
        <f t="shared" si="7"/>
        <v>5514</v>
      </c>
      <c r="AF39" s="97">
        <v>0</v>
      </c>
      <c r="AG39" s="97">
        <v>0</v>
      </c>
      <c r="AI39" s="97">
        <v>1</v>
      </c>
      <c r="AJ39" s="100"/>
      <c r="AK39" s="100"/>
      <c r="AL39" s="97">
        <v>0</v>
      </c>
      <c r="AM39" s="97">
        <v>0</v>
      </c>
      <c r="AN39" s="97">
        <v>1</v>
      </c>
      <c r="AO39" s="97">
        <v>0</v>
      </c>
      <c r="AP39" s="97">
        <v>0</v>
      </c>
      <c r="AQ39" s="100" t="s">
        <v>124</v>
      </c>
      <c r="AR39" s="100" t="s">
        <v>115</v>
      </c>
      <c r="AS39" s="97">
        <v>1</v>
      </c>
      <c r="AT39" s="118">
        <v>44286</v>
      </c>
      <c r="AU39" s="104">
        <v>44631</v>
      </c>
      <c r="AV39" s="111">
        <f>_xlfn.DAYS(AU39,AT39)</f>
        <v>345</v>
      </c>
      <c r="AW39" s="111">
        <f t="shared" si="8"/>
        <v>84</v>
      </c>
      <c r="AX39" s="104">
        <v>44286</v>
      </c>
      <c r="AY39" s="97">
        <v>52.26</v>
      </c>
      <c r="AZ39" s="97">
        <v>12.5</v>
      </c>
      <c r="BA39" s="97">
        <v>595.22</v>
      </c>
      <c r="BB39" s="97">
        <v>3.28</v>
      </c>
      <c r="BC39" s="97">
        <v>1.55</v>
      </c>
      <c r="BD39" s="97">
        <v>44.8</v>
      </c>
      <c r="BE39" s="97">
        <v>98</v>
      </c>
      <c r="BF39" s="97">
        <v>10.81</v>
      </c>
      <c r="BG39" s="97">
        <v>208</v>
      </c>
      <c r="BH39" s="97">
        <v>4.04</v>
      </c>
      <c r="BI39" s="97">
        <v>4.2699999999999996</v>
      </c>
      <c r="BJ39" s="97">
        <v>2.36</v>
      </c>
      <c r="BK39" s="113">
        <f t="shared" si="9"/>
        <v>1.7118644067796611</v>
      </c>
      <c r="BL39" s="113">
        <f t="shared" si="10"/>
        <v>0.55269320843091341</v>
      </c>
      <c r="BM39" s="113">
        <f t="shared" si="11"/>
        <v>88.13559322033899</v>
      </c>
      <c r="BN39" s="113">
        <f t="shared" si="12"/>
        <v>356.06779661016952</v>
      </c>
      <c r="BO39" s="97">
        <v>1</v>
      </c>
      <c r="BP39" s="97">
        <v>0</v>
      </c>
      <c r="BQ39" s="97">
        <v>4.87</v>
      </c>
      <c r="BR39" s="104">
        <v>44370</v>
      </c>
      <c r="BS39" s="97">
        <v>1</v>
      </c>
      <c r="BU39" s="97"/>
      <c r="BV39" s="97">
        <v>0</v>
      </c>
      <c r="BW39" s="97">
        <v>0</v>
      </c>
      <c r="BY39" s="97"/>
      <c r="BZ39" s="97"/>
      <c r="CB39" s="97"/>
      <c r="CV39" s="97"/>
      <c r="CY39" s="97"/>
      <c r="DA39" s="97">
        <v>0</v>
      </c>
      <c r="DB39" s="97">
        <v>0</v>
      </c>
      <c r="DC39" s="97">
        <v>0</v>
      </c>
      <c r="DD39" s="97">
        <v>0</v>
      </c>
      <c r="DE39" s="97">
        <v>0</v>
      </c>
      <c r="DF39" s="97">
        <v>0</v>
      </c>
      <c r="DG39" s="97">
        <v>0</v>
      </c>
      <c r="DH39" s="97">
        <v>0</v>
      </c>
      <c r="DJ39" s="104">
        <v>44636</v>
      </c>
    </row>
    <row r="40" spans="1:115" ht="20.100000000000001" customHeight="1" x14ac:dyDescent="0.25">
      <c r="A40" s="28">
        <v>144</v>
      </c>
      <c r="B40" s="122">
        <v>44301</v>
      </c>
      <c r="C40" s="84" t="s">
        <v>265</v>
      </c>
      <c r="D40" s="123">
        <v>440915423</v>
      </c>
      <c r="E40" s="7">
        <v>16330</v>
      </c>
      <c r="F40" s="28">
        <v>211</v>
      </c>
      <c r="G40" s="28" t="s">
        <v>376</v>
      </c>
      <c r="H40" s="28" t="s">
        <v>0</v>
      </c>
      <c r="I40" s="4">
        <v>17.11</v>
      </c>
      <c r="J40" s="4">
        <v>5.68</v>
      </c>
      <c r="K40" s="8" t="s">
        <v>16</v>
      </c>
      <c r="L40" s="16">
        <v>44260</v>
      </c>
      <c r="M40" s="8">
        <f t="shared" si="5"/>
        <v>76</v>
      </c>
      <c r="N40" s="8">
        <v>671</v>
      </c>
      <c r="O40" s="8" t="s">
        <v>122</v>
      </c>
      <c r="P40" s="8">
        <v>7</v>
      </c>
      <c r="Q40" s="97">
        <v>7</v>
      </c>
      <c r="R40" s="97">
        <v>0</v>
      </c>
      <c r="S40" s="97">
        <v>0</v>
      </c>
      <c r="T40" s="97">
        <v>0</v>
      </c>
      <c r="U40" s="97">
        <v>0</v>
      </c>
      <c r="V40" s="97">
        <v>0</v>
      </c>
      <c r="Y40" s="8">
        <v>1</v>
      </c>
      <c r="Z40" s="254"/>
      <c r="AA40" t="s">
        <v>975</v>
      </c>
      <c r="AB40" s="16">
        <v>44263</v>
      </c>
      <c r="AC40" s="8"/>
      <c r="AD40" s="16">
        <v>44270</v>
      </c>
      <c r="AF40" s="97">
        <v>1</v>
      </c>
      <c r="AG40" s="97">
        <v>1</v>
      </c>
      <c r="AH40" s="97" t="s">
        <v>724</v>
      </c>
      <c r="AI40" s="97">
        <v>0</v>
      </c>
      <c r="AJ40" s="97">
        <v>0.88</v>
      </c>
      <c r="AK40" s="104">
        <v>44441</v>
      </c>
      <c r="AL40" s="97">
        <v>0</v>
      </c>
      <c r="AM40" s="97">
        <v>1</v>
      </c>
      <c r="AN40" s="97">
        <v>0</v>
      </c>
      <c r="AO40" s="97">
        <v>0</v>
      </c>
      <c r="AP40" s="97">
        <v>0</v>
      </c>
      <c r="AQ40" s="97" t="s">
        <v>124</v>
      </c>
      <c r="AR40" s="97" t="s">
        <v>120</v>
      </c>
      <c r="AS40" s="97">
        <v>1</v>
      </c>
      <c r="AT40" s="118">
        <v>44329</v>
      </c>
      <c r="AU40" s="97" t="s">
        <v>473</v>
      </c>
      <c r="AV40" s="111"/>
      <c r="AW40" s="111">
        <f t="shared" si="8"/>
        <v>76</v>
      </c>
      <c r="AX40" s="104">
        <v>44329</v>
      </c>
      <c r="BB40" s="97">
        <v>4.63</v>
      </c>
      <c r="BC40" s="97">
        <v>17.489999999999998</v>
      </c>
      <c r="BD40" s="97">
        <v>12.5</v>
      </c>
      <c r="BE40" s="97">
        <v>121</v>
      </c>
      <c r="BF40" s="97">
        <v>4.54</v>
      </c>
      <c r="BG40" s="97">
        <v>233</v>
      </c>
      <c r="BH40" s="97">
        <v>2.98</v>
      </c>
      <c r="BI40" s="97">
        <v>0.33</v>
      </c>
      <c r="BJ40" s="97">
        <v>1.1499999999999999</v>
      </c>
      <c r="BK40" s="113">
        <f t="shared" si="9"/>
        <v>2.5913043478260871</v>
      </c>
      <c r="BL40" s="113">
        <f t="shared" si="10"/>
        <v>3.4848484848484844</v>
      </c>
      <c r="BM40" s="113">
        <f t="shared" si="11"/>
        <v>202.60869565217394</v>
      </c>
      <c r="BN40" s="113">
        <f t="shared" si="12"/>
        <v>603.77391304347827</v>
      </c>
      <c r="BO40" s="97">
        <v>1</v>
      </c>
      <c r="BP40" s="97">
        <v>1</v>
      </c>
      <c r="BQ40" s="97">
        <v>0.88</v>
      </c>
      <c r="BR40" s="104">
        <v>44441</v>
      </c>
      <c r="BS40" s="97">
        <v>0</v>
      </c>
      <c r="BT40" s="97" t="s">
        <v>476</v>
      </c>
      <c r="BU40" s="104">
        <v>44616</v>
      </c>
      <c r="BV40" s="97">
        <v>1</v>
      </c>
      <c r="BW40" s="97">
        <v>0</v>
      </c>
      <c r="BY40" s="97"/>
      <c r="BZ40" s="97"/>
      <c r="CB40" s="97"/>
      <c r="CV40" s="97"/>
      <c r="CY40" s="97"/>
      <c r="DA40" s="97">
        <v>0</v>
      </c>
      <c r="DB40" s="97">
        <v>0</v>
      </c>
      <c r="DC40" s="97">
        <v>0</v>
      </c>
      <c r="DD40" s="97">
        <v>0</v>
      </c>
      <c r="DE40" s="97">
        <v>0</v>
      </c>
      <c r="DF40" s="97">
        <v>0</v>
      </c>
      <c r="DG40" s="97">
        <v>0</v>
      </c>
      <c r="DH40" s="97">
        <v>0</v>
      </c>
      <c r="DI40" s="97">
        <v>0</v>
      </c>
      <c r="DJ40" s="104">
        <v>44658</v>
      </c>
    </row>
    <row r="41" spans="1:115" ht="20.100000000000001" customHeight="1" x14ac:dyDescent="0.25">
      <c r="A41" s="28">
        <v>145</v>
      </c>
      <c r="B41" s="122">
        <v>44309</v>
      </c>
      <c r="C41" s="84" t="s">
        <v>261</v>
      </c>
      <c r="D41" s="123">
        <v>480916249</v>
      </c>
      <c r="E41" s="7">
        <v>17792</v>
      </c>
      <c r="F41" s="28">
        <v>111</v>
      </c>
      <c r="G41" s="28" t="s">
        <v>377</v>
      </c>
      <c r="H41" s="28" t="s">
        <v>2</v>
      </c>
      <c r="I41" s="4">
        <v>3.47</v>
      </c>
      <c r="J41" s="4">
        <v>4.46</v>
      </c>
      <c r="K41" s="8" t="s">
        <v>210</v>
      </c>
      <c r="L41" s="16">
        <v>43895</v>
      </c>
      <c r="M41" s="8">
        <f t="shared" si="5"/>
        <v>71</v>
      </c>
      <c r="N41" s="8">
        <v>21</v>
      </c>
      <c r="O41" s="8" t="s">
        <v>127</v>
      </c>
      <c r="P41" s="8">
        <v>7</v>
      </c>
      <c r="Q41" s="97">
        <v>7</v>
      </c>
      <c r="R41" s="97">
        <v>0</v>
      </c>
      <c r="S41" s="97">
        <v>0</v>
      </c>
      <c r="T41" s="97">
        <v>0</v>
      </c>
      <c r="U41" s="97">
        <v>0</v>
      </c>
      <c r="V41" s="97">
        <v>0</v>
      </c>
      <c r="W41" s="8" t="s">
        <v>725</v>
      </c>
      <c r="Y41" s="8">
        <v>0</v>
      </c>
      <c r="Z41"/>
      <c r="AA41" t="s">
        <v>975</v>
      </c>
      <c r="AB41" s="16">
        <v>44265</v>
      </c>
      <c r="AC41" s="16">
        <v>44256</v>
      </c>
      <c r="AD41" s="16">
        <v>43909</v>
      </c>
      <c r="AE41" s="10">
        <f>DATEDIF(AD41,AC41,"d")</f>
        <v>347</v>
      </c>
      <c r="AF41" s="97">
        <v>1</v>
      </c>
      <c r="AG41" s="97">
        <v>1</v>
      </c>
      <c r="AH41" s="97" t="s">
        <v>690</v>
      </c>
      <c r="AI41" s="97">
        <v>0</v>
      </c>
      <c r="AJ41" s="97">
        <v>2.42</v>
      </c>
      <c r="AK41" s="104">
        <v>44077</v>
      </c>
      <c r="AL41" s="97">
        <v>0</v>
      </c>
      <c r="AM41" s="97">
        <v>1</v>
      </c>
      <c r="AN41" s="97">
        <v>0</v>
      </c>
      <c r="AO41" s="97">
        <v>0</v>
      </c>
      <c r="AP41" s="97">
        <v>0</v>
      </c>
      <c r="AQ41" s="104" t="s">
        <v>124</v>
      </c>
      <c r="AR41" s="97" t="s">
        <v>115</v>
      </c>
      <c r="AS41" s="97">
        <v>1</v>
      </c>
      <c r="AT41" s="118">
        <v>44309</v>
      </c>
      <c r="AU41" s="97" t="s">
        <v>473</v>
      </c>
      <c r="AV41" s="111"/>
      <c r="AW41" s="111">
        <f t="shared" si="8"/>
        <v>72</v>
      </c>
      <c r="AX41" s="104">
        <v>44309</v>
      </c>
      <c r="AY41" s="97">
        <v>3.47</v>
      </c>
      <c r="AZ41" s="97">
        <v>17.920000000000002</v>
      </c>
      <c r="BA41" s="97">
        <v>76.569999999999993</v>
      </c>
      <c r="BB41" s="97">
        <v>4.46</v>
      </c>
      <c r="BC41" s="97">
        <v>1.1499999999999999</v>
      </c>
      <c r="BD41" s="97">
        <v>4</v>
      </c>
      <c r="BE41" s="97">
        <v>141</v>
      </c>
      <c r="BF41" s="97">
        <v>5.63</v>
      </c>
      <c r="BG41" s="97">
        <v>224</v>
      </c>
      <c r="BH41" s="97">
        <v>2.38</v>
      </c>
      <c r="BI41" s="97">
        <v>0.53</v>
      </c>
      <c r="BJ41" s="97">
        <v>2.5299999999999998</v>
      </c>
      <c r="BK41" s="113">
        <f t="shared" si="9"/>
        <v>0.94071146245059289</v>
      </c>
      <c r="BL41" s="113">
        <f t="shared" si="10"/>
        <v>4.7735849056603765</v>
      </c>
      <c r="BM41" s="113">
        <f t="shared" si="11"/>
        <v>88.537549407114625</v>
      </c>
      <c r="BN41" s="113">
        <f t="shared" si="12"/>
        <v>210.71936758893281</v>
      </c>
      <c r="BO41" s="97">
        <v>0</v>
      </c>
      <c r="BP41" s="97">
        <v>0</v>
      </c>
      <c r="BQ41" s="97">
        <v>0.01</v>
      </c>
      <c r="BR41" s="104">
        <v>44399</v>
      </c>
      <c r="BS41" s="97">
        <v>0</v>
      </c>
      <c r="BU41" s="97"/>
      <c r="BV41" s="97">
        <v>0</v>
      </c>
      <c r="BW41" s="97">
        <v>0</v>
      </c>
      <c r="BY41" s="97"/>
      <c r="BZ41" s="97"/>
      <c r="CB41" s="97"/>
      <c r="CV41" s="97"/>
      <c r="CY41" s="97"/>
      <c r="DA41" s="97">
        <v>0</v>
      </c>
      <c r="DB41" s="97">
        <v>0</v>
      </c>
      <c r="DC41" s="97">
        <v>0</v>
      </c>
      <c r="DD41" s="97">
        <v>0</v>
      </c>
      <c r="DE41" s="97">
        <v>0</v>
      </c>
      <c r="DF41" s="97">
        <v>0</v>
      </c>
      <c r="DG41" s="97">
        <v>0</v>
      </c>
      <c r="DH41" s="97">
        <v>0</v>
      </c>
      <c r="DI41" s="97">
        <v>0</v>
      </c>
      <c r="DJ41" s="104">
        <v>44608</v>
      </c>
    </row>
    <row r="42" spans="1:115" ht="20.100000000000001" customHeight="1" x14ac:dyDescent="0.25">
      <c r="A42" s="28">
        <v>146</v>
      </c>
      <c r="B42" s="122">
        <v>44313</v>
      </c>
      <c r="C42" s="136" t="s">
        <v>430</v>
      </c>
      <c r="D42" s="123">
        <v>410406430</v>
      </c>
      <c r="E42" s="7">
        <v>15072</v>
      </c>
      <c r="F42" s="28">
        <v>211</v>
      </c>
      <c r="G42" s="28" t="s">
        <v>378</v>
      </c>
      <c r="H42" s="28" t="s">
        <v>2</v>
      </c>
      <c r="I42" s="4">
        <v>31.27</v>
      </c>
      <c r="J42" s="4">
        <v>3.54</v>
      </c>
      <c r="K42" s="8" t="s">
        <v>210</v>
      </c>
      <c r="L42" s="16">
        <v>42440</v>
      </c>
      <c r="M42" s="8">
        <f t="shared" si="5"/>
        <v>74</v>
      </c>
      <c r="N42" s="11">
        <v>1.77</v>
      </c>
      <c r="O42" s="8" t="s">
        <v>117</v>
      </c>
      <c r="P42" s="8">
        <v>9</v>
      </c>
      <c r="Q42" s="97">
        <v>8</v>
      </c>
      <c r="R42" s="97">
        <v>0</v>
      </c>
      <c r="S42" s="97">
        <v>1</v>
      </c>
      <c r="T42" s="97">
        <v>0</v>
      </c>
      <c r="U42" s="97">
        <v>0</v>
      </c>
      <c r="V42" s="97">
        <v>0</v>
      </c>
      <c r="X42" s="8" t="s">
        <v>728</v>
      </c>
      <c r="Y42" s="8">
        <v>0</v>
      </c>
      <c r="Z42" t="s">
        <v>978</v>
      </c>
      <c r="AA42" t="s">
        <v>975</v>
      </c>
      <c r="AB42" s="8" t="s">
        <v>726</v>
      </c>
      <c r="AC42" s="16">
        <v>44256</v>
      </c>
      <c r="AD42" s="16">
        <v>43831</v>
      </c>
      <c r="AE42" s="10">
        <f>DATEDIF(AD42,AC42,"d")</f>
        <v>425</v>
      </c>
      <c r="AF42" s="97">
        <v>0</v>
      </c>
      <c r="AG42" s="97">
        <v>1</v>
      </c>
      <c r="AH42" s="97" t="s">
        <v>692</v>
      </c>
      <c r="AI42" s="97">
        <v>0</v>
      </c>
      <c r="AJ42" s="97">
        <v>0.03</v>
      </c>
      <c r="AK42" s="104">
        <v>43943</v>
      </c>
      <c r="AL42" s="97">
        <v>1</v>
      </c>
      <c r="AM42" s="97">
        <v>1</v>
      </c>
      <c r="AN42" s="97">
        <v>0</v>
      </c>
      <c r="AO42" s="97">
        <v>0</v>
      </c>
      <c r="AP42" s="97">
        <v>0</v>
      </c>
      <c r="AQ42" s="97" t="s">
        <v>124</v>
      </c>
      <c r="AR42" s="97" t="s">
        <v>115</v>
      </c>
      <c r="AS42" s="97">
        <v>1</v>
      </c>
      <c r="AT42" s="118">
        <v>44314</v>
      </c>
      <c r="AU42" s="97" t="s">
        <v>473</v>
      </c>
      <c r="AV42" s="111"/>
      <c r="AW42" s="111">
        <f t="shared" si="8"/>
        <v>80</v>
      </c>
      <c r="AX42" s="104">
        <v>44313</v>
      </c>
      <c r="AY42" s="97">
        <v>31.27</v>
      </c>
      <c r="AZ42" s="97">
        <v>26.83</v>
      </c>
      <c r="BA42" s="97">
        <v>92.38</v>
      </c>
      <c r="BB42" s="97">
        <v>3.54</v>
      </c>
      <c r="BC42" s="97">
        <v>1.28</v>
      </c>
      <c r="BD42" s="97">
        <v>4</v>
      </c>
      <c r="BE42" s="97">
        <v>140</v>
      </c>
      <c r="BF42" s="97">
        <v>6.05</v>
      </c>
      <c r="BG42" s="97">
        <v>216</v>
      </c>
      <c r="BH42" s="97">
        <v>2.6</v>
      </c>
      <c r="BI42" s="97">
        <v>0.64</v>
      </c>
      <c r="BJ42" s="97">
        <v>2.59</v>
      </c>
      <c r="BK42" s="113">
        <f t="shared" si="9"/>
        <v>1.0038610038610039</v>
      </c>
      <c r="BL42" s="113">
        <f t="shared" si="10"/>
        <v>4.046875</v>
      </c>
      <c r="BM42" s="113">
        <f t="shared" si="11"/>
        <v>83.397683397683409</v>
      </c>
      <c r="BN42" s="113">
        <f t="shared" si="12"/>
        <v>216.83397683397686</v>
      </c>
      <c r="BO42" s="97">
        <v>1</v>
      </c>
      <c r="BP42" s="97">
        <v>0</v>
      </c>
      <c r="BQ42" s="97">
        <v>0.19</v>
      </c>
      <c r="BR42" s="104">
        <v>44398</v>
      </c>
      <c r="BS42" s="97">
        <v>1</v>
      </c>
      <c r="BU42" s="97"/>
      <c r="BV42" s="97">
        <v>0</v>
      </c>
      <c r="BW42" s="97">
        <v>0</v>
      </c>
      <c r="BY42" s="97"/>
      <c r="BZ42" s="97"/>
      <c r="CB42" s="97"/>
      <c r="CV42" s="97"/>
      <c r="CY42" s="97"/>
      <c r="DA42" s="97">
        <v>0</v>
      </c>
      <c r="DB42" s="97">
        <v>0</v>
      </c>
      <c r="DC42" s="97">
        <v>0</v>
      </c>
      <c r="DD42" s="97">
        <v>0</v>
      </c>
      <c r="DE42" s="97">
        <v>0</v>
      </c>
      <c r="DF42" s="97">
        <v>0</v>
      </c>
      <c r="DG42" s="97">
        <v>0</v>
      </c>
      <c r="DH42" s="97">
        <v>0</v>
      </c>
      <c r="DI42" s="97">
        <v>0</v>
      </c>
      <c r="DJ42" s="104">
        <v>44643</v>
      </c>
    </row>
    <row r="43" spans="1:115" ht="20.100000000000001" customHeight="1" x14ac:dyDescent="0.25">
      <c r="A43" s="28">
        <v>147</v>
      </c>
      <c r="B43" s="122">
        <v>44321</v>
      </c>
      <c r="C43" s="84" t="s">
        <v>298</v>
      </c>
      <c r="D43" s="123">
        <v>460318471</v>
      </c>
      <c r="E43" s="7">
        <v>16879</v>
      </c>
      <c r="F43" s="28">
        <v>111</v>
      </c>
      <c r="G43" s="28" t="s">
        <v>379</v>
      </c>
      <c r="H43" s="28" t="s">
        <v>2</v>
      </c>
      <c r="I43" s="4">
        <v>17.95</v>
      </c>
      <c r="J43" s="4">
        <v>2.17</v>
      </c>
      <c r="K43" s="8" t="s">
        <v>210</v>
      </c>
      <c r="L43" s="16">
        <v>39490</v>
      </c>
      <c r="M43" s="8">
        <f t="shared" si="5"/>
        <v>61</v>
      </c>
      <c r="N43" s="8">
        <v>30</v>
      </c>
      <c r="O43" s="8" t="s">
        <v>129</v>
      </c>
      <c r="P43" s="8">
        <v>6</v>
      </c>
      <c r="Q43" s="97">
        <v>6</v>
      </c>
      <c r="R43" s="97">
        <v>0</v>
      </c>
      <c r="S43" s="97">
        <v>0</v>
      </c>
      <c r="T43" s="97">
        <v>1</v>
      </c>
      <c r="U43" s="97">
        <v>0</v>
      </c>
      <c r="V43" s="97">
        <v>0</v>
      </c>
      <c r="W43" s="8" t="s">
        <v>139</v>
      </c>
      <c r="Y43" s="8">
        <v>0</v>
      </c>
      <c r="Z43" s="255" t="s">
        <v>978</v>
      </c>
      <c r="AA43" s="255" t="s">
        <v>983</v>
      </c>
      <c r="AB43" s="16">
        <v>44210</v>
      </c>
      <c r="AC43" s="16">
        <v>44256</v>
      </c>
      <c r="AD43" s="16">
        <v>43132</v>
      </c>
      <c r="AE43" s="10">
        <f>DATEDIF(AD43,AC43,"d")</f>
        <v>1124</v>
      </c>
      <c r="AF43" s="97">
        <v>0</v>
      </c>
      <c r="AG43" s="97">
        <v>1</v>
      </c>
      <c r="AH43" s="97" t="s">
        <v>123</v>
      </c>
      <c r="AI43" s="97">
        <v>0</v>
      </c>
      <c r="AK43" s="97"/>
      <c r="AL43" s="97">
        <v>1</v>
      </c>
      <c r="AM43" s="97">
        <v>0</v>
      </c>
      <c r="AN43" s="97">
        <v>0</v>
      </c>
      <c r="AO43" s="97">
        <v>1</v>
      </c>
      <c r="AP43" s="97">
        <v>0</v>
      </c>
      <c r="AQ43" s="97" t="s">
        <v>124</v>
      </c>
      <c r="AR43" s="97" t="s">
        <v>115</v>
      </c>
      <c r="AS43" s="97">
        <v>1</v>
      </c>
      <c r="AT43" s="118">
        <v>44321</v>
      </c>
      <c r="AU43" s="104">
        <v>44565</v>
      </c>
      <c r="AV43" s="111">
        <f>_xlfn.DAYS(AU43,AT43)</f>
        <v>244</v>
      </c>
      <c r="AW43" s="111">
        <f t="shared" si="8"/>
        <v>75</v>
      </c>
      <c r="AX43" s="97" t="s">
        <v>727</v>
      </c>
      <c r="AY43" s="97">
        <v>17.95</v>
      </c>
      <c r="AZ43" s="97">
        <v>9.42</v>
      </c>
      <c r="BA43" s="97">
        <v>123.55</v>
      </c>
      <c r="BB43" s="97">
        <v>2.17</v>
      </c>
      <c r="BC43" s="97">
        <v>1.66</v>
      </c>
      <c r="BD43" s="97">
        <v>5.3</v>
      </c>
      <c r="BE43" s="97">
        <v>141</v>
      </c>
      <c r="BF43" s="97">
        <v>6.47</v>
      </c>
      <c r="BG43" s="97">
        <v>147</v>
      </c>
      <c r="BH43" s="97">
        <v>4.79</v>
      </c>
      <c r="BI43" s="97">
        <v>0.5</v>
      </c>
      <c r="BJ43" s="97">
        <v>1.08</v>
      </c>
      <c r="BK43" s="113">
        <f t="shared" si="9"/>
        <v>4.4351851851851851</v>
      </c>
      <c r="BL43" s="113">
        <f t="shared" si="10"/>
        <v>2.16</v>
      </c>
      <c r="BM43" s="113">
        <f t="shared" si="11"/>
        <v>136.11111111111111</v>
      </c>
      <c r="BN43" s="113">
        <f t="shared" si="12"/>
        <v>651.97222222222229</v>
      </c>
      <c r="BO43" s="97">
        <v>1</v>
      </c>
      <c r="BP43" s="97">
        <v>0</v>
      </c>
      <c r="BQ43" s="97">
        <v>0.39</v>
      </c>
      <c r="BR43" s="104">
        <v>44531</v>
      </c>
      <c r="BS43" s="97">
        <v>0</v>
      </c>
      <c r="BU43" s="97"/>
      <c r="BV43" s="97">
        <v>0</v>
      </c>
      <c r="BW43" s="97">
        <v>0</v>
      </c>
      <c r="BY43" s="97"/>
      <c r="BZ43" s="97"/>
      <c r="CB43" s="97"/>
      <c r="CV43" s="97"/>
      <c r="CY43" s="97"/>
      <c r="DA43" s="97">
        <v>0</v>
      </c>
      <c r="DB43" s="97">
        <v>0</v>
      </c>
      <c r="DC43" s="97">
        <v>0</v>
      </c>
      <c r="DD43" s="97">
        <v>0</v>
      </c>
      <c r="DE43" s="97">
        <v>0</v>
      </c>
      <c r="DF43" s="97">
        <v>0</v>
      </c>
      <c r="DG43" s="97">
        <v>0</v>
      </c>
      <c r="DH43" s="97">
        <v>0</v>
      </c>
      <c r="DI43" s="97">
        <v>1</v>
      </c>
      <c r="DJ43" s="104">
        <v>44626</v>
      </c>
    </row>
    <row r="44" spans="1:115" ht="20.100000000000001" customHeight="1" x14ac:dyDescent="0.25">
      <c r="A44" s="28">
        <v>148</v>
      </c>
      <c r="B44" s="122">
        <v>44337</v>
      </c>
      <c r="C44" s="84" t="s">
        <v>388</v>
      </c>
      <c r="D44" s="123">
        <v>380915002</v>
      </c>
      <c r="E44" s="7">
        <f>'ARv7'!G110</f>
        <v>14138</v>
      </c>
      <c r="F44" s="28">
        <v>213</v>
      </c>
      <c r="G44" s="28" t="s">
        <v>380</v>
      </c>
      <c r="H44" s="28" t="s">
        <v>0</v>
      </c>
      <c r="I44" s="4">
        <v>6.11</v>
      </c>
      <c r="J44" s="4">
        <v>4.05</v>
      </c>
      <c r="K44" s="8" t="s">
        <v>210</v>
      </c>
      <c r="L44" s="16">
        <v>39497</v>
      </c>
      <c r="M44" s="8">
        <f t="shared" si="5"/>
        <v>69</v>
      </c>
      <c r="O44" s="8" t="s">
        <v>127</v>
      </c>
      <c r="P44" s="8">
        <v>7</v>
      </c>
      <c r="Q44" s="97">
        <v>7</v>
      </c>
      <c r="S44" s="97">
        <v>1</v>
      </c>
      <c r="T44" s="97">
        <v>0</v>
      </c>
      <c r="U44" s="97">
        <v>1</v>
      </c>
      <c r="V44" s="97">
        <v>0</v>
      </c>
      <c r="X44" s="8" t="s">
        <v>681</v>
      </c>
      <c r="Y44" s="8">
        <v>0</v>
      </c>
      <c r="Z44" s="255" t="s">
        <v>979</v>
      </c>
      <c r="AA44" s="255"/>
      <c r="AB44" s="8"/>
      <c r="AC44" s="8"/>
      <c r="AD44" s="8">
        <v>2009</v>
      </c>
      <c r="AF44" s="97"/>
      <c r="AG44" s="97">
        <v>1</v>
      </c>
      <c r="AH44" s="97" t="s">
        <v>682</v>
      </c>
      <c r="AI44" s="97">
        <v>1</v>
      </c>
      <c r="AJ44" s="97">
        <v>13.38</v>
      </c>
      <c r="AK44" s="104">
        <v>43983</v>
      </c>
      <c r="AL44" s="97">
        <v>0</v>
      </c>
      <c r="AM44" s="97">
        <v>0</v>
      </c>
      <c r="AN44" s="97">
        <v>0</v>
      </c>
      <c r="AO44" s="97">
        <v>0</v>
      </c>
      <c r="AP44" s="97">
        <v>0</v>
      </c>
      <c r="AQ44" s="97">
        <v>0</v>
      </c>
      <c r="AU44" s="97"/>
      <c r="AV44" s="111"/>
      <c r="AW44" s="111"/>
      <c r="AX44" s="97"/>
      <c r="BK44" s="113"/>
      <c r="BL44" s="113"/>
      <c r="BM44" s="113"/>
      <c r="BN44" s="113"/>
      <c r="BO44" s="97">
        <v>1</v>
      </c>
      <c r="BP44" s="97">
        <v>0</v>
      </c>
      <c r="BR44" s="97"/>
      <c r="BU44" s="97"/>
      <c r="BW44" s="97">
        <v>0</v>
      </c>
      <c r="BY44" s="97"/>
      <c r="BZ44" s="97"/>
      <c r="CB44" s="97"/>
      <c r="CV44" s="97"/>
      <c r="CY44" s="97"/>
      <c r="DA44" s="97">
        <v>0</v>
      </c>
      <c r="DB44" s="97">
        <v>0</v>
      </c>
      <c r="DC44" s="97">
        <v>1</v>
      </c>
      <c r="DD44" s="97">
        <v>0</v>
      </c>
      <c r="DE44" s="97">
        <v>0</v>
      </c>
      <c r="DG44" s="97">
        <v>0</v>
      </c>
      <c r="DH44" s="97">
        <v>0</v>
      </c>
      <c r="DI44" s="97">
        <v>0</v>
      </c>
      <c r="DJ44" s="104">
        <v>44603</v>
      </c>
    </row>
    <row r="45" spans="1:115" ht="20.100000000000001" customHeight="1" x14ac:dyDescent="0.25">
      <c r="A45" s="28">
        <v>150</v>
      </c>
      <c r="B45" s="122">
        <v>44356</v>
      </c>
      <c r="C45" s="84" t="s">
        <v>425</v>
      </c>
      <c r="D45" s="123">
        <v>6103230067</v>
      </c>
      <c r="E45" s="35">
        <v>22363</v>
      </c>
      <c r="F45" s="28">
        <v>211</v>
      </c>
      <c r="G45" s="28" t="s">
        <v>534</v>
      </c>
      <c r="H45" s="28" t="s">
        <v>0</v>
      </c>
      <c r="I45" s="4">
        <v>33.6</v>
      </c>
      <c r="J45" s="4">
        <v>3.03</v>
      </c>
      <c r="K45" s="8" t="s">
        <v>210</v>
      </c>
      <c r="L45" s="16">
        <v>42767</v>
      </c>
      <c r="M45" s="8">
        <f t="shared" si="5"/>
        <v>55</v>
      </c>
      <c r="N45" s="8">
        <v>92</v>
      </c>
      <c r="O45" s="8" t="s">
        <v>122</v>
      </c>
      <c r="P45" s="8">
        <v>7</v>
      </c>
      <c r="Q45" s="97">
        <v>7</v>
      </c>
      <c r="R45" s="97">
        <v>0</v>
      </c>
      <c r="S45" s="97">
        <v>0</v>
      </c>
      <c r="T45" s="97">
        <v>1</v>
      </c>
      <c r="U45" s="97">
        <v>0</v>
      </c>
      <c r="V45" s="97">
        <v>1</v>
      </c>
      <c r="W45" s="8" t="s">
        <v>147</v>
      </c>
      <c r="Y45" s="8">
        <v>0</v>
      </c>
      <c r="Z45" t="s">
        <v>974</v>
      </c>
      <c r="AA45" t="s">
        <v>975</v>
      </c>
      <c r="AB45" s="16">
        <v>43971</v>
      </c>
      <c r="AC45" s="16">
        <v>43971</v>
      </c>
      <c r="AD45" s="16">
        <v>43009</v>
      </c>
      <c r="AE45" s="10">
        <f>DATEDIF(AD45,AC45,"d")</f>
        <v>962</v>
      </c>
      <c r="AF45" s="97">
        <v>0</v>
      </c>
      <c r="AG45" s="97">
        <v>1</v>
      </c>
      <c r="AH45" s="97" t="s">
        <v>113</v>
      </c>
      <c r="AI45" s="97">
        <v>0</v>
      </c>
      <c r="AK45" s="97"/>
      <c r="AL45" s="97">
        <v>1</v>
      </c>
      <c r="AM45" s="97">
        <v>1</v>
      </c>
      <c r="AN45" s="97">
        <v>0</v>
      </c>
      <c r="AO45" s="97">
        <v>0</v>
      </c>
      <c r="AP45" s="97">
        <v>0</v>
      </c>
      <c r="AQ45" s="97" t="s">
        <v>124</v>
      </c>
      <c r="AR45" s="97" t="s">
        <v>114</v>
      </c>
      <c r="AS45" s="97">
        <v>0</v>
      </c>
      <c r="AT45" s="104">
        <v>44356</v>
      </c>
      <c r="AU45" s="97" t="s">
        <v>473</v>
      </c>
      <c r="AV45" s="111"/>
      <c r="AW45" s="111">
        <f t="shared" ref="AW45:AW108" si="13">DATEDIF(E45,AT45,"Y")</f>
        <v>60</v>
      </c>
      <c r="AX45" s="104">
        <v>44356</v>
      </c>
      <c r="AY45" s="97">
        <v>33.6</v>
      </c>
      <c r="AZ45" s="97">
        <v>12.53</v>
      </c>
      <c r="BB45" s="97">
        <v>3.03</v>
      </c>
      <c r="BC45" s="97">
        <v>1.46</v>
      </c>
      <c r="BD45" s="97">
        <v>5.6</v>
      </c>
      <c r="BE45" s="97">
        <v>143</v>
      </c>
      <c r="BF45" s="97">
        <v>10.38</v>
      </c>
      <c r="BG45" s="97">
        <v>170</v>
      </c>
      <c r="BH45" s="97">
        <v>6.21</v>
      </c>
      <c r="BI45" s="97">
        <v>0.61</v>
      </c>
      <c r="BJ45" s="97">
        <v>3.23</v>
      </c>
      <c r="BK45" s="113">
        <f>BH45/BJ45</f>
        <v>1.9226006191950464</v>
      </c>
      <c r="BL45" s="113">
        <f>BJ45/BI45</f>
        <v>5.2950819672131146</v>
      </c>
      <c r="BM45" s="113">
        <f>BG45/BJ45</f>
        <v>52.631578947368425</v>
      </c>
      <c r="BN45" s="113">
        <f>BM45*BH45</f>
        <v>326.84210526315792</v>
      </c>
      <c r="BO45" s="97">
        <v>2</v>
      </c>
      <c r="BP45" s="97">
        <v>0</v>
      </c>
      <c r="BR45" s="97"/>
      <c r="BU45" s="97"/>
      <c r="BV45" s="97">
        <v>0</v>
      </c>
      <c r="BW45" s="97">
        <v>1</v>
      </c>
      <c r="BX45" s="97" t="s">
        <v>119</v>
      </c>
      <c r="BY45" s="104">
        <v>44162</v>
      </c>
      <c r="BZ45" s="104">
        <v>44224</v>
      </c>
      <c r="CA45" s="97">
        <v>3</v>
      </c>
      <c r="CB45" s="97"/>
      <c r="CV45" s="97"/>
      <c r="CY45" s="97"/>
      <c r="DA45" s="97">
        <v>0</v>
      </c>
      <c r="DB45" s="97">
        <v>0</v>
      </c>
      <c r="DC45" s="97">
        <v>0</v>
      </c>
      <c r="DD45" s="97">
        <v>0</v>
      </c>
      <c r="DE45" s="97">
        <v>0</v>
      </c>
      <c r="DF45" s="97">
        <v>0</v>
      </c>
      <c r="DG45" s="97">
        <v>0</v>
      </c>
      <c r="DH45" s="97">
        <v>0</v>
      </c>
      <c r="DI45" s="97">
        <v>0</v>
      </c>
      <c r="DJ45" s="104">
        <v>44638</v>
      </c>
    </row>
    <row r="46" spans="1:115" ht="20.100000000000001" customHeight="1" x14ac:dyDescent="0.25">
      <c r="A46" s="28">
        <v>151</v>
      </c>
      <c r="B46" s="122">
        <v>44379</v>
      </c>
      <c r="C46" s="84" t="s">
        <v>435</v>
      </c>
      <c r="D46" s="123">
        <v>6102022091</v>
      </c>
      <c r="E46" s="35">
        <v>22314</v>
      </c>
      <c r="F46" s="28">
        <v>111</v>
      </c>
      <c r="G46" s="28" t="s">
        <v>535</v>
      </c>
      <c r="H46" s="28" t="s">
        <v>2</v>
      </c>
      <c r="I46" s="4">
        <v>27.9</v>
      </c>
      <c r="J46" s="4">
        <v>2.94</v>
      </c>
      <c r="K46" s="8" t="s">
        <v>210</v>
      </c>
      <c r="L46" s="16">
        <v>43678</v>
      </c>
      <c r="M46" s="8">
        <f t="shared" si="5"/>
        <v>58</v>
      </c>
      <c r="N46" s="8">
        <v>39.83</v>
      </c>
      <c r="O46" s="8" t="s">
        <v>109</v>
      </c>
      <c r="P46" s="8">
        <v>9</v>
      </c>
      <c r="Q46" s="97">
        <v>8</v>
      </c>
      <c r="R46" s="97">
        <v>0</v>
      </c>
      <c r="S46" s="97">
        <v>0</v>
      </c>
      <c r="T46" s="97">
        <v>0</v>
      </c>
      <c r="U46" s="97">
        <v>0</v>
      </c>
      <c r="V46" s="97">
        <v>0</v>
      </c>
      <c r="W46" s="8" t="s">
        <v>790</v>
      </c>
      <c r="Y46" s="8">
        <v>1</v>
      </c>
      <c r="Z46" t="s">
        <v>976</v>
      </c>
      <c r="AA46" t="s">
        <v>976</v>
      </c>
      <c r="AB46" s="8"/>
      <c r="AC46" s="16">
        <v>44148</v>
      </c>
      <c r="AD46" s="16">
        <v>43678</v>
      </c>
      <c r="AE46" s="10">
        <f>DATEDIF(AD46,AC46,"d")</f>
        <v>470</v>
      </c>
      <c r="AF46" s="97"/>
      <c r="AG46" s="97">
        <v>1</v>
      </c>
      <c r="AH46" s="97" t="s">
        <v>110</v>
      </c>
      <c r="AI46" s="97">
        <v>0</v>
      </c>
      <c r="AK46" s="97"/>
      <c r="AL46" s="97">
        <v>1</v>
      </c>
      <c r="AM46" s="97">
        <v>1</v>
      </c>
      <c r="AN46" s="97">
        <v>1</v>
      </c>
      <c r="AO46" s="97">
        <v>0</v>
      </c>
      <c r="AP46" s="97">
        <v>0</v>
      </c>
      <c r="AQ46" s="97" t="s">
        <v>124</v>
      </c>
      <c r="AR46" s="97" t="s">
        <v>114</v>
      </c>
      <c r="AS46" s="97">
        <v>1</v>
      </c>
      <c r="AT46" s="104">
        <v>44379</v>
      </c>
      <c r="AU46" s="104">
        <v>44631</v>
      </c>
      <c r="AV46" s="111">
        <f>_xlfn.DAYS(AU46,AT46)</f>
        <v>252</v>
      </c>
      <c r="AW46" s="111">
        <f t="shared" si="13"/>
        <v>60</v>
      </c>
      <c r="AX46" s="104">
        <v>44379</v>
      </c>
      <c r="AY46" s="97">
        <v>27.9</v>
      </c>
      <c r="AZ46" s="97">
        <v>6.41</v>
      </c>
      <c r="BA46" s="97">
        <v>560.11</v>
      </c>
      <c r="BB46" s="97">
        <v>2.94</v>
      </c>
      <c r="BC46" s="97">
        <v>2.36</v>
      </c>
      <c r="BD46" s="97">
        <v>75.3</v>
      </c>
      <c r="BE46" s="97">
        <v>98</v>
      </c>
      <c r="BF46" s="97">
        <v>12.57</v>
      </c>
      <c r="BG46" s="97">
        <v>547</v>
      </c>
      <c r="BH46" s="97">
        <v>8.1999999999999993</v>
      </c>
      <c r="BI46" s="97">
        <v>1.23</v>
      </c>
      <c r="BJ46" s="97">
        <v>2.46</v>
      </c>
      <c r="BK46" s="113">
        <f>BH46/BJ46</f>
        <v>3.333333333333333</v>
      </c>
      <c r="BL46" s="113">
        <f>BJ46/BI46</f>
        <v>2</v>
      </c>
      <c r="BM46" s="113">
        <f>BG46/BJ46</f>
        <v>222.35772357723579</v>
      </c>
      <c r="BN46" s="113">
        <f>BM46*BH46</f>
        <v>1823.3333333333333</v>
      </c>
      <c r="BO46" s="97">
        <v>1</v>
      </c>
      <c r="BP46" s="97">
        <v>3</v>
      </c>
      <c r="BQ46" s="97">
        <v>14.27</v>
      </c>
      <c r="BR46" s="104">
        <v>44442</v>
      </c>
      <c r="BS46" s="97">
        <v>0</v>
      </c>
      <c r="BU46" s="97"/>
      <c r="BV46" s="97">
        <v>0</v>
      </c>
      <c r="BW46" s="97">
        <v>1</v>
      </c>
      <c r="BX46" s="97" t="s">
        <v>120</v>
      </c>
      <c r="BY46" s="104">
        <v>43973</v>
      </c>
      <c r="BZ46" s="104">
        <v>44148</v>
      </c>
      <c r="CA46" s="97">
        <v>9</v>
      </c>
      <c r="CB46" s="97"/>
      <c r="CV46" s="97"/>
      <c r="CY46" s="97"/>
      <c r="DA46" s="97">
        <v>0</v>
      </c>
      <c r="DB46" s="97">
        <v>0</v>
      </c>
      <c r="DC46" s="97">
        <v>0</v>
      </c>
      <c r="DD46" s="97">
        <v>0</v>
      </c>
      <c r="DE46" s="97">
        <v>1</v>
      </c>
      <c r="DF46" s="97">
        <v>1</v>
      </c>
      <c r="DG46" s="97">
        <v>0</v>
      </c>
      <c r="DH46" s="97">
        <v>0</v>
      </c>
      <c r="DJ46" s="104">
        <v>44601</v>
      </c>
    </row>
    <row r="47" spans="1:115" ht="20.100000000000001" customHeight="1" x14ac:dyDescent="0.25">
      <c r="A47" s="28">
        <v>152</v>
      </c>
      <c r="B47" s="122">
        <v>44411</v>
      </c>
      <c r="C47" s="84" t="s">
        <v>448</v>
      </c>
      <c r="D47" s="123">
        <v>351201448</v>
      </c>
      <c r="E47" s="35">
        <v>13119</v>
      </c>
      <c r="F47" s="28">
        <v>111</v>
      </c>
      <c r="G47" s="28" t="s">
        <v>536</v>
      </c>
      <c r="H47" s="28" t="s">
        <v>0</v>
      </c>
      <c r="I47" s="4">
        <v>215.66</v>
      </c>
      <c r="J47" s="28">
        <v>2.4500000000000002</v>
      </c>
      <c r="K47" s="8" t="s">
        <v>210</v>
      </c>
      <c r="L47" s="96">
        <v>43396</v>
      </c>
      <c r="M47" s="8">
        <f t="shared" si="5"/>
        <v>82</v>
      </c>
      <c r="N47" s="8">
        <v>100</v>
      </c>
      <c r="O47" s="8" t="s">
        <v>791</v>
      </c>
      <c r="P47" s="8">
        <v>8</v>
      </c>
      <c r="Q47" s="97">
        <v>8</v>
      </c>
      <c r="R47" s="97">
        <v>0</v>
      </c>
      <c r="S47" s="97">
        <v>0</v>
      </c>
      <c r="T47" s="97">
        <v>0</v>
      </c>
      <c r="U47" s="97">
        <v>0</v>
      </c>
      <c r="V47" s="97">
        <v>0</v>
      </c>
      <c r="Z47"/>
      <c r="AA47" t="s">
        <v>975</v>
      </c>
      <c r="AB47" s="8"/>
      <c r="AC47" s="16">
        <v>44348</v>
      </c>
      <c r="AD47" s="16">
        <v>43398</v>
      </c>
      <c r="AE47" s="10">
        <f>DATEDIF(AD47,AC47,"d")</f>
        <v>950</v>
      </c>
      <c r="AF47" s="97">
        <v>0</v>
      </c>
      <c r="AG47" s="97">
        <v>0</v>
      </c>
      <c r="AI47" s="97">
        <v>1</v>
      </c>
      <c r="AK47" s="97"/>
      <c r="AL47" s="97">
        <v>1</v>
      </c>
      <c r="AM47" s="97">
        <v>1</v>
      </c>
      <c r="AN47" s="97">
        <v>0</v>
      </c>
      <c r="AO47" s="97">
        <v>0</v>
      </c>
      <c r="AP47" s="97">
        <v>0</v>
      </c>
      <c r="AQ47" s="97" t="s">
        <v>124</v>
      </c>
      <c r="AR47" s="97" t="s">
        <v>115</v>
      </c>
      <c r="AS47" s="97">
        <v>1</v>
      </c>
      <c r="AT47" s="104">
        <v>44417</v>
      </c>
      <c r="AU47" s="104">
        <v>44531</v>
      </c>
      <c r="AV47" s="111">
        <f>_xlfn.DAYS(AU47,AT47)</f>
        <v>114</v>
      </c>
      <c r="AW47" s="111">
        <f t="shared" si="13"/>
        <v>85</v>
      </c>
      <c r="AX47" s="104">
        <v>44411</v>
      </c>
      <c r="AY47" s="97">
        <v>215.66</v>
      </c>
      <c r="AZ47" s="97">
        <v>11.09</v>
      </c>
      <c r="BA47" s="97">
        <v>535.96</v>
      </c>
      <c r="BB47" s="97">
        <v>2.4500000000000002</v>
      </c>
      <c r="BC47" s="97">
        <v>1.17</v>
      </c>
      <c r="BD47" s="97">
        <v>15.7</v>
      </c>
      <c r="BE47" s="97">
        <v>131</v>
      </c>
      <c r="BF47" s="97">
        <v>8.65</v>
      </c>
      <c r="BG47" s="97">
        <v>206</v>
      </c>
      <c r="BH47" s="97">
        <v>5.5</v>
      </c>
      <c r="BI47" s="97">
        <v>0.87</v>
      </c>
      <c r="BJ47" s="97">
        <v>1.81</v>
      </c>
      <c r="BK47" s="113">
        <f>BH47/BJ47</f>
        <v>3.0386740331491713</v>
      </c>
      <c r="BL47" s="113">
        <f>BJ47/BI47</f>
        <v>2.0804597701149428</v>
      </c>
      <c r="BM47" s="113">
        <f>BG47/BJ47</f>
        <v>113.81215469613259</v>
      </c>
      <c r="BN47" s="113">
        <f>BM47*BH47</f>
        <v>625.96685082872932</v>
      </c>
      <c r="BO47" s="97">
        <v>1</v>
      </c>
      <c r="BP47" s="97">
        <v>0</v>
      </c>
      <c r="BR47" s="97"/>
      <c r="BU47" s="97"/>
      <c r="BV47" s="97">
        <v>0</v>
      </c>
      <c r="BW47" s="97">
        <v>1</v>
      </c>
      <c r="BX47" s="97" t="s">
        <v>119</v>
      </c>
      <c r="BY47" s="97"/>
      <c r="BZ47" s="97"/>
      <c r="CB47" s="97"/>
      <c r="CV47" s="97"/>
      <c r="CY47" s="97"/>
      <c r="DJ47" s="104">
        <v>44531</v>
      </c>
    </row>
    <row r="48" spans="1:115" ht="20.100000000000001" customHeight="1" x14ac:dyDescent="0.25">
      <c r="A48" s="25">
        <v>153</v>
      </c>
      <c r="B48" s="26">
        <v>44412</v>
      </c>
      <c r="C48" s="54" t="s">
        <v>449</v>
      </c>
      <c r="D48" s="27">
        <v>400417144</v>
      </c>
      <c r="E48" s="35">
        <v>14718</v>
      </c>
      <c r="F48" s="25">
        <v>111</v>
      </c>
      <c r="G48" s="25" t="s">
        <v>537</v>
      </c>
      <c r="H48" s="25" t="s">
        <v>2</v>
      </c>
      <c r="I48" s="4">
        <v>65.459999999999994</v>
      </c>
      <c r="J48" s="28">
        <v>2.97</v>
      </c>
      <c r="K48" s="8" t="s">
        <v>210</v>
      </c>
      <c r="L48" s="96">
        <v>43257</v>
      </c>
      <c r="M48" s="8">
        <f t="shared" si="5"/>
        <v>78</v>
      </c>
      <c r="N48" s="8">
        <v>27</v>
      </c>
      <c r="O48" s="8" t="s">
        <v>128</v>
      </c>
      <c r="P48" s="8">
        <v>10</v>
      </c>
      <c r="Q48" s="97">
        <v>8</v>
      </c>
      <c r="R48" s="97">
        <v>0</v>
      </c>
      <c r="S48" s="97">
        <v>0</v>
      </c>
      <c r="T48" s="97">
        <v>1</v>
      </c>
      <c r="U48" s="97">
        <v>0</v>
      </c>
      <c r="V48" s="97">
        <v>0</v>
      </c>
      <c r="W48" s="8" t="s">
        <v>140</v>
      </c>
      <c r="Y48" s="8">
        <v>0</v>
      </c>
      <c r="Z48"/>
      <c r="AA48" t="s">
        <v>980</v>
      </c>
      <c r="AB48" s="16">
        <v>44256</v>
      </c>
      <c r="AC48" s="16">
        <v>44317</v>
      </c>
      <c r="AD48" s="16">
        <v>43305</v>
      </c>
      <c r="AE48" s="10">
        <f>DATEDIF(AD48,AC48,"d")</f>
        <v>1012</v>
      </c>
      <c r="AF48" s="97">
        <v>0</v>
      </c>
      <c r="AG48" s="97">
        <v>0</v>
      </c>
      <c r="AI48" s="97">
        <v>1</v>
      </c>
      <c r="AK48" s="97"/>
      <c r="AL48" s="97">
        <v>0</v>
      </c>
      <c r="AM48" s="97">
        <v>1</v>
      </c>
      <c r="AN48" s="97">
        <v>1</v>
      </c>
      <c r="AO48" s="97">
        <v>0</v>
      </c>
      <c r="AP48" s="97">
        <v>0</v>
      </c>
      <c r="AQ48" s="97" t="s">
        <v>124</v>
      </c>
      <c r="AR48" s="97" t="s">
        <v>115</v>
      </c>
      <c r="AS48" s="97">
        <v>1</v>
      </c>
      <c r="AT48" s="104">
        <v>44413</v>
      </c>
      <c r="AU48" s="104">
        <v>44659</v>
      </c>
      <c r="AV48" s="111">
        <f>_xlfn.DAYS(AU48,AT48)</f>
        <v>246</v>
      </c>
      <c r="AW48" s="111">
        <f t="shared" si="13"/>
        <v>81</v>
      </c>
      <c r="AX48" s="104">
        <v>44412</v>
      </c>
      <c r="AY48" s="97">
        <v>65.459999999999994</v>
      </c>
      <c r="AZ48" s="97">
        <v>27.67</v>
      </c>
      <c r="BA48" s="97">
        <v>214.09</v>
      </c>
      <c r="BB48" s="97">
        <v>2.97</v>
      </c>
      <c r="BC48" s="97">
        <v>1.83</v>
      </c>
      <c r="BD48" s="97">
        <v>4</v>
      </c>
      <c r="BE48" s="97">
        <v>128</v>
      </c>
      <c r="BF48" s="97">
        <v>6.18</v>
      </c>
      <c r="BG48" s="97">
        <v>174</v>
      </c>
      <c r="BH48" s="97">
        <v>4.6500000000000004</v>
      </c>
      <c r="BI48" s="97">
        <v>0.48</v>
      </c>
      <c r="BJ48" s="97">
        <v>0.92</v>
      </c>
      <c r="BK48" s="113">
        <f>BH48/BJ48</f>
        <v>5.054347826086957</v>
      </c>
      <c r="BL48" s="113">
        <f>BJ48/BI48</f>
        <v>1.9166666666666667</v>
      </c>
      <c r="BM48" s="113">
        <f>BG48/BJ48</f>
        <v>189.13043478260869</v>
      </c>
      <c r="BN48" s="113">
        <f>BM48*BH48</f>
        <v>879.45652173913049</v>
      </c>
      <c r="BO48" s="97">
        <v>1</v>
      </c>
      <c r="BP48" s="97">
        <v>0</v>
      </c>
      <c r="BQ48" s="97">
        <v>28.98</v>
      </c>
      <c r="BR48" s="104">
        <v>44477</v>
      </c>
      <c r="BS48" s="97">
        <v>0</v>
      </c>
      <c r="BU48" s="97"/>
      <c r="BV48" s="97">
        <v>0</v>
      </c>
      <c r="BW48" s="97">
        <v>1</v>
      </c>
      <c r="BY48" s="97"/>
      <c r="BZ48" s="97"/>
      <c r="CB48" s="97"/>
      <c r="CV48" s="97"/>
      <c r="CY48" s="97"/>
      <c r="DI48" s="97">
        <v>0</v>
      </c>
      <c r="DJ48" s="104">
        <v>44659</v>
      </c>
      <c r="DK48" s="97" t="s">
        <v>704</v>
      </c>
    </row>
    <row r="49" spans="1:115" ht="20.100000000000001" customHeight="1" x14ac:dyDescent="0.25">
      <c r="A49" s="25">
        <v>154</v>
      </c>
      <c r="B49" s="26">
        <v>44433</v>
      </c>
      <c r="C49" s="54" t="s">
        <v>451</v>
      </c>
      <c r="D49" s="27">
        <v>5710020536</v>
      </c>
      <c r="E49" s="35">
        <v>21095</v>
      </c>
      <c r="F49" s="25">
        <v>205</v>
      </c>
      <c r="G49" s="25" t="s">
        <v>538</v>
      </c>
      <c r="H49" s="25" t="s">
        <v>0</v>
      </c>
      <c r="I49" s="4">
        <v>534.03</v>
      </c>
      <c r="J49" s="28">
        <v>3.17</v>
      </c>
      <c r="K49" s="8" t="s">
        <v>16</v>
      </c>
      <c r="L49" s="96">
        <v>44392</v>
      </c>
      <c r="M49" s="8">
        <f t="shared" si="5"/>
        <v>63</v>
      </c>
      <c r="N49" s="8">
        <v>1735.76</v>
      </c>
      <c r="O49" s="8" t="s">
        <v>112</v>
      </c>
      <c r="P49" s="8">
        <v>8</v>
      </c>
      <c r="Q49" s="97">
        <v>8</v>
      </c>
      <c r="R49" s="97">
        <v>0</v>
      </c>
      <c r="S49" s="97">
        <v>0</v>
      </c>
      <c r="T49" s="97">
        <v>0</v>
      </c>
      <c r="U49" s="97">
        <v>0</v>
      </c>
      <c r="V49" s="97">
        <v>0</v>
      </c>
      <c r="W49" s="8" t="s">
        <v>141</v>
      </c>
      <c r="Y49" s="8">
        <v>1</v>
      </c>
      <c r="Z49" s="255" t="s">
        <v>976</v>
      </c>
      <c r="AA49" t="s">
        <v>976</v>
      </c>
      <c r="AB49" s="16">
        <v>44399</v>
      </c>
      <c r="AC49" s="8"/>
      <c r="AD49" s="16">
        <v>44397</v>
      </c>
      <c r="AE49" s="10" t="e">
        <f t="shared" ref="AE49:AE112" si="14">DATEDIF(AD49,AC49,"d")</f>
        <v>#NUM!</v>
      </c>
      <c r="AF49" s="97">
        <v>1</v>
      </c>
      <c r="AG49" s="97">
        <v>1</v>
      </c>
      <c r="AH49" s="97" t="s">
        <v>110</v>
      </c>
      <c r="AI49" s="97">
        <v>0</v>
      </c>
      <c r="AK49" s="97"/>
      <c r="AL49" s="97">
        <v>1</v>
      </c>
      <c r="AM49" s="97">
        <v>1</v>
      </c>
      <c r="AN49" s="97">
        <v>0</v>
      </c>
      <c r="AO49" s="97">
        <v>0</v>
      </c>
      <c r="AP49" s="97">
        <v>0</v>
      </c>
      <c r="AQ49" s="97" t="s">
        <v>124</v>
      </c>
      <c r="AR49" s="97" t="s">
        <v>115</v>
      </c>
      <c r="AS49" s="97">
        <v>1</v>
      </c>
      <c r="AT49" s="104">
        <v>44617</v>
      </c>
      <c r="AU49" s="97" t="s">
        <v>473</v>
      </c>
      <c r="AV49" s="111"/>
      <c r="AW49" s="111">
        <f t="shared" si="13"/>
        <v>64</v>
      </c>
      <c r="AX49" s="104">
        <v>44616</v>
      </c>
      <c r="BB49" s="97">
        <v>4</v>
      </c>
      <c r="BC49" s="97">
        <v>5.32</v>
      </c>
      <c r="BD49" s="97">
        <v>93.4</v>
      </c>
      <c r="BK49" s="113"/>
      <c r="BL49" s="113"/>
      <c r="BM49" s="113"/>
      <c r="BN49" s="113"/>
      <c r="BO49" s="97">
        <v>1</v>
      </c>
      <c r="BP49" s="97">
        <v>3</v>
      </c>
      <c r="BR49" s="97"/>
      <c r="BU49" s="97"/>
      <c r="BV49" s="97">
        <v>0</v>
      </c>
      <c r="BW49" s="97">
        <v>0</v>
      </c>
      <c r="BY49" s="97"/>
      <c r="BZ49" s="97"/>
      <c r="CB49" s="97"/>
      <c r="CV49" s="97"/>
      <c r="CY49" s="97"/>
      <c r="DA49" s="97">
        <v>0</v>
      </c>
      <c r="DB49" s="97">
        <v>0</v>
      </c>
      <c r="DC49" s="97">
        <v>0</v>
      </c>
      <c r="DD49" s="97">
        <v>0</v>
      </c>
      <c r="DE49" s="97">
        <v>1</v>
      </c>
      <c r="DF49" s="97">
        <v>1</v>
      </c>
      <c r="DG49" s="97">
        <v>0</v>
      </c>
      <c r="DH49" s="97">
        <v>0</v>
      </c>
      <c r="DI49" s="97">
        <v>0</v>
      </c>
      <c r="DJ49" s="104">
        <v>44644</v>
      </c>
    </row>
    <row r="50" spans="1:115" ht="20.100000000000001" customHeight="1" x14ac:dyDescent="0.25">
      <c r="A50" s="25">
        <v>155</v>
      </c>
      <c r="B50" s="26">
        <v>44480</v>
      </c>
      <c r="C50" s="54" t="s">
        <v>539</v>
      </c>
      <c r="D50" s="27">
        <v>6602221186</v>
      </c>
      <c r="E50" s="35">
        <v>24160</v>
      </c>
      <c r="F50" s="25">
        <v>205</v>
      </c>
      <c r="G50" s="25" t="s">
        <v>540</v>
      </c>
      <c r="H50" s="25" t="s">
        <v>1</v>
      </c>
      <c r="I50" s="4">
        <v>11.7</v>
      </c>
      <c r="J50" s="28">
        <v>3.28</v>
      </c>
      <c r="K50" s="8" t="s">
        <v>16</v>
      </c>
      <c r="L50" s="96">
        <v>44385</v>
      </c>
      <c r="M50" s="8">
        <f t="shared" si="5"/>
        <v>55</v>
      </c>
      <c r="N50" s="8">
        <v>250</v>
      </c>
      <c r="O50" s="8" t="s">
        <v>117</v>
      </c>
      <c r="P50" s="8">
        <v>9</v>
      </c>
      <c r="Q50" s="97">
        <v>8</v>
      </c>
      <c r="R50" s="97">
        <v>0</v>
      </c>
      <c r="S50" s="97">
        <v>0</v>
      </c>
      <c r="T50" s="97">
        <v>0</v>
      </c>
      <c r="U50" s="97">
        <v>0</v>
      </c>
      <c r="V50" s="97">
        <v>0</v>
      </c>
      <c r="W50" s="8" t="s">
        <v>792</v>
      </c>
      <c r="Y50" s="8">
        <v>1</v>
      </c>
      <c r="Z50" t="s">
        <v>976</v>
      </c>
      <c r="AA50" t="s">
        <v>977</v>
      </c>
      <c r="AB50" s="16">
        <v>44407</v>
      </c>
      <c r="AC50" s="8"/>
      <c r="AD50" s="16">
        <v>44393</v>
      </c>
      <c r="AE50" s="10" t="e">
        <f t="shared" si="14"/>
        <v>#NUM!</v>
      </c>
      <c r="AF50" s="97">
        <v>1</v>
      </c>
      <c r="AG50" s="97">
        <v>1</v>
      </c>
      <c r="AH50" s="97" t="s">
        <v>110</v>
      </c>
      <c r="AI50" s="97">
        <v>0</v>
      </c>
      <c r="AK50" s="97"/>
      <c r="AL50" s="97">
        <v>1</v>
      </c>
      <c r="AM50" s="97">
        <v>1</v>
      </c>
      <c r="AN50" s="97">
        <v>0</v>
      </c>
      <c r="AO50" s="97">
        <v>0</v>
      </c>
      <c r="AP50" s="97">
        <v>0</v>
      </c>
      <c r="AQ50" s="97" t="s">
        <v>124</v>
      </c>
      <c r="AR50" s="97" t="s">
        <v>115</v>
      </c>
      <c r="AS50" s="97">
        <v>1</v>
      </c>
      <c r="AT50" s="104">
        <v>44481</v>
      </c>
      <c r="AU50" s="97" t="s">
        <v>473</v>
      </c>
      <c r="AV50" s="111"/>
      <c r="AW50" s="111">
        <f t="shared" si="13"/>
        <v>55</v>
      </c>
      <c r="AX50" s="104">
        <v>44480</v>
      </c>
      <c r="AY50" s="97">
        <v>11.7</v>
      </c>
      <c r="AZ50" s="97">
        <v>16.100000000000001</v>
      </c>
      <c r="BA50" s="97">
        <v>150.27000000000001</v>
      </c>
      <c r="BB50" s="97">
        <v>3.28</v>
      </c>
      <c r="BC50" s="97">
        <v>3.98</v>
      </c>
      <c r="BD50" s="97">
        <v>4</v>
      </c>
      <c r="BE50" s="97">
        <v>126</v>
      </c>
      <c r="BF50" s="97">
        <v>5.57</v>
      </c>
      <c r="BG50" s="97">
        <v>203</v>
      </c>
      <c r="BH50" s="97">
        <v>3.51</v>
      </c>
      <c r="BI50" s="97">
        <v>0.28999999999999998</v>
      </c>
      <c r="BJ50" s="97">
        <v>1.68</v>
      </c>
      <c r="BK50" s="113">
        <f>BH50/BJ50</f>
        <v>2.0892857142857144</v>
      </c>
      <c r="BL50" s="113">
        <f>BJ50/BI50</f>
        <v>5.7931034482758621</v>
      </c>
      <c r="BM50" s="113">
        <f>BG50/BJ50</f>
        <v>120.83333333333334</v>
      </c>
      <c r="BN50" s="113">
        <f>BM50*BH50</f>
        <v>424.125</v>
      </c>
      <c r="BO50" s="97">
        <v>0</v>
      </c>
      <c r="BP50" s="97">
        <v>0</v>
      </c>
      <c r="BR50" s="97"/>
      <c r="BU50" s="97"/>
      <c r="BV50" s="97">
        <v>0</v>
      </c>
      <c r="BW50" s="97">
        <v>0</v>
      </c>
      <c r="BY50" s="97"/>
      <c r="BZ50" s="97"/>
      <c r="CB50" s="97"/>
      <c r="CV50" s="97"/>
      <c r="CY50" s="97"/>
      <c r="DA50" s="97">
        <v>0</v>
      </c>
      <c r="DB50" s="97">
        <v>0</v>
      </c>
      <c r="DC50" s="97">
        <v>0</v>
      </c>
      <c r="DD50" s="97">
        <v>0</v>
      </c>
      <c r="DE50" s="97">
        <v>0</v>
      </c>
      <c r="DF50" s="97">
        <v>0</v>
      </c>
      <c r="DG50" s="97">
        <v>0</v>
      </c>
      <c r="DH50" s="97">
        <v>0</v>
      </c>
      <c r="DI50" s="97">
        <v>0</v>
      </c>
      <c r="DJ50" s="104">
        <v>44648</v>
      </c>
    </row>
    <row r="51" spans="1:115" ht="20.100000000000001" customHeight="1" x14ac:dyDescent="0.25">
      <c r="A51" s="25">
        <v>156</v>
      </c>
      <c r="B51" s="26">
        <v>44483</v>
      </c>
      <c r="C51" s="54" t="s">
        <v>541</v>
      </c>
      <c r="D51" s="27">
        <v>520501211</v>
      </c>
      <c r="E51" s="35">
        <v>19115</v>
      </c>
      <c r="F51" s="25">
        <v>201</v>
      </c>
      <c r="G51" s="25" t="s">
        <v>542</v>
      </c>
      <c r="H51" s="25" t="s">
        <v>2</v>
      </c>
      <c r="I51" s="4">
        <v>5753.47</v>
      </c>
      <c r="J51" s="28">
        <v>4.8</v>
      </c>
      <c r="K51" s="8" t="s">
        <v>15</v>
      </c>
      <c r="L51" s="96">
        <v>42762</v>
      </c>
      <c r="M51" s="8">
        <f t="shared" si="5"/>
        <v>64</v>
      </c>
      <c r="N51" s="8">
        <v>36.369999999999997</v>
      </c>
      <c r="O51" s="8" t="s">
        <v>793</v>
      </c>
      <c r="P51" s="8">
        <v>7</v>
      </c>
      <c r="Q51" s="97">
        <v>7</v>
      </c>
      <c r="R51" s="97">
        <v>0</v>
      </c>
      <c r="S51" s="97">
        <v>0</v>
      </c>
      <c r="T51" s="97">
        <v>0</v>
      </c>
      <c r="U51" s="97">
        <v>0</v>
      </c>
      <c r="V51" s="97">
        <v>0</v>
      </c>
      <c r="Y51" s="8">
        <v>0</v>
      </c>
      <c r="Z51"/>
      <c r="AA51" t="s">
        <v>980</v>
      </c>
      <c r="AB51" s="16">
        <v>44468</v>
      </c>
      <c r="AC51" s="8"/>
      <c r="AD51" s="16">
        <v>44483</v>
      </c>
      <c r="AE51" s="10" t="e">
        <f t="shared" si="14"/>
        <v>#NUM!</v>
      </c>
      <c r="AF51" s="97">
        <v>1</v>
      </c>
      <c r="AG51" s="97">
        <v>1</v>
      </c>
      <c r="AH51" s="97" t="s">
        <v>110</v>
      </c>
      <c r="AI51" s="97">
        <v>0</v>
      </c>
      <c r="AK51" s="97"/>
      <c r="AL51" s="97">
        <v>1</v>
      </c>
      <c r="AM51" s="97">
        <v>1</v>
      </c>
      <c r="AN51" s="97">
        <v>1</v>
      </c>
      <c r="AO51" s="97">
        <v>0</v>
      </c>
      <c r="AP51" s="97">
        <v>0</v>
      </c>
      <c r="AQ51" s="97" t="s">
        <v>124</v>
      </c>
      <c r="AR51" s="97" t="s">
        <v>115</v>
      </c>
      <c r="AS51" s="97">
        <v>1</v>
      </c>
      <c r="AT51" s="104">
        <v>44539</v>
      </c>
      <c r="AU51" s="97" t="s">
        <v>473</v>
      </c>
      <c r="AV51" s="111"/>
      <c r="AW51" s="111">
        <f t="shared" si="13"/>
        <v>69</v>
      </c>
      <c r="AX51" s="104">
        <v>44539</v>
      </c>
      <c r="AY51" s="97">
        <v>153.41</v>
      </c>
      <c r="BB51" s="97">
        <v>4.24</v>
      </c>
      <c r="BC51" s="97">
        <v>11.23</v>
      </c>
      <c r="BD51" s="97">
        <v>4</v>
      </c>
      <c r="BE51" s="97">
        <v>130</v>
      </c>
      <c r="BF51" s="97">
        <v>5.62</v>
      </c>
      <c r="BG51" s="97">
        <v>279</v>
      </c>
      <c r="BH51" s="97">
        <v>2.99</v>
      </c>
      <c r="BI51" s="97">
        <v>0.54</v>
      </c>
      <c r="BJ51" s="97">
        <v>1.88</v>
      </c>
      <c r="BK51" s="113">
        <f>BH51/BJ51</f>
        <v>1.5904255319148939</v>
      </c>
      <c r="BL51" s="113">
        <f>BJ51/BI51</f>
        <v>3.481481481481481</v>
      </c>
      <c r="BM51" s="113">
        <f>BG51/BJ51</f>
        <v>148.40425531914894</v>
      </c>
      <c r="BN51" s="113">
        <f>BM51*BH51</f>
        <v>443.72872340425539</v>
      </c>
      <c r="BO51" s="97">
        <v>0</v>
      </c>
      <c r="BP51" s="97">
        <v>3</v>
      </c>
      <c r="BR51" s="97"/>
      <c r="BS51" s="97">
        <v>1</v>
      </c>
      <c r="BU51" s="97"/>
      <c r="BV51" s="97">
        <v>0</v>
      </c>
      <c r="BW51" s="97">
        <v>0</v>
      </c>
      <c r="BY51" s="97"/>
      <c r="BZ51" s="97"/>
      <c r="CB51" s="97"/>
      <c r="CV51" s="97"/>
      <c r="CY51" s="97"/>
      <c r="DA51" s="97">
        <v>0</v>
      </c>
      <c r="DB51" s="97">
        <v>0</v>
      </c>
      <c r="DC51" s="97">
        <v>0</v>
      </c>
      <c r="DD51" s="97">
        <v>0</v>
      </c>
      <c r="DE51" s="97">
        <v>0</v>
      </c>
      <c r="DF51" s="97">
        <v>0</v>
      </c>
      <c r="DG51" s="97">
        <v>0</v>
      </c>
      <c r="DH51" s="97">
        <v>0</v>
      </c>
      <c r="DI51" s="97">
        <v>0</v>
      </c>
      <c r="DJ51" s="104">
        <v>44658</v>
      </c>
    </row>
    <row r="52" spans="1:115" ht="20.100000000000001" customHeight="1" x14ac:dyDescent="0.25">
      <c r="A52" s="25">
        <v>157</v>
      </c>
      <c r="B52" s="26">
        <v>44504</v>
      </c>
      <c r="C52" s="54" t="s">
        <v>543</v>
      </c>
      <c r="D52" s="27">
        <v>490212036</v>
      </c>
      <c r="E52" s="35">
        <v>17941</v>
      </c>
      <c r="F52" s="25">
        <v>111</v>
      </c>
      <c r="G52" s="25" t="s">
        <v>544</v>
      </c>
      <c r="H52" s="25" t="s">
        <v>1</v>
      </c>
      <c r="I52" s="4">
        <v>2.1800000000000002</v>
      </c>
      <c r="J52" s="28">
        <v>2.63</v>
      </c>
      <c r="K52" s="8" t="s">
        <v>15</v>
      </c>
      <c r="L52" s="96">
        <v>44454</v>
      </c>
      <c r="M52" s="8">
        <f t="shared" si="5"/>
        <v>72</v>
      </c>
      <c r="N52" s="8">
        <v>39.979999999999997</v>
      </c>
      <c r="O52" s="8" t="s">
        <v>117</v>
      </c>
      <c r="P52" s="8">
        <v>9</v>
      </c>
      <c r="Q52" s="97">
        <v>8</v>
      </c>
      <c r="R52" s="97">
        <v>0</v>
      </c>
      <c r="S52" s="97">
        <v>0</v>
      </c>
      <c r="T52" s="97">
        <v>0</v>
      </c>
      <c r="U52" s="97">
        <v>0</v>
      </c>
      <c r="V52" s="97">
        <v>0</v>
      </c>
      <c r="W52" s="8" t="s">
        <v>794</v>
      </c>
      <c r="Y52" s="8">
        <v>1</v>
      </c>
      <c r="Z52" s="256" t="s">
        <v>976</v>
      </c>
      <c r="AA52" t="s">
        <v>976</v>
      </c>
      <c r="AB52" s="8"/>
      <c r="AC52" s="8"/>
      <c r="AD52" s="16">
        <v>44454</v>
      </c>
      <c r="AE52" s="10" t="e">
        <f t="shared" si="14"/>
        <v>#NUM!</v>
      </c>
      <c r="AF52" s="97">
        <v>1</v>
      </c>
      <c r="AG52" s="97">
        <v>1</v>
      </c>
      <c r="AH52" s="97" t="s">
        <v>110</v>
      </c>
      <c r="AI52" s="97">
        <v>0</v>
      </c>
      <c r="AJ52" s="97">
        <v>0.45</v>
      </c>
      <c r="AK52" s="104">
        <v>44581</v>
      </c>
      <c r="AL52" s="97">
        <v>1</v>
      </c>
      <c r="AM52" s="97">
        <v>1</v>
      </c>
      <c r="AN52" s="97">
        <v>0</v>
      </c>
      <c r="AO52" s="97">
        <v>1</v>
      </c>
      <c r="AP52" s="97">
        <v>0</v>
      </c>
      <c r="AQ52" s="97" t="s">
        <v>124</v>
      </c>
      <c r="AR52" s="97" t="s">
        <v>115</v>
      </c>
      <c r="AS52" s="97">
        <v>1</v>
      </c>
      <c r="AT52" s="104">
        <v>44525</v>
      </c>
      <c r="AU52" s="97" t="s">
        <v>473</v>
      </c>
      <c r="AV52" s="111"/>
      <c r="AW52" s="111">
        <f t="shared" si="13"/>
        <v>72</v>
      </c>
      <c r="AX52" s="104">
        <v>44525</v>
      </c>
      <c r="AY52" s="97">
        <v>3.12</v>
      </c>
      <c r="BA52" s="97" t="s">
        <v>116</v>
      </c>
      <c r="BB52" s="97">
        <v>2.5499999999999998</v>
      </c>
      <c r="BC52" s="97">
        <v>0.93</v>
      </c>
      <c r="BD52" s="97">
        <v>4</v>
      </c>
      <c r="BE52" s="97">
        <v>118</v>
      </c>
      <c r="BF52" s="97">
        <v>7.68</v>
      </c>
      <c r="BG52" s="97">
        <v>429</v>
      </c>
      <c r="BH52" s="97">
        <v>4.62</v>
      </c>
      <c r="BI52" s="97">
        <v>0.77</v>
      </c>
      <c r="BJ52" s="97">
        <v>1.96</v>
      </c>
      <c r="BK52" s="113">
        <f>BH52/BJ52</f>
        <v>2.3571428571428572</v>
      </c>
      <c r="BL52" s="113">
        <f>BJ52/BI52</f>
        <v>2.5454545454545454</v>
      </c>
      <c r="BM52" s="113">
        <f>BG52/BJ52</f>
        <v>218.87755102040816</v>
      </c>
      <c r="BN52" s="113">
        <f>BM52*BH52</f>
        <v>1011.2142857142858</v>
      </c>
      <c r="BO52" s="97">
        <v>0</v>
      </c>
      <c r="BP52" s="97">
        <v>0</v>
      </c>
      <c r="BQ52" s="97">
        <v>0.45</v>
      </c>
      <c r="BR52" s="104">
        <v>44581</v>
      </c>
      <c r="BS52" s="97">
        <v>1</v>
      </c>
      <c r="BU52" s="97"/>
      <c r="BV52" s="97">
        <v>0</v>
      </c>
      <c r="BW52" s="97">
        <v>0</v>
      </c>
      <c r="BY52" s="97"/>
      <c r="BZ52" s="97"/>
      <c r="CB52" s="97"/>
      <c r="CV52" s="97"/>
      <c r="CY52" s="97"/>
      <c r="DA52" s="97">
        <v>0</v>
      </c>
      <c r="DB52" s="97">
        <v>0</v>
      </c>
      <c r="DC52" s="97">
        <v>0</v>
      </c>
      <c r="DD52" s="97">
        <v>0</v>
      </c>
      <c r="DE52" s="97">
        <v>0</v>
      </c>
      <c r="DF52" s="97">
        <v>0</v>
      </c>
      <c r="DG52" s="97">
        <v>0</v>
      </c>
      <c r="DH52" s="97">
        <v>0</v>
      </c>
      <c r="DI52" s="97">
        <v>0</v>
      </c>
      <c r="DJ52" s="104">
        <v>44609</v>
      </c>
    </row>
    <row r="53" spans="1:115" ht="20.100000000000001" customHeight="1" x14ac:dyDescent="0.25">
      <c r="A53" s="25">
        <v>158</v>
      </c>
      <c r="B53" s="26">
        <v>44504</v>
      </c>
      <c r="C53" s="54" t="s">
        <v>545</v>
      </c>
      <c r="D53" s="27">
        <v>510606098</v>
      </c>
      <c r="E53" s="35">
        <v>18785</v>
      </c>
      <c r="F53" s="25">
        <v>205</v>
      </c>
      <c r="G53" s="25" t="s">
        <v>546</v>
      </c>
      <c r="H53" s="25" t="s">
        <v>2</v>
      </c>
      <c r="I53" s="4">
        <v>99.49</v>
      </c>
      <c r="J53" s="28">
        <v>19.940000000000001</v>
      </c>
      <c r="K53" s="8" t="s">
        <v>547</v>
      </c>
      <c r="L53" s="96">
        <v>44256</v>
      </c>
      <c r="M53" s="8">
        <f t="shared" si="5"/>
        <v>69</v>
      </c>
      <c r="N53" s="8">
        <v>5.0999999999999996</v>
      </c>
      <c r="O53" s="8" t="s">
        <v>128</v>
      </c>
      <c r="P53" s="8">
        <v>10</v>
      </c>
      <c r="Q53" s="97">
        <v>8</v>
      </c>
      <c r="R53" s="97">
        <v>0</v>
      </c>
      <c r="S53" s="97">
        <v>0</v>
      </c>
      <c r="T53" s="97">
        <v>0</v>
      </c>
      <c r="U53" s="97">
        <v>0</v>
      </c>
      <c r="V53" s="97">
        <v>0</v>
      </c>
      <c r="W53" s="8" t="s">
        <v>795</v>
      </c>
      <c r="Y53" s="8">
        <v>1</v>
      </c>
      <c r="Z53" t="s">
        <v>976</v>
      </c>
      <c r="AA53" t="s">
        <v>976</v>
      </c>
      <c r="AB53" s="16">
        <v>44279</v>
      </c>
      <c r="AC53" s="16">
        <v>44504</v>
      </c>
      <c r="AD53" s="16">
        <v>44298</v>
      </c>
      <c r="AE53" s="10">
        <f t="shared" si="14"/>
        <v>206</v>
      </c>
      <c r="AF53" s="97">
        <v>1</v>
      </c>
      <c r="AG53" s="97">
        <v>1</v>
      </c>
      <c r="AH53" s="97" t="s">
        <v>113</v>
      </c>
      <c r="AI53" s="97">
        <v>0</v>
      </c>
      <c r="AK53" s="97"/>
      <c r="AL53" s="97">
        <v>1</v>
      </c>
      <c r="AM53" s="97">
        <v>0</v>
      </c>
      <c r="AN53" s="97">
        <v>0</v>
      </c>
      <c r="AO53" s="97">
        <v>0</v>
      </c>
      <c r="AP53" s="97">
        <v>0</v>
      </c>
      <c r="AQ53" s="97">
        <v>0</v>
      </c>
      <c r="AU53" s="97"/>
      <c r="AV53" s="111">
        <f>_xlfn.DAYS(AU53,AT53)</f>
        <v>0</v>
      </c>
      <c r="AW53" s="111" t="e">
        <f t="shared" si="13"/>
        <v>#NUM!</v>
      </c>
      <c r="AX53" s="97"/>
      <c r="BK53" s="113"/>
      <c r="BL53" s="113"/>
      <c r="BM53" s="113"/>
      <c r="BN53" s="113"/>
      <c r="BR53" s="97"/>
      <c r="BU53" s="97"/>
      <c r="BW53" s="97">
        <v>0</v>
      </c>
      <c r="BY53" s="97"/>
      <c r="BZ53" s="97"/>
      <c r="CB53" s="97"/>
      <c r="CV53" s="97"/>
      <c r="CY53" s="97"/>
      <c r="DA53" s="97">
        <v>0</v>
      </c>
      <c r="DB53" s="97">
        <v>0</v>
      </c>
      <c r="DC53" s="97">
        <v>0</v>
      </c>
      <c r="DD53" s="97">
        <v>0</v>
      </c>
      <c r="DE53" s="97">
        <v>1</v>
      </c>
      <c r="DF53" s="97">
        <v>1</v>
      </c>
      <c r="DG53" s="97">
        <v>0</v>
      </c>
      <c r="DH53" s="97">
        <v>0</v>
      </c>
      <c r="DJ53" s="104">
        <v>44613</v>
      </c>
    </row>
    <row r="54" spans="1:115" ht="20.100000000000001" customHeight="1" x14ac:dyDescent="0.25">
      <c r="A54" s="25">
        <v>159</v>
      </c>
      <c r="B54" s="26">
        <v>44567</v>
      </c>
      <c r="C54" s="54" t="s">
        <v>548</v>
      </c>
      <c r="D54" s="27">
        <v>431114462</v>
      </c>
      <c r="E54" s="35">
        <v>16024</v>
      </c>
      <c r="F54" s="25">
        <v>111</v>
      </c>
      <c r="G54" s="25" t="s">
        <v>549</v>
      </c>
      <c r="H54" s="25" t="s">
        <v>1</v>
      </c>
      <c r="I54" s="4">
        <v>21.73</v>
      </c>
      <c r="J54" s="28">
        <v>2.89</v>
      </c>
      <c r="K54" s="8" t="s">
        <v>16</v>
      </c>
      <c r="L54" s="96">
        <v>38626</v>
      </c>
      <c r="M54" s="8">
        <f t="shared" si="5"/>
        <v>61</v>
      </c>
      <c r="N54" s="8">
        <v>5.9</v>
      </c>
      <c r="O54" s="8" t="s">
        <v>134</v>
      </c>
      <c r="P54" s="8">
        <v>5</v>
      </c>
      <c r="Q54" s="97">
        <v>6</v>
      </c>
      <c r="R54" s="97">
        <v>0</v>
      </c>
      <c r="S54" s="97">
        <v>0</v>
      </c>
      <c r="T54" s="97">
        <v>1</v>
      </c>
      <c r="U54" s="97">
        <v>0</v>
      </c>
      <c r="V54" s="97">
        <v>0</v>
      </c>
      <c r="W54" s="8" t="s">
        <v>130</v>
      </c>
      <c r="Y54" s="8">
        <v>0</v>
      </c>
      <c r="Z54" s="125" t="s">
        <v>981</v>
      </c>
      <c r="AA54" t="s">
        <v>975</v>
      </c>
      <c r="AB54" s="16">
        <v>44511</v>
      </c>
      <c r="AC54" s="8" t="s">
        <v>796</v>
      </c>
      <c r="AD54" s="16">
        <v>42166</v>
      </c>
      <c r="AE54" s="10" t="e">
        <f t="shared" si="14"/>
        <v>#VALUE!</v>
      </c>
      <c r="AF54" s="97">
        <v>0</v>
      </c>
      <c r="AG54" s="97">
        <v>1</v>
      </c>
      <c r="AH54" s="97" t="s">
        <v>110</v>
      </c>
      <c r="AI54" s="97">
        <v>0</v>
      </c>
      <c r="AJ54" s="97">
        <v>0.06</v>
      </c>
      <c r="AK54" s="104">
        <v>42480</v>
      </c>
      <c r="AL54" s="97">
        <v>0</v>
      </c>
      <c r="AM54" s="97">
        <v>1</v>
      </c>
      <c r="AN54" s="97">
        <v>0</v>
      </c>
      <c r="AO54" s="97">
        <v>0</v>
      </c>
      <c r="AP54" s="97">
        <v>0</v>
      </c>
      <c r="AQ54" s="97" t="s">
        <v>124</v>
      </c>
      <c r="AR54" s="97" t="s">
        <v>115</v>
      </c>
      <c r="AS54" s="97">
        <v>0</v>
      </c>
      <c r="AT54" s="104">
        <v>44609</v>
      </c>
      <c r="AU54" s="97" t="s">
        <v>473</v>
      </c>
      <c r="AV54" s="111"/>
      <c r="AW54" s="111">
        <f t="shared" si="13"/>
        <v>78</v>
      </c>
      <c r="AX54" s="104">
        <v>44609</v>
      </c>
      <c r="AY54" s="97">
        <v>34.39</v>
      </c>
      <c r="BB54" s="97">
        <v>2.69</v>
      </c>
      <c r="BC54" s="97">
        <v>1.49</v>
      </c>
      <c r="BD54" s="97">
        <v>4</v>
      </c>
      <c r="BE54" s="97">
        <v>123</v>
      </c>
      <c r="BF54" s="97">
        <v>10.16</v>
      </c>
      <c r="BG54" s="97">
        <v>351</v>
      </c>
      <c r="BH54" s="97">
        <v>7.67</v>
      </c>
      <c r="BI54" s="97">
        <v>0.71</v>
      </c>
      <c r="BJ54" s="97">
        <v>1.68</v>
      </c>
      <c r="BK54" s="113">
        <f>BH54/BJ54</f>
        <v>4.5654761904761907</v>
      </c>
      <c r="BL54" s="113">
        <f>BJ54/BI54</f>
        <v>2.3661971830985915</v>
      </c>
      <c r="BM54" s="113">
        <f>BG54/BJ54</f>
        <v>208.92857142857144</v>
      </c>
      <c r="BN54" s="113">
        <f>BM54*BH54</f>
        <v>1602.4821428571429</v>
      </c>
      <c r="BO54" s="97">
        <v>2</v>
      </c>
      <c r="BP54" s="97">
        <v>2</v>
      </c>
      <c r="BR54" s="97"/>
      <c r="BU54" s="97"/>
      <c r="BV54" s="97">
        <v>0</v>
      </c>
      <c r="BW54" s="97">
        <v>0</v>
      </c>
      <c r="BY54" s="97"/>
      <c r="BZ54" s="97"/>
      <c r="CB54" s="97"/>
      <c r="CV54" s="97"/>
      <c r="CY54" s="97"/>
      <c r="DA54" s="97">
        <v>0</v>
      </c>
      <c r="DB54" s="97">
        <v>0</v>
      </c>
      <c r="DC54" s="97">
        <v>0</v>
      </c>
      <c r="DD54" s="97">
        <v>0</v>
      </c>
      <c r="DE54" s="97">
        <v>0</v>
      </c>
      <c r="DF54" s="97">
        <v>0</v>
      </c>
      <c r="DG54" s="97">
        <v>0</v>
      </c>
      <c r="DH54" s="97">
        <v>0</v>
      </c>
      <c r="DI54" s="97">
        <v>0</v>
      </c>
      <c r="DJ54" s="104">
        <v>44638</v>
      </c>
    </row>
    <row r="55" spans="1:115" ht="20.100000000000001" customHeight="1" x14ac:dyDescent="0.25">
      <c r="A55" s="25">
        <v>160</v>
      </c>
      <c r="B55" s="26">
        <v>44571</v>
      </c>
      <c r="C55" s="54" t="s">
        <v>550</v>
      </c>
      <c r="D55" s="27">
        <v>6301230936</v>
      </c>
      <c r="E55" s="35">
        <v>23034</v>
      </c>
      <c r="F55" s="25">
        <v>111</v>
      </c>
      <c r="G55" s="25" t="s">
        <v>551</v>
      </c>
      <c r="H55" s="25" t="s">
        <v>1</v>
      </c>
      <c r="I55" s="4">
        <v>10.84</v>
      </c>
      <c r="J55" s="28">
        <v>2.89</v>
      </c>
      <c r="K55" s="8" t="s">
        <v>16</v>
      </c>
      <c r="L55" s="96">
        <v>44538</v>
      </c>
      <c r="M55" s="8">
        <f t="shared" si="5"/>
        <v>58</v>
      </c>
      <c r="N55" s="8">
        <v>4000</v>
      </c>
      <c r="O55" s="8" t="s">
        <v>117</v>
      </c>
      <c r="P55" s="8">
        <v>9</v>
      </c>
      <c r="Q55" s="97">
        <v>8</v>
      </c>
      <c r="R55" s="97">
        <v>0</v>
      </c>
      <c r="S55" s="97">
        <v>0</v>
      </c>
      <c r="T55" s="97">
        <v>0</v>
      </c>
      <c r="U55" s="97">
        <v>0</v>
      </c>
      <c r="V55" s="97">
        <v>0</v>
      </c>
      <c r="W55" s="8" t="s">
        <v>797</v>
      </c>
      <c r="Y55" s="8">
        <v>1</v>
      </c>
      <c r="Z55" s="255" t="s">
        <v>976</v>
      </c>
      <c r="AA55" s="125" t="s">
        <v>976</v>
      </c>
      <c r="AB55" s="16">
        <v>44516</v>
      </c>
      <c r="AC55" s="8"/>
      <c r="AD55" s="16">
        <v>44540</v>
      </c>
      <c r="AE55" s="10" t="e">
        <f t="shared" si="14"/>
        <v>#NUM!</v>
      </c>
      <c r="AF55" s="97">
        <v>1</v>
      </c>
      <c r="AG55" s="97">
        <v>1</v>
      </c>
      <c r="AH55" s="97" t="s">
        <v>123</v>
      </c>
      <c r="AI55" s="97">
        <v>0</v>
      </c>
      <c r="AK55" s="97"/>
      <c r="AL55" s="97">
        <v>1</v>
      </c>
      <c r="AM55" s="97">
        <v>1</v>
      </c>
      <c r="AN55" s="97">
        <v>0</v>
      </c>
      <c r="AO55" s="97">
        <v>0</v>
      </c>
      <c r="AP55" s="97">
        <v>1</v>
      </c>
      <c r="AQ55" s="97" t="s">
        <v>124</v>
      </c>
      <c r="AR55" s="97" t="s">
        <v>115</v>
      </c>
      <c r="AS55" s="97">
        <v>1</v>
      </c>
      <c r="AT55" s="104">
        <v>44575</v>
      </c>
      <c r="AU55" s="97" t="s">
        <v>473</v>
      </c>
      <c r="AV55" s="111"/>
      <c r="AW55" s="111">
        <f t="shared" si="13"/>
        <v>58</v>
      </c>
      <c r="AX55" s="104">
        <v>44206</v>
      </c>
      <c r="AY55" s="97">
        <v>10.84</v>
      </c>
      <c r="AZ55" s="97">
        <v>13.44</v>
      </c>
      <c r="BA55" s="97">
        <v>84.99</v>
      </c>
      <c r="BB55" s="97">
        <v>2.89</v>
      </c>
      <c r="BC55" s="97">
        <v>1.83</v>
      </c>
      <c r="BD55" s="97">
        <v>4</v>
      </c>
      <c r="BE55" s="97">
        <v>139</v>
      </c>
      <c r="BF55" s="97">
        <v>7.37</v>
      </c>
      <c r="BG55" s="97">
        <v>252</v>
      </c>
      <c r="BH55" s="97">
        <v>4.16</v>
      </c>
      <c r="BI55" s="97">
        <v>0.72</v>
      </c>
      <c r="BJ55" s="97">
        <v>2.2599999999999998</v>
      </c>
      <c r="BK55" s="113">
        <f>BH55/BJ55</f>
        <v>1.8407079646017701</v>
      </c>
      <c r="BL55" s="113">
        <f>BJ55/BI55</f>
        <v>3.1388888888888888</v>
      </c>
      <c r="BM55" s="113">
        <f>BG55/BJ55</f>
        <v>111.50442477876108</v>
      </c>
      <c r="BN55" s="113">
        <f>BM55*BH55</f>
        <v>463.8584070796461</v>
      </c>
      <c r="BO55" s="97">
        <v>0</v>
      </c>
      <c r="BP55" s="97">
        <v>0</v>
      </c>
      <c r="BQ55" s="97">
        <v>0.26</v>
      </c>
      <c r="BR55" s="104">
        <v>44662</v>
      </c>
      <c r="BS55" s="97">
        <v>1</v>
      </c>
      <c r="BU55" s="97"/>
      <c r="BV55" s="97">
        <v>1</v>
      </c>
      <c r="BW55" s="97">
        <v>0</v>
      </c>
      <c r="BY55" s="97"/>
      <c r="BZ55" s="97"/>
      <c r="CB55" s="97"/>
      <c r="CV55" s="97"/>
      <c r="CY55" s="97"/>
      <c r="DA55" s="97">
        <v>0</v>
      </c>
      <c r="DB55" s="97">
        <v>0</v>
      </c>
      <c r="DC55" s="97">
        <v>0</v>
      </c>
      <c r="DD55" s="97">
        <v>0</v>
      </c>
      <c r="DE55" s="97">
        <v>0</v>
      </c>
      <c r="DF55" s="97">
        <v>0</v>
      </c>
      <c r="DG55" s="97">
        <v>1</v>
      </c>
      <c r="DH55" s="97">
        <v>0</v>
      </c>
      <c r="DI55" s="97">
        <v>0</v>
      </c>
      <c r="DJ55" s="104">
        <v>44662</v>
      </c>
    </row>
    <row r="56" spans="1:115" ht="20.100000000000001" customHeight="1" x14ac:dyDescent="0.25">
      <c r="A56" s="130" t="s">
        <v>984</v>
      </c>
      <c r="B56" s="49">
        <v>44449</v>
      </c>
      <c r="C56" s="136" t="s">
        <v>665</v>
      </c>
      <c r="D56" s="28">
        <v>440920472</v>
      </c>
      <c r="E56" s="271">
        <v>16335</v>
      </c>
      <c r="F56" s="121"/>
      <c r="G56" s="121"/>
      <c r="I56" s="28"/>
      <c r="J56" s="30"/>
      <c r="K56" s="85"/>
      <c r="L56" s="16">
        <v>43101</v>
      </c>
      <c r="M56" s="8">
        <f t="shared" si="5"/>
        <v>73</v>
      </c>
      <c r="N56" s="8">
        <v>88.97</v>
      </c>
      <c r="O56" s="97" t="s">
        <v>117</v>
      </c>
      <c r="P56" s="8">
        <v>9</v>
      </c>
      <c r="V56" s="8"/>
      <c r="W56" s="8" t="s">
        <v>797</v>
      </c>
      <c r="Y56" s="8">
        <v>1</v>
      </c>
      <c r="Z56" s="8"/>
      <c r="AA56" s="8"/>
      <c r="AB56" s="8"/>
      <c r="AC56" s="8"/>
      <c r="AD56" s="10"/>
      <c r="AE56" s="10">
        <f t="shared" si="14"/>
        <v>0</v>
      </c>
      <c r="AF56" s="97"/>
      <c r="AK56" s="97"/>
      <c r="AU56" s="97"/>
      <c r="AV56" s="111"/>
      <c r="AW56" s="111" t="e">
        <f t="shared" si="13"/>
        <v>#NUM!</v>
      </c>
      <c r="AX56" s="97"/>
      <c r="BJ56" s="113"/>
      <c r="BK56" s="113" t="e">
        <f t="shared" ref="BK56:BK81" si="15">BH56/BJ56</f>
        <v>#DIV/0!</v>
      </c>
      <c r="BL56" s="113" t="e">
        <f t="shared" ref="BL56:BL117" si="16">BJ56/BI56</f>
        <v>#DIV/0!</v>
      </c>
      <c r="BM56" s="113" t="e">
        <f t="shared" ref="BM56:BM117" si="17">BG56/BJ56</f>
        <v>#DIV/0!</v>
      </c>
      <c r="BN56" s="113" t="e">
        <f t="shared" ref="BN56:BN117" si="18">BM56*BH56</f>
        <v>#DIV/0!</v>
      </c>
      <c r="BR56" s="97"/>
      <c r="BU56" s="97"/>
      <c r="BY56" s="97"/>
      <c r="BZ56" s="97"/>
      <c r="CB56" s="97"/>
      <c r="CV56" s="97"/>
      <c r="CY56" s="97"/>
      <c r="DI56" s="97">
        <v>1</v>
      </c>
      <c r="DJ56" s="104">
        <v>44501</v>
      </c>
      <c r="DK56" s="12"/>
    </row>
    <row r="57" spans="1:115" ht="20.100000000000001" customHeight="1" x14ac:dyDescent="0.25">
      <c r="A57" s="130" t="s">
        <v>984</v>
      </c>
      <c r="B57" s="264">
        <v>44489</v>
      </c>
      <c r="C57" s="136" t="s">
        <v>590</v>
      </c>
      <c r="D57" s="28">
        <v>420829416</v>
      </c>
      <c r="E57" s="121"/>
      <c r="F57" s="121"/>
      <c r="G57" s="121"/>
      <c r="I57" s="28"/>
      <c r="J57" s="30"/>
      <c r="K57" s="85"/>
      <c r="L57" s="8"/>
      <c r="M57" s="8">
        <f t="shared" si="5"/>
        <v>0</v>
      </c>
      <c r="O57" s="97"/>
      <c r="V57" s="8"/>
      <c r="Z57" s="8"/>
      <c r="AA57" s="8"/>
      <c r="AB57" s="8"/>
      <c r="AC57" s="8"/>
      <c r="AD57" s="10"/>
      <c r="AE57" s="10">
        <f t="shared" si="14"/>
        <v>0</v>
      </c>
      <c r="AF57" s="97"/>
      <c r="AK57" s="97"/>
      <c r="AU57" s="97"/>
      <c r="AV57" s="97"/>
      <c r="AW57" s="111">
        <f t="shared" si="13"/>
        <v>0</v>
      </c>
      <c r="AX57" s="97"/>
      <c r="BJ57" s="113"/>
      <c r="BK57" s="113" t="e">
        <f t="shared" si="15"/>
        <v>#DIV/0!</v>
      </c>
      <c r="BL57" s="113" t="e">
        <f t="shared" si="16"/>
        <v>#DIV/0!</v>
      </c>
      <c r="BM57" s="113" t="e">
        <f t="shared" si="17"/>
        <v>#DIV/0!</v>
      </c>
      <c r="BN57" s="113" t="e">
        <f t="shared" si="18"/>
        <v>#DIV/0!</v>
      </c>
      <c r="BR57" s="97"/>
      <c r="BU57" s="97"/>
      <c r="BY57" s="97"/>
      <c r="BZ57" s="97"/>
      <c r="CB57" s="97"/>
      <c r="CV57" s="97"/>
      <c r="CY57" s="97"/>
      <c r="DJ57" s="97"/>
      <c r="DK57" s="12"/>
    </row>
    <row r="58" spans="1:115" ht="20.100000000000001" customHeight="1" x14ac:dyDescent="0.25">
      <c r="A58" s="130" t="s">
        <v>984</v>
      </c>
      <c r="B58" s="49">
        <v>44482</v>
      </c>
      <c r="C58" s="136" t="s">
        <v>580</v>
      </c>
      <c r="D58" s="28">
        <v>460307403</v>
      </c>
      <c r="E58" s="121"/>
      <c r="F58" s="121"/>
      <c r="G58" s="121"/>
      <c r="J58" s="98"/>
      <c r="L58" s="12"/>
      <c r="M58" s="8">
        <f t="shared" si="5"/>
        <v>0</v>
      </c>
      <c r="O58" s="97"/>
      <c r="V58" s="8"/>
      <c r="Z58" s="8"/>
      <c r="AA58" s="8"/>
      <c r="AB58" s="8"/>
      <c r="AC58" s="8"/>
      <c r="AD58" s="10"/>
      <c r="AE58" s="10">
        <f t="shared" si="14"/>
        <v>0</v>
      </c>
      <c r="AF58" s="97"/>
      <c r="AK58" s="97"/>
      <c r="AU58" s="97"/>
      <c r="AV58" s="97"/>
      <c r="AW58" s="111">
        <f t="shared" si="13"/>
        <v>0</v>
      </c>
      <c r="AX58" s="97"/>
      <c r="BK58" s="113" t="e">
        <f t="shared" si="15"/>
        <v>#DIV/0!</v>
      </c>
      <c r="BL58" s="113" t="e">
        <f t="shared" si="16"/>
        <v>#DIV/0!</v>
      </c>
      <c r="BM58" s="113" t="e">
        <f t="shared" si="17"/>
        <v>#DIV/0!</v>
      </c>
      <c r="BN58" s="113" t="e">
        <f t="shared" si="18"/>
        <v>#DIV/0!</v>
      </c>
      <c r="BR58" s="97"/>
      <c r="BU58" s="97"/>
      <c r="BY58" s="97"/>
      <c r="BZ58" s="97"/>
      <c r="CB58" s="97"/>
      <c r="CV58" s="97"/>
      <c r="CY58" s="97"/>
      <c r="DJ58" s="97"/>
      <c r="DK58" s="12"/>
    </row>
    <row r="59" spans="1:115" ht="20.100000000000001" customHeight="1" x14ac:dyDescent="0.25">
      <c r="A59" s="130" t="s">
        <v>984</v>
      </c>
      <c r="B59" s="35">
        <v>44370</v>
      </c>
      <c r="C59" s="136" t="s">
        <v>431</v>
      </c>
      <c r="D59" s="28">
        <v>521223014</v>
      </c>
      <c r="E59" s="121"/>
      <c r="F59" s="121"/>
      <c r="G59" s="121"/>
      <c r="J59" s="98"/>
      <c r="L59" s="12"/>
      <c r="M59" s="8">
        <f t="shared" si="5"/>
        <v>0</v>
      </c>
      <c r="O59" s="97"/>
      <c r="V59" s="8"/>
      <c r="Z59" s="8"/>
      <c r="AA59" s="8"/>
      <c r="AB59" s="8"/>
      <c r="AC59" s="8"/>
      <c r="AD59" s="10"/>
      <c r="AE59" s="10">
        <f t="shared" si="14"/>
        <v>0</v>
      </c>
      <c r="AF59" s="97"/>
      <c r="AK59" s="97"/>
      <c r="AU59" s="97"/>
      <c r="AV59" s="97"/>
      <c r="AW59" s="111">
        <f t="shared" si="13"/>
        <v>0</v>
      </c>
      <c r="AX59" s="97"/>
      <c r="BK59" s="113" t="e">
        <f t="shared" si="15"/>
        <v>#DIV/0!</v>
      </c>
      <c r="BL59" s="113" t="e">
        <f t="shared" si="16"/>
        <v>#DIV/0!</v>
      </c>
      <c r="BM59" s="113" t="e">
        <f t="shared" si="17"/>
        <v>#DIV/0!</v>
      </c>
      <c r="BN59" s="113" t="e">
        <f t="shared" si="18"/>
        <v>#DIV/0!</v>
      </c>
      <c r="BR59" s="97"/>
      <c r="BU59" s="97"/>
      <c r="BY59" s="97"/>
      <c r="BZ59" s="97"/>
      <c r="CB59" s="97"/>
      <c r="CV59" s="97"/>
      <c r="CY59" s="97"/>
      <c r="DJ59" s="97"/>
      <c r="DK59" s="12"/>
    </row>
    <row r="60" spans="1:115" ht="20.100000000000001" customHeight="1" x14ac:dyDescent="0.25">
      <c r="A60" s="130" t="s">
        <v>984</v>
      </c>
      <c r="B60" s="49">
        <v>44431</v>
      </c>
      <c r="C60" s="136" t="s">
        <v>450</v>
      </c>
      <c r="D60" s="28">
        <v>5510161525</v>
      </c>
      <c r="E60" s="121"/>
      <c r="F60" s="121"/>
      <c r="G60" s="121"/>
      <c r="J60" s="98"/>
      <c r="L60" s="12"/>
      <c r="M60" s="8">
        <f t="shared" si="5"/>
        <v>0</v>
      </c>
      <c r="O60" s="97"/>
      <c r="V60" s="8"/>
      <c r="Z60" s="8"/>
      <c r="AA60" s="8"/>
      <c r="AB60" s="8"/>
      <c r="AC60" s="8"/>
      <c r="AD60" s="10"/>
      <c r="AE60" s="10">
        <f t="shared" si="14"/>
        <v>0</v>
      </c>
      <c r="AF60" s="97"/>
      <c r="AK60" s="97"/>
      <c r="AU60" s="97"/>
      <c r="AV60" s="97"/>
      <c r="AW60" s="111">
        <f t="shared" si="13"/>
        <v>0</v>
      </c>
      <c r="AX60" s="97"/>
      <c r="BK60" s="113" t="e">
        <f t="shared" si="15"/>
        <v>#DIV/0!</v>
      </c>
      <c r="BL60" s="113" t="e">
        <f t="shared" si="16"/>
        <v>#DIV/0!</v>
      </c>
      <c r="BM60" s="113" t="e">
        <f t="shared" si="17"/>
        <v>#DIV/0!</v>
      </c>
      <c r="BN60" s="113" t="e">
        <f t="shared" si="18"/>
        <v>#DIV/0!</v>
      </c>
      <c r="BR60" s="97"/>
      <c r="BU60" s="97"/>
      <c r="BY60" s="97"/>
      <c r="BZ60" s="97"/>
      <c r="CB60" s="97"/>
      <c r="CV60" s="97"/>
      <c r="CY60" s="97"/>
      <c r="DJ60" s="97"/>
      <c r="DK60" s="12"/>
    </row>
    <row r="61" spans="1:115" ht="20.100000000000001" customHeight="1" x14ac:dyDescent="0.25">
      <c r="A61" s="25">
        <v>161</v>
      </c>
      <c r="B61" s="265">
        <v>44595</v>
      </c>
      <c r="C61" s="274" t="s">
        <v>636</v>
      </c>
      <c r="D61" s="12">
        <v>480417407</v>
      </c>
      <c r="E61" s="265">
        <v>17640</v>
      </c>
      <c r="F61" s="4">
        <v>111</v>
      </c>
      <c r="G61" s="121"/>
      <c r="J61" s="98"/>
      <c r="K61" s="8" t="s">
        <v>15</v>
      </c>
      <c r="L61" s="265">
        <v>44167</v>
      </c>
      <c r="M61" s="8">
        <f t="shared" si="5"/>
        <v>72</v>
      </c>
      <c r="N61" s="8">
        <v>50.76</v>
      </c>
      <c r="O61" s="97" t="s">
        <v>122</v>
      </c>
      <c r="P61" s="8">
        <v>7</v>
      </c>
      <c r="Q61" s="8">
        <v>7</v>
      </c>
      <c r="V61" s="8"/>
      <c r="W61" s="8" t="s">
        <v>1077</v>
      </c>
      <c r="Y61" s="8">
        <v>1</v>
      </c>
      <c r="Z61" s="8"/>
      <c r="AA61" s="8"/>
      <c r="AB61" s="16">
        <v>44167</v>
      </c>
      <c r="AC61" s="16">
        <v>44599</v>
      </c>
      <c r="AD61" s="16">
        <v>44188</v>
      </c>
      <c r="AE61" s="10">
        <f t="shared" si="14"/>
        <v>411</v>
      </c>
      <c r="AF61" s="97">
        <v>1</v>
      </c>
      <c r="AK61" s="97"/>
      <c r="AL61" s="97">
        <v>1</v>
      </c>
      <c r="AM61" s="97">
        <v>1</v>
      </c>
      <c r="AN61" s="97">
        <v>1</v>
      </c>
      <c r="AO61" s="97">
        <v>0</v>
      </c>
      <c r="AP61" s="97">
        <v>0</v>
      </c>
      <c r="AQ61" s="97" t="s">
        <v>111</v>
      </c>
      <c r="AR61" s="97" t="s">
        <v>115</v>
      </c>
      <c r="AS61" s="97">
        <v>1</v>
      </c>
      <c r="AT61" s="104">
        <v>44602</v>
      </c>
      <c r="AU61" s="97" t="s">
        <v>473</v>
      </c>
      <c r="AV61" s="97"/>
      <c r="AW61" s="111">
        <f t="shared" si="13"/>
        <v>73</v>
      </c>
      <c r="AX61" s="104">
        <v>44595</v>
      </c>
      <c r="AY61" s="97">
        <v>85.77</v>
      </c>
      <c r="AZ61" s="97">
        <v>40.06</v>
      </c>
      <c r="BA61" s="97">
        <v>93.62</v>
      </c>
      <c r="BB61" s="97">
        <v>20.47</v>
      </c>
      <c r="BC61" s="97">
        <v>4.18</v>
      </c>
      <c r="BD61" s="97">
        <v>8.3000000000000007</v>
      </c>
      <c r="BE61" s="97">
        <v>118</v>
      </c>
      <c r="BF61" s="97">
        <v>6.58</v>
      </c>
      <c r="BG61" s="97">
        <v>304</v>
      </c>
      <c r="BH61" s="97">
        <v>3.74</v>
      </c>
      <c r="BI61" s="97">
        <v>0.62</v>
      </c>
      <c r="BJ61" s="97">
        <v>1.99</v>
      </c>
      <c r="BK61" s="113">
        <f t="shared" si="15"/>
        <v>1.8793969849246233</v>
      </c>
      <c r="BL61" s="113">
        <f t="shared" si="16"/>
        <v>3.2096774193548385</v>
      </c>
      <c r="BM61" s="113">
        <f t="shared" si="17"/>
        <v>152.7638190954774</v>
      </c>
      <c r="BN61" s="113">
        <f t="shared" si="18"/>
        <v>571.33668341708551</v>
      </c>
      <c r="BO61" s="97">
        <v>1</v>
      </c>
      <c r="BR61" s="97"/>
      <c r="BU61" s="97"/>
      <c r="BY61" s="97"/>
      <c r="BZ61" s="97"/>
      <c r="CB61" s="97"/>
      <c r="CV61" s="97"/>
      <c r="CY61" s="97"/>
      <c r="DI61" s="97">
        <v>0</v>
      </c>
      <c r="DJ61" s="104">
        <v>44777</v>
      </c>
      <c r="DK61" s="12"/>
    </row>
    <row r="62" spans="1:115" ht="20.100000000000001" customHeight="1" x14ac:dyDescent="0.25">
      <c r="A62" s="25">
        <v>162</v>
      </c>
      <c r="B62" s="265">
        <v>44609</v>
      </c>
      <c r="C62" s="274" t="s">
        <v>733</v>
      </c>
      <c r="D62" s="12">
        <v>5401040579</v>
      </c>
      <c r="E62" s="265">
        <v>19728</v>
      </c>
      <c r="F62" s="4">
        <v>205</v>
      </c>
      <c r="G62" s="121"/>
      <c r="J62" s="98"/>
      <c r="L62" s="265">
        <v>41609</v>
      </c>
      <c r="M62" s="8">
        <f t="shared" si="5"/>
        <v>59</v>
      </c>
      <c r="N62" s="8">
        <v>13.3</v>
      </c>
      <c r="O62" s="97" t="s">
        <v>122</v>
      </c>
      <c r="P62" s="8">
        <v>7</v>
      </c>
      <c r="Q62" s="8">
        <v>7</v>
      </c>
      <c r="S62" s="97">
        <v>1</v>
      </c>
      <c r="U62" s="97">
        <v>1</v>
      </c>
      <c r="V62" s="8"/>
      <c r="X62" s="8" t="s">
        <v>1078</v>
      </c>
      <c r="Y62" s="8">
        <v>0</v>
      </c>
      <c r="Z62" s="8"/>
      <c r="AA62" s="8"/>
      <c r="AB62" s="8" t="s">
        <v>1080</v>
      </c>
      <c r="AC62" s="16" t="s">
        <v>1079</v>
      </c>
      <c r="AD62" s="16">
        <v>43282</v>
      </c>
      <c r="AE62" s="10" t="e">
        <f t="shared" si="14"/>
        <v>#VALUE!</v>
      </c>
      <c r="AF62" s="97">
        <v>0</v>
      </c>
      <c r="AK62" s="97"/>
      <c r="AR62" s="97" t="s">
        <v>115</v>
      </c>
      <c r="AS62" s="97">
        <v>0</v>
      </c>
      <c r="AT62" s="104">
        <v>44761</v>
      </c>
      <c r="AU62" s="97" t="s">
        <v>473</v>
      </c>
      <c r="AV62" s="97"/>
      <c r="AW62" s="111">
        <f t="shared" si="13"/>
        <v>68</v>
      </c>
      <c r="AX62" s="104">
        <v>44760</v>
      </c>
      <c r="AY62" s="97">
        <v>8.51</v>
      </c>
      <c r="AZ62" s="97" t="s">
        <v>116</v>
      </c>
      <c r="BA62" s="97" t="s">
        <v>116</v>
      </c>
      <c r="BB62" s="97">
        <v>4.72</v>
      </c>
      <c r="BC62" s="97">
        <v>2.23</v>
      </c>
      <c r="BD62" s="97">
        <v>5.6</v>
      </c>
      <c r="BE62" s="97">
        <v>149</v>
      </c>
      <c r="BF62" s="97">
        <v>8.19</v>
      </c>
      <c r="BG62" s="97">
        <v>201</v>
      </c>
      <c r="BH62" s="97">
        <v>5.42</v>
      </c>
      <c r="BI62" s="97">
        <v>0.69</v>
      </c>
      <c r="BJ62" s="97">
        <v>1.74</v>
      </c>
      <c r="BK62" s="113">
        <f t="shared" si="15"/>
        <v>3.1149425287356323</v>
      </c>
      <c r="BL62" s="113">
        <f t="shared" si="16"/>
        <v>2.5217391304347827</v>
      </c>
      <c r="BM62" s="113">
        <f t="shared" si="17"/>
        <v>115.51724137931035</v>
      </c>
      <c r="BN62" s="113">
        <f t="shared" si="18"/>
        <v>626.10344827586209</v>
      </c>
      <c r="BO62" s="97">
        <v>1</v>
      </c>
      <c r="BR62" s="97"/>
      <c r="BU62" s="97"/>
      <c r="BY62" s="97"/>
      <c r="BZ62" s="97"/>
      <c r="CB62" s="97"/>
      <c r="CV62" s="97"/>
      <c r="CY62" s="97"/>
      <c r="DI62" s="97">
        <v>0</v>
      </c>
      <c r="DJ62" s="104">
        <v>44760</v>
      </c>
      <c r="DK62" s="12"/>
    </row>
    <row r="63" spans="1:115" ht="20.100000000000001" customHeight="1" x14ac:dyDescent="0.25">
      <c r="A63" s="25">
        <v>163</v>
      </c>
      <c r="B63" s="265">
        <v>44609</v>
      </c>
      <c r="C63" s="274" t="s">
        <v>736</v>
      </c>
      <c r="D63" s="12">
        <v>351215433</v>
      </c>
      <c r="E63" s="265">
        <v>13133</v>
      </c>
      <c r="F63" s="4">
        <v>111</v>
      </c>
      <c r="G63" s="121"/>
      <c r="J63" s="98"/>
      <c r="L63" s="265">
        <v>44594</v>
      </c>
      <c r="M63" s="8">
        <f t="shared" si="5"/>
        <v>86</v>
      </c>
      <c r="N63" s="8">
        <v>41.4</v>
      </c>
      <c r="O63" s="97" t="s">
        <v>117</v>
      </c>
      <c r="P63" s="8">
        <v>9</v>
      </c>
      <c r="Q63" s="8">
        <v>8</v>
      </c>
      <c r="V63" s="8"/>
      <c r="W63" s="8" t="s">
        <v>1081</v>
      </c>
      <c r="Y63" s="8">
        <v>1</v>
      </c>
      <c r="Z63" s="8"/>
      <c r="AA63" s="8"/>
      <c r="AB63" s="16">
        <v>44642</v>
      </c>
      <c r="AC63" s="8" t="s">
        <v>1082</v>
      </c>
      <c r="AD63" s="16">
        <v>44645</v>
      </c>
      <c r="AE63" s="10" t="e">
        <f t="shared" si="14"/>
        <v>#VALUE!</v>
      </c>
      <c r="AF63" s="97">
        <v>1</v>
      </c>
      <c r="AK63" s="97"/>
      <c r="AR63" s="97" t="s">
        <v>115</v>
      </c>
      <c r="AS63" s="97">
        <v>1</v>
      </c>
      <c r="AT63" s="104">
        <v>44672</v>
      </c>
      <c r="AU63" s="97" t="s">
        <v>473</v>
      </c>
      <c r="AV63" s="97"/>
      <c r="AW63" s="111">
        <f t="shared" si="13"/>
        <v>86</v>
      </c>
      <c r="AX63" s="104">
        <v>44672</v>
      </c>
      <c r="AY63" s="97">
        <v>1.33</v>
      </c>
      <c r="AZ63" s="97" t="s">
        <v>116</v>
      </c>
      <c r="BA63" s="97" t="s">
        <v>116</v>
      </c>
      <c r="BB63" s="97">
        <v>2.75</v>
      </c>
      <c r="BC63" s="97">
        <v>1.83</v>
      </c>
      <c r="BD63" s="97">
        <v>4</v>
      </c>
      <c r="BE63" s="97">
        <v>142</v>
      </c>
      <c r="BF63" s="97">
        <v>9.35</v>
      </c>
      <c r="BG63" s="97">
        <v>255</v>
      </c>
      <c r="BH63" s="97">
        <v>4.42</v>
      </c>
      <c r="BI63" s="97">
        <v>0.8</v>
      </c>
      <c r="BJ63" s="97">
        <v>3.79</v>
      </c>
      <c r="BK63" s="113">
        <f t="shared" si="15"/>
        <v>1.1662269129287599</v>
      </c>
      <c r="BL63" s="113">
        <f t="shared" si="16"/>
        <v>4.7374999999999998</v>
      </c>
      <c r="BM63" s="113">
        <f t="shared" si="17"/>
        <v>67.282321899736147</v>
      </c>
      <c r="BN63" s="113">
        <f t="shared" si="18"/>
        <v>297.38786279683376</v>
      </c>
      <c r="BO63" s="97">
        <v>1</v>
      </c>
      <c r="BR63" s="97"/>
      <c r="BU63" s="97"/>
      <c r="BY63" s="97"/>
      <c r="BZ63" s="97"/>
      <c r="CB63" s="97"/>
      <c r="CV63" s="97"/>
      <c r="CY63" s="97"/>
      <c r="DI63" s="97">
        <v>0</v>
      </c>
      <c r="DJ63" s="104">
        <v>44756</v>
      </c>
      <c r="DK63" s="12"/>
    </row>
    <row r="64" spans="1:115" ht="20.100000000000001" customHeight="1" x14ac:dyDescent="0.25">
      <c r="A64" s="25">
        <v>164</v>
      </c>
      <c r="B64" s="265">
        <v>44616</v>
      </c>
      <c r="C64" s="274" t="s">
        <v>745</v>
      </c>
      <c r="D64" s="12">
        <v>451019112</v>
      </c>
      <c r="E64" s="265">
        <v>16729</v>
      </c>
      <c r="F64" s="4">
        <v>111</v>
      </c>
      <c r="G64" s="121"/>
      <c r="J64" s="98"/>
      <c r="L64" s="265">
        <v>44124</v>
      </c>
      <c r="M64" s="8">
        <f t="shared" si="5"/>
        <v>75</v>
      </c>
      <c r="N64" s="272">
        <v>3.83</v>
      </c>
      <c r="O64" s="97" t="s">
        <v>109</v>
      </c>
      <c r="P64" s="8">
        <v>9</v>
      </c>
      <c r="Q64" s="8">
        <v>8</v>
      </c>
      <c r="V64" s="8"/>
      <c r="W64" s="8" t="s">
        <v>1083</v>
      </c>
      <c r="Y64" s="8">
        <v>1</v>
      </c>
      <c r="Z64" s="8"/>
      <c r="AA64" s="8"/>
      <c r="AB64" s="16">
        <v>44224</v>
      </c>
      <c r="AC64" s="16">
        <v>44649</v>
      </c>
      <c r="AD64" s="16">
        <v>44133</v>
      </c>
      <c r="AE64" s="10">
        <f t="shared" si="14"/>
        <v>516</v>
      </c>
      <c r="AF64" s="97">
        <v>1</v>
      </c>
      <c r="AK64" s="97"/>
      <c r="AR64" s="97" t="s">
        <v>115</v>
      </c>
      <c r="AS64" s="97">
        <v>1</v>
      </c>
      <c r="AT64" s="104">
        <v>44680</v>
      </c>
      <c r="AU64" s="97" t="s">
        <v>473</v>
      </c>
      <c r="AV64" s="97"/>
      <c r="AW64" s="111">
        <f t="shared" si="13"/>
        <v>76</v>
      </c>
      <c r="AX64" s="104">
        <v>44616</v>
      </c>
      <c r="AY64" s="97">
        <v>1.78</v>
      </c>
      <c r="AZ64" s="97">
        <v>11.87</v>
      </c>
      <c r="BA64" s="97">
        <v>104.39</v>
      </c>
      <c r="BB64" s="97">
        <v>3.27</v>
      </c>
      <c r="BC64" s="97">
        <v>1.57</v>
      </c>
      <c r="BD64" s="97">
        <v>4</v>
      </c>
      <c r="BE64" s="97">
        <v>123</v>
      </c>
      <c r="BF64" s="97">
        <v>4.26</v>
      </c>
      <c r="BG64" s="97">
        <v>135</v>
      </c>
      <c r="BH64" s="97">
        <v>2.02</v>
      </c>
      <c r="BI64" s="97">
        <v>0.38</v>
      </c>
      <c r="BJ64" s="97">
        <v>1.74</v>
      </c>
      <c r="BK64" s="113">
        <f t="shared" si="15"/>
        <v>1.1609195402298851</v>
      </c>
      <c r="BL64" s="113">
        <f t="shared" si="16"/>
        <v>4.5789473684210522</v>
      </c>
      <c r="BM64" s="113">
        <f t="shared" si="17"/>
        <v>77.58620689655173</v>
      </c>
      <c r="BN64" s="113">
        <f t="shared" si="18"/>
        <v>156.72413793103451</v>
      </c>
      <c r="BO64" s="97">
        <v>1</v>
      </c>
      <c r="BR64" s="97"/>
      <c r="BU64" s="97"/>
      <c r="BY64" s="97"/>
      <c r="BZ64" s="97"/>
      <c r="CB64" s="97"/>
      <c r="CV64" s="97"/>
      <c r="CY64" s="97"/>
      <c r="DI64" s="97">
        <v>0</v>
      </c>
      <c r="DJ64" s="104">
        <v>44777</v>
      </c>
      <c r="DK64" s="12"/>
    </row>
    <row r="65" spans="1:115" ht="20.100000000000001" customHeight="1" x14ac:dyDescent="0.25">
      <c r="A65" s="25">
        <v>165</v>
      </c>
      <c r="B65" s="265">
        <v>44624</v>
      </c>
      <c r="C65" s="274" t="s">
        <v>760</v>
      </c>
      <c r="D65" s="12">
        <v>470714178</v>
      </c>
      <c r="E65" s="265">
        <v>17362</v>
      </c>
      <c r="F65" s="4">
        <v>111</v>
      </c>
      <c r="G65" s="121" t="s">
        <v>1084</v>
      </c>
      <c r="H65" s="4" t="s">
        <v>1</v>
      </c>
      <c r="J65" s="98"/>
      <c r="L65" s="265">
        <v>44136</v>
      </c>
      <c r="M65" s="8">
        <f t="shared" si="5"/>
        <v>73</v>
      </c>
      <c r="N65" s="8">
        <v>53.311999999999998</v>
      </c>
      <c r="O65" s="97" t="s">
        <v>117</v>
      </c>
      <c r="P65" s="8">
        <v>9</v>
      </c>
      <c r="Q65" s="8">
        <v>8</v>
      </c>
      <c r="V65" s="8"/>
      <c r="W65" s="8" t="s">
        <v>1085</v>
      </c>
      <c r="Y65" s="8">
        <v>1</v>
      </c>
      <c r="Z65" s="8"/>
      <c r="AA65" s="8"/>
      <c r="AB65" s="16">
        <v>44866</v>
      </c>
      <c r="AC65" s="16">
        <v>44470</v>
      </c>
      <c r="AD65" s="16">
        <v>44317</v>
      </c>
      <c r="AE65" s="10">
        <f t="shared" si="14"/>
        <v>153</v>
      </c>
      <c r="AF65" s="97">
        <v>1</v>
      </c>
      <c r="AK65" s="97"/>
      <c r="AR65" s="97" t="s">
        <v>114</v>
      </c>
      <c r="AS65" s="97">
        <v>1</v>
      </c>
      <c r="AT65" s="104">
        <v>44627</v>
      </c>
      <c r="AU65" s="97" t="s">
        <v>473</v>
      </c>
      <c r="AV65" s="97"/>
      <c r="AW65" s="111">
        <f t="shared" si="13"/>
        <v>74</v>
      </c>
      <c r="AX65" s="104">
        <v>44624</v>
      </c>
      <c r="AY65" s="97">
        <v>84.2</v>
      </c>
      <c r="AZ65" s="97">
        <v>10.7</v>
      </c>
      <c r="BA65" s="97">
        <v>426.06</v>
      </c>
      <c r="BB65" s="97">
        <v>3.75</v>
      </c>
      <c r="BC65" s="97">
        <v>1.85</v>
      </c>
      <c r="BD65" s="97">
        <v>36.6</v>
      </c>
      <c r="BE65" s="97">
        <v>109</v>
      </c>
      <c r="BF65" s="97">
        <v>8.76</v>
      </c>
      <c r="BG65" s="97">
        <v>367</v>
      </c>
      <c r="BH65" s="97">
        <v>5.49</v>
      </c>
      <c r="BI65" s="97">
        <v>0.68</v>
      </c>
      <c r="BJ65" s="97">
        <v>1.92</v>
      </c>
      <c r="BK65" s="113">
        <f t="shared" si="15"/>
        <v>2.859375</v>
      </c>
      <c r="BL65" s="113">
        <f t="shared" si="16"/>
        <v>2.8235294117647056</v>
      </c>
      <c r="BM65" s="113">
        <f t="shared" si="17"/>
        <v>191.14583333333334</v>
      </c>
      <c r="BN65" s="113">
        <f t="shared" si="18"/>
        <v>1049.390625</v>
      </c>
      <c r="BO65" s="97">
        <v>1</v>
      </c>
      <c r="BR65" s="97"/>
      <c r="BU65" s="97"/>
      <c r="BY65" s="97"/>
      <c r="BZ65" s="97"/>
      <c r="CB65" s="97"/>
      <c r="CV65" s="97"/>
      <c r="CY65" s="97"/>
      <c r="DI65" s="97">
        <v>0</v>
      </c>
      <c r="DJ65" s="104">
        <v>44771</v>
      </c>
      <c r="DK65" s="12"/>
    </row>
    <row r="66" spans="1:115" ht="20.100000000000001" customHeight="1" x14ac:dyDescent="0.25">
      <c r="A66" s="25">
        <v>166</v>
      </c>
      <c r="B66" s="265">
        <v>44637</v>
      </c>
      <c r="C66" s="274" t="s">
        <v>767</v>
      </c>
      <c r="D66" s="12">
        <v>5611252262</v>
      </c>
      <c r="E66" s="265">
        <v>20784</v>
      </c>
      <c r="F66" s="4">
        <v>205</v>
      </c>
      <c r="G66" s="121"/>
      <c r="J66" s="98"/>
      <c r="L66" s="265">
        <v>43927</v>
      </c>
      <c r="M66" s="8">
        <f t="shared" si="5"/>
        <v>63</v>
      </c>
      <c r="N66" s="8">
        <v>24.6</v>
      </c>
      <c r="O66" s="97" t="s">
        <v>117</v>
      </c>
      <c r="P66" s="8">
        <v>9</v>
      </c>
      <c r="Q66" s="8">
        <v>8</v>
      </c>
      <c r="V66" s="8"/>
      <c r="X66" s="8" t="s">
        <v>1214</v>
      </c>
      <c r="Y66" s="8">
        <v>0</v>
      </c>
      <c r="Z66" s="8"/>
      <c r="AA66" s="8"/>
      <c r="AB66" s="16">
        <v>44609</v>
      </c>
      <c r="AC66" s="16" t="s">
        <v>1215</v>
      </c>
      <c r="AD66" s="16">
        <v>43969</v>
      </c>
      <c r="AE66" s="10" t="e">
        <f t="shared" si="14"/>
        <v>#VALUE!</v>
      </c>
      <c r="AF66" s="97">
        <v>0</v>
      </c>
      <c r="AK66" s="97"/>
      <c r="AR66" s="97" t="s">
        <v>115</v>
      </c>
      <c r="AS66" s="97">
        <v>0</v>
      </c>
      <c r="AT66" s="104">
        <v>44652</v>
      </c>
      <c r="AU66" s="97" t="s">
        <v>473</v>
      </c>
      <c r="AV66" s="104"/>
      <c r="AW66" s="111">
        <f t="shared" si="13"/>
        <v>65</v>
      </c>
      <c r="AX66" s="104">
        <v>44637</v>
      </c>
      <c r="AY66" s="97">
        <v>15.88</v>
      </c>
      <c r="AZ66" s="97" t="s">
        <v>116</v>
      </c>
      <c r="BA66" s="97" t="s">
        <v>116</v>
      </c>
      <c r="BB66" s="97">
        <v>2.27</v>
      </c>
      <c r="BC66" s="97">
        <v>1.21</v>
      </c>
      <c r="BD66" s="97">
        <v>4</v>
      </c>
      <c r="BE66" s="97">
        <v>147</v>
      </c>
      <c r="BF66" s="97">
        <v>8.86</v>
      </c>
      <c r="BG66" s="97">
        <v>240</v>
      </c>
      <c r="BH66" s="97">
        <v>5.18</v>
      </c>
      <c r="BI66" s="97">
        <v>0.64</v>
      </c>
      <c r="BJ66" s="97">
        <v>2.69</v>
      </c>
      <c r="BK66" s="113">
        <f t="shared" si="15"/>
        <v>1.9256505576208178</v>
      </c>
      <c r="BL66" s="113">
        <f t="shared" si="16"/>
        <v>4.203125</v>
      </c>
      <c r="BM66" s="113">
        <f t="shared" si="17"/>
        <v>89.219330855018583</v>
      </c>
      <c r="BN66" s="113">
        <f t="shared" si="18"/>
        <v>462.15613382899625</v>
      </c>
      <c r="BO66" s="97">
        <v>0</v>
      </c>
      <c r="BR66" s="97"/>
      <c r="BU66" s="97"/>
      <c r="BY66" s="97"/>
      <c r="BZ66" s="97"/>
      <c r="CB66" s="97"/>
      <c r="CV66" s="97"/>
      <c r="CY66" s="97"/>
      <c r="DI66" s="97">
        <v>0</v>
      </c>
      <c r="DJ66" s="104">
        <v>44763</v>
      </c>
      <c r="DK66" s="12"/>
    </row>
    <row r="67" spans="1:115" ht="20.100000000000001" customHeight="1" x14ac:dyDescent="0.25">
      <c r="A67" s="25">
        <v>167</v>
      </c>
      <c r="B67" s="265">
        <v>44643</v>
      </c>
      <c r="C67" s="274" t="s">
        <v>775</v>
      </c>
      <c r="D67" s="12">
        <v>371101448</v>
      </c>
      <c r="E67" s="265">
        <v>13820</v>
      </c>
      <c r="F67" s="4">
        <v>111</v>
      </c>
      <c r="G67" s="121" t="s">
        <v>1084</v>
      </c>
      <c r="H67" s="4" t="s">
        <v>1</v>
      </c>
      <c r="J67" s="98"/>
      <c r="L67" s="265">
        <v>44011</v>
      </c>
      <c r="M67" s="8">
        <f t="shared" si="5"/>
        <v>82</v>
      </c>
      <c r="N67" s="8">
        <v>70.66</v>
      </c>
      <c r="O67" s="97" t="s">
        <v>116</v>
      </c>
      <c r="P67" s="8" t="s">
        <v>116</v>
      </c>
      <c r="Q67" s="8" t="s">
        <v>116</v>
      </c>
      <c r="V67" s="8"/>
      <c r="W67" s="8" t="s">
        <v>1216</v>
      </c>
      <c r="Y67" s="8">
        <v>1</v>
      </c>
      <c r="Z67" s="8"/>
      <c r="AA67" s="8"/>
      <c r="AB67" s="16">
        <v>44011</v>
      </c>
      <c r="AC67" s="16">
        <v>44593</v>
      </c>
      <c r="AD67" s="16">
        <v>44044</v>
      </c>
      <c r="AE67" s="10">
        <f t="shared" si="14"/>
        <v>549</v>
      </c>
      <c r="AF67" s="97">
        <v>0</v>
      </c>
      <c r="AK67" s="97"/>
      <c r="AR67" s="97" t="s">
        <v>115</v>
      </c>
      <c r="AS67" s="97">
        <v>0</v>
      </c>
      <c r="AT67" s="104">
        <v>44643</v>
      </c>
      <c r="AU67" s="97" t="s">
        <v>473</v>
      </c>
      <c r="AV67" s="97"/>
      <c r="AW67" s="111">
        <f t="shared" si="13"/>
        <v>84</v>
      </c>
      <c r="AX67" s="104">
        <v>44643</v>
      </c>
      <c r="AY67" s="97">
        <v>113.22</v>
      </c>
      <c r="AZ67" s="97">
        <v>25.64</v>
      </c>
      <c r="BA67" s="97">
        <v>154.94999999999999</v>
      </c>
      <c r="BB67" s="97">
        <v>5.41</v>
      </c>
      <c r="BC67" s="97">
        <v>5.0999999999999996</v>
      </c>
      <c r="BD67" s="97">
        <v>49.3</v>
      </c>
      <c r="BE67" s="97">
        <v>117</v>
      </c>
      <c r="BF67" s="97">
        <v>8.5399999999999991</v>
      </c>
      <c r="BG67" s="97">
        <v>208</v>
      </c>
      <c r="BH67" s="97">
        <v>6.15</v>
      </c>
      <c r="BI67" s="97">
        <v>0.93</v>
      </c>
      <c r="BJ67" s="97">
        <v>1.35</v>
      </c>
      <c r="BK67" s="113">
        <f t="shared" si="15"/>
        <v>4.5555555555555554</v>
      </c>
      <c r="BL67" s="113">
        <f t="shared" si="16"/>
        <v>1.4516129032258065</v>
      </c>
      <c r="BM67" s="113">
        <f t="shared" si="17"/>
        <v>154.07407407407408</v>
      </c>
      <c r="BN67" s="113">
        <f t="shared" si="18"/>
        <v>947.55555555555566</v>
      </c>
      <c r="BO67" s="97">
        <v>1</v>
      </c>
      <c r="BR67" s="97"/>
      <c r="BU67" s="97"/>
      <c r="BY67" s="97"/>
      <c r="BZ67" s="97"/>
      <c r="CB67" s="97"/>
      <c r="CV67" s="97"/>
      <c r="CY67" s="97"/>
      <c r="DI67" s="97">
        <v>0</v>
      </c>
      <c r="DJ67" s="104">
        <v>44762</v>
      </c>
      <c r="DK67" s="12"/>
    </row>
    <row r="68" spans="1:115" ht="20.100000000000001" customHeight="1" x14ac:dyDescent="0.25">
      <c r="A68" s="25">
        <v>168</v>
      </c>
      <c r="B68" s="265">
        <v>44655</v>
      </c>
      <c r="C68" s="274" t="s">
        <v>780</v>
      </c>
      <c r="D68" s="12">
        <v>500515049</v>
      </c>
      <c r="E68" s="265">
        <v>18398</v>
      </c>
      <c r="F68" s="4">
        <v>211</v>
      </c>
      <c r="G68" s="121"/>
      <c r="H68" s="4" t="s">
        <v>1</v>
      </c>
      <c r="J68" s="98"/>
      <c r="L68" s="265">
        <v>40909</v>
      </c>
      <c r="M68" s="8">
        <f t="shared" si="5"/>
        <v>61</v>
      </c>
      <c r="N68" s="8">
        <v>12.36</v>
      </c>
      <c r="O68" s="97" t="s">
        <v>129</v>
      </c>
      <c r="P68" s="8">
        <v>6</v>
      </c>
      <c r="Q68" s="8">
        <v>6</v>
      </c>
      <c r="V68" s="8"/>
      <c r="X68" s="8" t="s">
        <v>1217</v>
      </c>
      <c r="Y68" s="8">
        <v>0</v>
      </c>
      <c r="Z68" s="8"/>
      <c r="AA68" s="8"/>
      <c r="AB68" s="8" t="s">
        <v>1080</v>
      </c>
      <c r="AC68" s="8"/>
      <c r="AD68" s="16">
        <v>40909</v>
      </c>
      <c r="AE68" s="10" t="e">
        <f t="shared" si="14"/>
        <v>#NUM!</v>
      </c>
      <c r="AF68" s="97">
        <v>0</v>
      </c>
      <c r="AK68" s="97"/>
      <c r="AR68" s="97" t="s">
        <v>115</v>
      </c>
      <c r="AS68" s="97">
        <v>0</v>
      </c>
      <c r="AT68" s="97" t="s">
        <v>1218</v>
      </c>
      <c r="AU68" s="97"/>
      <c r="AV68" s="97"/>
      <c r="AW68" s="111" t="e">
        <f t="shared" si="13"/>
        <v>#VALUE!</v>
      </c>
      <c r="AX68" s="97"/>
      <c r="BK68" s="113" t="e">
        <f t="shared" si="15"/>
        <v>#DIV/0!</v>
      </c>
      <c r="BL68" s="113" t="e">
        <f t="shared" si="16"/>
        <v>#DIV/0!</v>
      </c>
      <c r="BM68" s="113" t="e">
        <f t="shared" si="17"/>
        <v>#DIV/0!</v>
      </c>
      <c r="BN68" s="113" t="e">
        <f t="shared" si="18"/>
        <v>#DIV/0!</v>
      </c>
      <c r="BR68" s="97"/>
      <c r="BU68" s="97"/>
      <c r="BY68" s="97"/>
      <c r="BZ68" s="97"/>
      <c r="CB68" s="97"/>
      <c r="CV68" s="97"/>
      <c r="CY68" s="97"/>
      <c r="DI68" s="97">
        <v>0</v>
      </c>
      <c r="DJ68" s="104">
        <v>44777</v>
      </c>
      <c r="DK68" s="12"/>
    </row>
    <row r="69" spans="1:115" ht="20.100000000000001" customHeight="1" x14ac:dyDescent="0.25">
      <c r="A69" s="25">
        <v>169</v>
      </c>
      <c r="B69" s="265">
        <v>44657</v>
      </c>
      <c r="C69" s="274" t="s">
        <v>985</v>
      </c>
      <c r="D69" s="12">
        <v>471212439</v>
      </c>
      <c r="E69" s="265">
        <v>17512</v>
      </c>
      <c r="F69" s="4">
        <v>205</v>
      </c>
      <c r="G69" s="121"/>
      <c r="J69" s="98"/>
      <c r="L69" s="265">
        <v>42401</v>
      </c>
      <c r="M69" s="8">
        <f t="shared" si="5"/>
        <v>68</v>
      </c>
      <c r="N69" s="8">
        <v>86.7</v>
      </c>
      <c r="O69" s="97" t="s">
        <v>127</v>
      </c>
      <c r="P69" s="8">
        <v>7</v>
      </c>
      <c r="Q69" s="8">
        <v>7</v>
      </c>
      <c r="V69" s="8"/>
      <c r="W69" s="8" t="s">
        <v>1219</v>
      </c>
      <c r="Y69" s="8">
        <v>0</v>
      </c>
      <c r="Z69" s="8"/>
      <c r="AA69" s="8"/>
      <c r="AB69" s="8" t="s">
        <v>1080</v>
      </c>
      <c r="AC69" s="16" t="s">
        <v>1220</v>
      </c>
      <c r="AD69" s="16">
        <v>42461</v>
      </c>
      <c r="AE69" s="10">
        <v>1948</v>
      </c>
      <c r="AF69" s="97">
        <v>0</v>
      </c>
      <c r="AK69" s="97"/>
      <c r="AR69" s="97" t="s">
        <v>115</v>
      </c>
      <c r="AS69" s="97">
        <v>0</v>
      </c>
      <c r="AT69" s="104">
        <v>44657</v>
      </c>
      <c r="AU69" s="97" t="s">
        <v>473</v>
      </c>
      <c r="AV69" s="97"/>
      <c r="AW69" s="111">
        <f t="shared" si="13"/>
        <v>74</v>
      </c>
      <c r="AX69" s="104">
        <v>44657</v>
      </c>
      <c r="AY69" s="97">
        <v>14.2</v>
      </c>
      <c r="AZ69" s="97">
        <v>16.13</v>
      </c>
      <c r="BA69" s="97">
        <v>112.39</v>
      </c>
      <c r="BB69" s="97">
        <v>3.47</v>
      </c>
      <c r="BC69" s="97">
        <v>1.65</v>
      </c>
      <c r="BD69" s="97">
        <v>4</v>
      </c>
      <c r="BE69" s="97">
        <v>107</v>
      </c>
      <c r="BF69" s="97">
        <v>5.93</v>
      </c>
      <c r="BG69" s="97">
        <v>411</v>
      </c>
      <c r="BH69" s="97">
        <v>3.68</v>
      </c>
      <c r="BI69" s="97">
        <v>0.7</v>
      </c>
      <c r="BJ69" s="97">
        <v>1.1100000000000001</v>
      </c>
      <c r="BK69" s="113">
        <f t="shared" si="15"/>
        <v>3.3153153153153152</v>
      </c>
      <c r="BL69" s="113">
        <f t="shared" si="16"/>
        <v>1.5857142857142859</v>
      </c>
      <c r="BM69" s="113">
        <f t="shared" si="17"/>
        <v>370.27027027027026</v>
      </c>
      <c r="BN69" s="113">
        <f t="shared" si="18"/>
        <v>1362.5945945945946</v>
      </c>
      <c r="BO69" s="97">
        <v>1</v>
      </c>
      <c r="BR69" s="97"/>
      <c r="BU69" s="97"/>
      <c r="BY69" s="97"/>
      <c r="BZ69" s="97"/>
      <c r="CB69" s="97"/>
      <c r="CV69" s="97"/>
      <c r="CY69" s="97"/>
      <c r="DI69" s="97">
        <v>0</v>
      </c>
      <c r="DJ69" s="104">
        <v>44769</v>
      </c>
      <c r="DK69" s="12"/>
    </row>
    <row r="70" spans="1:115" ht="20.100000000000001" customHeight="1" x14ac:dyDescent="0.25">
      <c r="A70" s="25">
        <v>170</v>
      </c>
      <c r="B70" s="265">
        <v>44662</v>
      </c>
      <c r="C70" s="274" t="s">
        <v>789</v>
      </c>
      <c r="D70" s="12">
        <v>5804010630</v>
      </c>
      <c r="E70" s="265">
        <v>21276</v>
      </c>
      <c r="F70" s="4">
        <v>205</v>
      </c>
      <c r="G70" s="121"/>
      <c r="H70" s="4" t="s">
        <v>0</v>
      </c>
      <c r="J70" s="98"/>
      <c r="L70" s="265">
        <v>43862</v>
      </c>
      <c r="M70" s="8">
        <f t="shared" si="5"/>
        <v>61</v>
      </c>
      <c r="N70" s="8">
        <v>150</v>
      </c>
      <c r="O70" s="97" t="s">
        <v>117</v>
      </c>
      <c r="P70" s="8">
        <v>9</v>
      </c>
      <c r="Q70" s="8">
        <v>8</v>
      </c>
      <c r="V70" s="8"/>
      <c r="X70" s="8" t="s">
        <v>116</v>
      </c>
      <c r="Y70" s="8">
        <v>1</v>
      </c>
      <c r="Z70" s="8"/>
      <c r="AA70" s="8"/>
      <c r="AB70" s="16">
        <v>43879</v>
      </c>
      <c r="AC70" s="16">
        <v>44652</v>
      </c>
      <c r="AD70" s="16">
        <v>43922</v>
      </c>
      <c r="AE70" s="10">
        <f t="shared" si="14"/>
        <v>730</v>
      </c>
      <c r="AF70" s="97">
        <v>1</v>
      </c>
      <c r="AK70" s="97"/>
      <c r="AL70" s="97">
        <v>0</v>
      </c>
      <c r="AM70" s="97">
        <v>1</v>
      </c>
      <c r="AN70" s="97">
        <v>0</v>
      </c>
      <c r="AO70" s="97">
        <v>0</v>
      </c>
      <c r="AP70" s="97">
        <v>0</v>
      </c>
      <c r="AQ70" s="97" t="s">
        <v>124</v>
      </c>
      <c r="AR70" s="97" t="s">
        <v>115</v>
      </c>
      <c r="AS70" s="97">
        <v>1</v>
      </c>
      <c r="AT70" s="104">
        <v>44672</v>
      </c>
      <c r="AU70" s="97" t="s">
        <v>473</v>
      </c>
      <c r="AV70" s="97"/>
      <c r="AW70" s="111">
        <f t="shared" si="13"/>
        <v>64</v>
      </c>
      <c r="AX70" s="104">
        <v>44662</v>
      </c>
      <c r="AY70" s="97">
        <v>9.49</v>
      </c>
      <c r="AZ70" s="97" t="s">
        <v>116</v>
      </c>
      <c r="BA70" s="97" t="s">
        <v>116</v>
      </c>
      <c r="BB70" s="97">
        <v>2.98</v>
      </c>
      <c r="BC70" s="97">
        <v>0.85</v>
      </c>
      <c r="BD70" s="97">
        <v>4</v>
      </c>
      <c r="BE70" s="97">
        <v>135</v>
      </c>
      <c r="BF70" s="97">
        <v>6.83</v>
      </c>
      <c r="BG70" s="97">
        <v>280</v>
      </c>
      <c r="BH70" s="97">
        <v>3.56</v>
      </c>
      <c r="BI70" s="97">
        <v>1.08</v>
      </c>
      <c r="BJ70" s="97">
        <v>1.22</v>
      </c>
      <c r="BK70" s="113">
        <f t="shared" si="15"/>
        <v>2.918032786885246</v>
      </c>
      <c r="BL70" s="113">
        <f t="shared" si="16"/>
        <v>1.1296296296296295</v>
      </c>
      <c r="BM70" s="113">
        <f t="shared" si="17"/>
        <v>229.50819672131149</v>
      </c>
      <c r="BN70" s="113">
        <f t="shared" si="18"/>
        <v>817.04918032786895</v>
      </c>
      <c r="BO70" s="97">
        <v>1</v>
      </c>
      <c r="BR70" s="97"/>
      <c r="BU70" s="97"/>
      <c r="BY70" s="97"/>
      <c r="BZ70" s="97"/>
      <c r="CB70" s="97"/>
      <c r="CV70" s="97"/>
      <c r="CY70" s="97"/>
      <c r="DI70" s="97">
        <v>0</v>
      </c>
      <c r="DJ70" s="104">
        <v>44795</v>
      </c>
      <c r="DK70" s="12"/>
    </row>
    <row r="71" spans="1:115" ht="20.100000000000001" customHeight="1" x14ac:dyDescent="0.25">
      <c r="A71" s="25">
        <v>171</v>
      </c>
      <c r="B71" s="265">
        <v>44663</v>
      </c>
      <c r="C71" s="274" t="s">
        <v>631</v>
      </c>
      <c r="D71" s="12">
        <v>400323425</v>
      </c>
      <c r="E71" s="265">
        <v>14693</v>
      </c>
      <c r="F71" s="4">
        <v>111</v>
      </c>
      <c r="G71" s="121"/>
      <c r="J71" s="98"/>
      <c r="L71" s="265">
        <v>44040</v>
      </c>
      <c r="M71" s="8">
        <f t="shared" si="5"/>
        <v>80</v>
      </c>
      <c r="N71" s="8">
        <v>14.9</v>
      </c>
      <c r="O71" s="97" t="s">
        <v>112</v>
      </c>
      <c r="P71" s="8">
        <v>8</v>
      </c>
      <c r="Q71" s="8">
        <v>8</v>
      </c>
      <c r="V71" s="8"/>
      <c r="W71" s="8" t="s">
        <v>1221</v>
      </c>
      <c r="Y71" s="8">
        <v>1</v>
      </c>
      <c r="Z71" s="8"/>
      <c r="AA71" s="8"/>
      <c r="AB71" s="16">
        <v>44040</v>
      </c>
      <c r="AC71" s="16">
        <v>44501</v>
      </c>
      <c r="AD71" s="16">
        <v>44111</v>
      </c>
      <c r="AE71" s="10">
        <f t="shared" si="14"/>
        <v>390</v>
      </c>
      <c r="AF71" s="97">
        <v>0</v>
      </c>
      <c r="AK71" s="97"/>
      <c r="AL71" s="97">
        <v>1</v>
      </c>
      <c r="AM71" s="97">
        <v>1</v>
      </c>
      <c r="AN71" s="97">
        <v>0</v>
      </c>
      <c r="AO71" s="97">
        <v>0</v>
      </c>
      <c r="AP71" s="97">
        <v>0</v>
      </c>
      <c r="AQ71" s="97" t="s">
        <v>124</v>
      </c>
      <c r="AR71" s="97" t="s">
        <v>115</v>
      </c>
      <c r="AS71" s="97">
        <v>0</v>
      </c>
      <c r="AT71" s="104">
        <v>44580</v>
      </c>
      <c r="AU71" s="104">
        <v>44743</v>
      </c>
      <c r="AV71" s="97"/>
      <c r="AW71" s="111">
        <f t="shared" si="13"/>
        <v>81</v>
      </c>
      <c r="AX71" s="104">
        <v>44580</v>
      </c>
      <c r="AY71" s="97">
        <v>104.59</v>
      </c>
      <c r="AZ71" s="97" t="s">
        <v>116</v>
      </c>
      <c r="BA71" s="97">
        <v>970.08</v>
      </c>
      <c r="BB71" s="97">
        <v>4.54</v>
      </c>
      <c r="BC71" s="97">
        <v>2.21</v>
      </c>
      <c r="BD71" s="97">
        <v>4</v>
      </c>
      <c r="BE71" s="97">
        <v>135</v>
      </c>
      <c r="BF71" s="97">
        <v>5.26</v>
      </c>
      <c r="BG71" s="97">
        <v>162</v>
      </c>
      <c r="BH71" s="97">
        <v>3.01</v>
      </c>
      <c r="BI71" s="97">
        <v>0.6</v>
      </c>
      <c r="BJ71" s="97">
        <v>1.54</v>
      </c>
      <c r="BK71" s="113">
        <f t="shared" si="15"/>
        <v>1.9545454545454544</v>
      </c>
      <c r="BL71" s="113">
        <f t="shared" si="16"/>
        <v>2.5666666666666669</v>
      </c>
      <c r="BM71" s="113">
        <f t="shared" si="17"/>
        <v>105.1948051948052</v>
      </c>
      <c r="BN71" s="113">
        <f t="shared" si="18"/>
        <v>316.63636363636363</v>
      </c>
      <c r="BO71" s="97">
        <v>1</v>
      </c>
      <c r="BR71" s="97"/>
      <c r="BU71" s="97"/>
      <c r="BY71" s="97"/>
      <c r="BZ71" s="97"/>
      <c r="CB71" s="97"/>
      <c r="CV71" s="97"/>
      <c r="CY71" s="97"/>
      <c r="DI71" s="97">
        <v>0</v>
      </c>
      <c r="DJ71" s="104">
        <v>44788</v>
      </c>
      <c r="DK71" s="12"/>
    </row>
    <row r="72" spans="1:115" ht="20.100000000000001" customHeight="1" x14ac:dyDescent="0.25">
      <c r="A72" s="25">
        <v>172</v>
      </c>
      <c r="B72" s="265">
        <v>44678</v>
      </c>
      <c r="C72" s="274" t="s">
        <v>986</v>
      </c>
      <c r="D72" s="12">
        <v>370630417</v>
      </c>
      <c r="E72" s="265">
        <v>13696</v>
      </c>
      <c r="F72" s="4">
        <v>111</v>
      </c>
      <c r="G72" s="121"/>
      <c r="H72" s="4" t="s">
        <v>0</v>
      </c>
      <c r="J72" s="98"/>
      <c r="L72" s="265">
        <v>44001</v>
      </c>
      <c r="M72" s="8">
        <f t="shared" si="5"/>
        <v>82</v>
      </c>
      <c r="N72" s="8">
        <v>14</v>
      </c>
      <c r="O72" s="97" t="s">
        <v>128</v>
      </c>
      <c r="P72" s="8">
        <v>10</v>
      </c>
      <c r="Q72" s="8">
        <v>8</v>
      </c>
      <c r="V72" s="8"/>
      <c r="W72" s="8" t="s">
        <v>1222</v>
      </c>
      <c r="Y72" s="8">
        <v>0</v>
      </c>
      <c r="Z72" s="8"/>
      <c r="AA72" s="8"/>
      <c r="AB72" s="16">
        <v>44378</v>
      </c>
      <c r="AC72" s="16">
        <v>44531</v>
      </c>
      <c r="AD72" s="16">
        <v>44035</v>
      </c>
      <c r="AE72" s="10">
        <f t="shared" si="14"/>
        <v>496</v>
      </c>
      <c r="AF72" s="97">
        <v>0</v>
      </c>
      <c r="AK72" s="97"/>
      <c r="AQ72" s="97" t="s">
        <v>124</v>
      </c>
      <c r="AR72" s="97" t="s">
        <v>115</v>
      </c>
      <c r="AS72" s="97">
        <v>0</v>
      </c>
      <c r="AT72" s="104">
        <v>44680</v>
      </c>
      <c r="AU72" s="97" t="s">
        <v>473</v>
      </c>
      <c r="AV72" s="97"/>
      <c r="AW72" s="111">
        <f t="shared" si="13"/>
        <v>84</v>
      </c>
      <c r="AX72" s="104">
        <v>44678</v>
      </c>
      <c r="AY72" s="97">
        <v>33.75</v>
      </c>
      <c r="AZ72" s="97">
        <v>24.16</v>
      </c>
      <c r="BA72" s="97">
        <v>843.7</v>
      </c>
      <c r="BB72" s="97">
        <v>3.93</v>
      </c>
      <c r="BC72" s="97">
        <v>2.29</v>
      </c>
      <c r="BD72" s="97">
        <v>4</v>
      </c>
      <c r="BE72" s="97">
        <v>115</v>
      </c>
      <c r="BF72" s="97">
        <v>8.33</v>
      </c>
      <c r="BG72" s="97">
        <v>328</v>
      </c>
      <c r="BH72" s="97">
        <v>6.35</v>
      </c>
      <c r="BI72" s="97">
        <v>0.61</v>
      </c>
      <c r="BJ72" s="97">
        <v>1.2</v>
      </c>
      <c r="BK72" s="113">
        <f t="shared" si="15"/>
        <v>5.291666666666667</v>
      </c>
      <c r="BL72" s="113">
        <f t="shared" si="16"/>
        <v>1.9672131147540983</v>
      </c>
      <c r="BM72" s="113">
        <f t="shared" si="17"/>
        <v>273.33333333333337</v>
      </c>
      <c r="BN72" s="113">
        <f t="shared" si="18"/>
        <v>1735.6666666666667</v>
      </c>
      <c r="BO72" s="97">
        <v>1</v>
      </c>
      <c r="BR72" s="97"/>
      <c r="BU72" s="97"/>
      <c r="BY72" s="97"/>
      <c r="BZ72" s="97"/>
      <c r="CB72" s="97"/>
      <c r="CV72" s="97"/>
      <c r="CY72" s="97"/>
      <c r="DI72" s="97">
        <v>0</v>
      </c>
      <c r="DJ72" s="104">
        <v>44796</v>
      </c>
      <c r="DK72" s="12"/>
    </row>
    <row r="73" spans="1:115" ht="20.25" customHeight="1" x14ac:dyDescent="0.25">
      <c r="A73" s="25">
        <v>173</v>
      </c>
      <c r="B73" s="265">
        <v>44678</v>
      </c>
      <c r="C73" s="274" t="s">
        <v>987</v>
      </c>
      <c r="D73" s="12">
        <v>3601560512</v>
      </c>
      <c r="E73" s="265">
        <v>13155</v>
      </c>
      <c r="F73" s="4">
        <v>205</v>
      </c>
      <c r="G73" s="121"/>
      <c r="J73" s="131"/>
      <c r="L73" s="265">
        <v>41640</v>
      </c>
      <c r="M73" s="8">
        <f t="shared" si="5"/>
        <v>77</v>
      </c>
      <c r="N73" s="8" t="s">
        <v>116</v>
      </c>
      <c r="O73" s="97" t="s">
        <v>116</v>
      </c>
      <c r="P73" s="8" t="s">
        <v>116</v>
      </c>
      <c r="Q73" s="8" t="s">
        <v>116</v>
      </c>
      <c r="V73" s="8"/>
      <c r="W73" s="8" t="s">
        <v>116</v>
      </c>
      <c r="Y73" s="8" t="s">
        <v>116</v>
      </c>
      <c r="Z73" s="8"/>
      <c r="AA73" s="8"/>
      <c r="AB73" s="8" t="s">
        <v>1080</v>
      </c>
      <c r="AC73" s="8"/>
      <c r="AD73" s="16">
        <v>41640</v>
      </c>
      <c r="AE73" s="10" t="e">
        <f t="shared" si="14"/>
        <v>#NUM!</v>
      </c>
      <c r="AF73" s="97" t="s">
        <v>116</v>
      </c>
      <c r="AK73" s="97"/>
      <c r="AT73" s="97" t="s">
        <v>1224</v>
      </c>
      <c r="AU73" s="97"/>
      <c r="AV73" s="97"/>
      <c r="AW73" s="111" t="e">
        <f t="shared" si="13"/>
        <v>#VALUE!</v>
      </c>
      <c r="AX73" s="97"/>
      <c r="BK73" s="113" t="e">
        <f t="shared" si="15"/>
        <v>#DIV/0!</v>
      </c>
      <c r="BL73" s="113" t="e">
        <f t="shared" si="16"/>
        <v>#DIV/0!</v>
      </c>
      <c r="BM73" s="113" t="e">
        <f t="shared" si="17"/>
        <v>#DIV/0!</v>
      </c>
      <c r="BN73" s="113" t="e">
        <f t="shared" si="18"/>
        <v>#DIV/0!</v>
      </c>
      <c r="BR73" s="97"/>
      <c r="BU73" s="97"/>
      <c r="BY73" s="97"/>
      <c r="BZ73" s="97"/>
      <c r="CB73" s="97"/>
      <c r="CV73" s="97"/>
      <c r="CY73" s="97"/>
      <c r="DI73" s="97">
        <v>0</v>
      </c>
      <c r="DJ73" s="104">
        <v>44769</v>
      </c>
      <c r="DK73" s="12"/>
    </row>
    <row r="74" spans="1:115" ht="20.100000000000001" customHeight="1" x14ac:dyDescent="0.25">
      <c r="A74" s="25">
        <v>174</v>
      </c>
      <c r="B74" s="265">
        <v>44680</v>
      </c>
      <c r="C74" s="274" t="s">
        <v>988</v>
      </c>
      <c r="D74" s="12">
        <v>390305407</v>
      </c>
      <c r="E74" s="265">
        <v>14309</v>
      </c>
      <c r="F74" s="4">
        <v>111</v>
      </c>
      <c r="G74" s="121"/>
      <c r="J74" s="98"/>
      <c r="L74" s="265">
        <v>44379</v>
      </c>
      <c r="M74" s="8">
        <f t="shared" si="5"/>
        <v>82</v>
      </c>
      <c r="N74" s="8">
        <v>119</v>
      </c>
      <c r="O74" s="97" t="s">
        <v>112</v>
      </c>
      <c r="P74" s="8">
        <v>8</v>
      </c>
      <c r="Q74" s="8">
        <v>8</v>
      </c>
      <c r="V74" s="8"/>
      <c r="W74" s="8" t="s">
        <v>1223</v>
      </c>
      <c r="Y74" s="8">
        <v>1</v>
      </c>
      <c r="Z74" s="8"/>
      <c r="AA74" s="8"/>
      <c r="AB74" s="16">
        <v>44404</v>
      </c>
      <c r="AC74" s="8"/>
      <c r="AD74" s="16">
        <v>44417</v>
      </c>
      <c r="AE74" s="10" t="e">
        <f t="shared" si="14"/>
        <v>#NUM!</v>
      </c>
      <c r="AF74" s="97">
        <v>1</v>
      </c>
      <c r="AK74" s="97"/>
      <c r="AL74" s="97">
        <v>0</v>
      </c>
      <c r="AM74" s="97">
        <v>1</v>
      </c>
      <c r="AN74" s="97">
        <v>0</v>
      </c>
      <c r="AO74" s="97">
        <v>1</v>
      </c>
      <c r="AP74" s="97">
        <v>0</v>
      </c>
      <c r="AT74" s="97" t="s">
        <v>1224</v>
      </c>
      <c r="AU74" s="97"/>
      <c r="AV74" s="97"/>
      <c r="AW74" s="111" t="e">
        <f t="shared" si="13"/>
        <v>#VALUE!</v>
      </c>
      <c r="AX74" s="97"/>
      <c r="BK74" s="113" t="e">
        <f t="shared" si="15"/>
        <v>#DIV/0!</v>
      </c>
      <c r="BL74" s="113" t="e">
        <f t="shared" si="16"/>
        <v>#DIV/0!</v>
      </c>
      <c r="BM74" s="113" t="e">
        <f t="shared" si="17"/>
        <v>#DIV/0!</v>
      </c>
      <c r="BN74" s="113" t="e">
        <f t="shared" si="18"/>
        <v>#DIV/0!</v>
      </c>
      <c r="BR74" s="97"/>
      <c r="BU74" s="97"/>
      <c r="BY74" s="97"/>
      <c r="BZ74" s="97"/>
      <c r="CB74" s="97"/>
      <c r="CV74" s="97"/>
      <c r="CY74" s="97"/>
      <c r="DI74" s="97">
        <v>0</v>
      </c>
      <c r="DJ74" s="104">
        <v>44732</v>
      </c>
      <c r="DK74" s="12"/>
    </row>
    <row r="75" spans="1:115" ht="20.100000000000001" customHeight="1" x14ac:dyDescent="0.25">
      <c r="A75" s="25">
        <v>175</v>
      </c>
      <c r="B75" s="265">
        <v>44684</v>
      </c>
      <c r="C75" s="274" t="s">
        <v>1191</v>
      </c>
      <c r="D75" s="12">
        <v>360418954</v>
      </c>
      <c r="E75" s="265">
        <v>13258</v>
      </c>
      <c r="F75" s="4">
        <v>205</v>
      </c>
      <c r="G75" s="121"/>
      <c r="I75" s="121"/>
      <c r="J75" s="98"/>
      <c r="K75" s="124"/>
      <c r="L75" s="265">
        <v>43994</v>
      </c>
      <c r="M75" s="8">
        <f t="shared" si="5"/>
        <v>84</v>
      </c>
      <c r="N75" s="8">
        <v>72</v>
      </c>
      <c r="O75" s="97" t="s">
        <v>117</v>
      </c>
      <c r="P75" s="8">
        <v>9</v>
      </c>
      <c r="Q75" s="8">
        <v>8</v>
      </c>
      <c r="V75" s="8"/>
      <c r="W75" s="8" t="s">
        <v>1225</v>
      </c>
      <c r="Y75" s="8">
        <v>1</v>
      </c>
      <c r="Z75" s="8"/>
      <c r="AA75" s="8"/>
      <c r="AB75" s="16">
        <v>43972</v>
      </c>
      <c r="AC75" s="16">
        <v>44684</v>
      </c>
      <c r="AD75" s="16">
        <v>44001</v>
      </c>
      <c r="AE75" s="10">
        <f t="shared" si="14"/>
        <v>683</v>
      </c>
      <c r="AF75" s="97">
        <v>0</v>
      </c>
      <c r="AK75" s="97"/>
      <c r="AL75" s="97">
        <v>0</v>
      </c>
      <c r="AM75" s="97">
        <v>1</v>
      </c>
      <c r="AN75" s="97">
        <v>0</v>
      </c>
      <c r="AO75" s="97">
        <v>0</v>
      </c>
      <c r="AP75" s="97">
        <v>0</v>
      </c>
      <c r="AQ75" s="97" t="s">
        <v>124</v>
      </c>
      <c r="AR75" s="97" t="s">
        <v>115</v>
      </c>
      <c r="AS75" s="97">
        <v>0</v>
      </c>
      <c r="AT75" s="104">
        <v>44690</v>
      </c>
      <c r="AU75" s="97" t="s">
        <v>473</v>
      </c>
      <c r="AV75" s="97"/>
      <c r="AW75" s="111">
        <f t="shared" si="13"/>
        <v>86</v>
      </c>
      <c r="AX75" s="104">
        <v>44684</v>
      </c>
      <c r="AY75" s="97">
        <v>2.61</v>
      </c>
      <c r="AZ75" s="97" t="s">
        <v>116</v>
      </c>
      <c r="BA75" s="97" t="s">
        <v>116</v>
      </c>
      <c r="BB75" s="97">
        <v>3.21</v>
      </c>
      <c r="BC75" s="97">
        <v>0.99</v>
      </c>
      <c r="BD75" s="97">
        <v>22.6</v>
      </c>
      <c r="BE75" s="97">
        <v>135</v>
      </c>
      <c r="BF75" s="97">
        <v>5.99</v>
      </c>
      <c r="BG75" s="97">
        <v>267</v>
      </c>
      <c r="BH75" s="97">
        <v>3.4</v>
      </c>
      <c r="BI75" s="97">
        <v>0.45</v>
      </c>
      <c r="BJ75" s="97">
        <v>2</v>
      </c>
      <c r="BK75" s="113">
        <f t="shared" si="15"/>
        <v>1.7</v>
      </c>
      <c r="BL75" s="113">
        <f t="shared" si="16"/>
        <v>4.4444444444444446</v>
      </c>
      <c r="BM75" s="113">
        <f t="shared" si="17"/>
        <v>133.5</v>
      </c>
      <c r="BN75" s="113">
        <f t="shared" si="18"/>
        <v>453.9</v>
      </c>
      <c r="BO75" s="97">
        <v>1</v>
      </c>
      <c r="BR75" s="97"/>
      <c r="BU75" s="97"/>
      <c r="BY75" s="97"/>
      <c r="BZ75" s="97"/>
      <c r="CB75" s="97"/>
      <c r="CV75" s="97"/>
      <c r="CY75" s="97"/>
      <c r="DI75" s="97">
        <v>0</v>
      </c>
      <c r="DJ75" s="104">
        <v>44775</v>
      </c>
      <c r="DK75" s="12"/>
    </row>
    <row r="76" spans="1:115" ht="20.100000000000001" customHeight="1" x14ac:dyDescent="0.25">
      <c r="A76" s="25">
        <v>176</v>
      </c>
      <c r="B76" s="265">
        <v>44687</v>
      </c>
      <c r="C76" s="274" t="s">
        <v>989</v>
      </c>
      <c r="D76" s="12">
        <v>440429439</v>
      </c>
      <c r="E76" s="265">
        <v>16191</v>
      </c>
      <c r="F76" s="4">
        <v>111</v>
      </c>
      <c r="G76" s="121"/>
      <c r="H76" s="4" t="s">
        <v>2</v>
      </c>
      <c r="I76" s="97">
        <v>245.66</v>
      </c>
      <c r="J76" s="98">
        <v>4.29</v>
      </c>
      <c r="K76" s="124" t="s">
        <v>210</v>
      </c>
      <c r="L76" s="265">
        <v>43910</v>
      </c>
      <c r="M76" s="8">
        <f t="shared" si="5"/>
        <v>75</v>
      </c>
      <c r="N76" s="8">
        <v>654</v>
      </c>
      <c r="O76" s="97" t="s">
        <v>109</v>
      </c>
      <c r="P76" s="8">
        <v>9</v>
      </c>
      <c r="Q76" s="8">
        <v>8</v>
      </c>
      <c r="R76" s="97" t="s">
        <v>116</v>
      </c>
      <c r="S76" s="97">
        <v>0</v>
      </c>
      <c r="T76" s="97">
        <v>0</v>
      </c>
      <c r="U76" s="97">
        <v>0</v>
      </c>
      <c r="V76" s="8">
        <v>0</v>
      </c>
      <c r="W76" s="8" t="s">
        <v>116</v>
      </c>
      <c r="Y76" s="8" t="s">
        <v>116</v>
      </c>
      <c r="Z76" s="8" t="s">
        <v>116</v>
      </c>
      <c r="AA76" s="8" t="s">
        <v>116</v>
      </c>
      <c r="AB76" s="8" t="s">
        <v>116</v>
      </c>
      <c r="AC76" s="16">
        <v>44621</v>
      </c>
      <c r="AD76" s="16">
        <v>43910</v>
      </c>
      <c r="AE76" s="10">
        <f t="shared" si="14"/>
        <v>711</v>
      </c>
      <c r="AF76" s="97" t="s">
        <v>116</v>
      </c>
      <c r="AG76" s="97">
        <v>1</v>
      </c>
      <c r="AH76" s="97" t="s">
        <v>110</v>
      </c>
      <c r="AI76" s="97">
        <v>0</v>
      </c>
      <c r="AJ76" s="97" t="s">
        <v>116</v>
      </c>
      <c r="AK76" s="97" t="s">
        <v>116</v>
      </c>
      <c r="AL76" s="97">
        <v>1</v>
      </c>
      <c r="AM76" s="97">
        <v>1</v>
      </c>
      <c r="AN76" s="97">
        <v>0</v>
      </c>
      <c r="AO76" s="97">
        <v>0</v>
      </c>
      <c r="AP76" s="97">
        <v>0</v>
      </c>
      <c r="AQ76" s="97" t="s">
        <v>124</v>
      </c>
      <c r="AR76" s="97" t="s">
        <v>693</v>
      </c>
      <c r="AS76" s="97">
        <v>1</v>
      </c>
      <c r="AT76" s="104">
        <v>44687</v>
      </c>
      <c r="AU76" s="97" t="s">
        <v>473</v>
      </c>
      <c r="AV76" s="97"/>
      <c r="AW76" s="111">
        <f t="shared" si="13"/>
        <v>78</v>
      </c>
      <c r="AX76" s="104">
        <v>44687</v>
      </c>
      <c r="AY76" s="97">
        <v>245.66</v>
      </c>
      <c r="AZ76" s="97">
        <v>17.62</v>
      </c>
      <c r="BA76" s="97">
        <v>83.58</v>
      </c>
      <c r="BB76" s="97">
        <v>4.29</v>
      </c>
      <c r="BC76" s="97">
        <v>2.17</v>
      </c>
      <c r="BD76" s="97">
        <v>14.3</v>
      </c>
      <c r="BE76" s="97">
        <v>122</v>
      </c>
      <c r="BF76" s="97">
        <v>9.18</v>
      </c>
      <c r="BG76" s="97">
        <v>153</v>
      </c>
      <c r="BH76" s="97">
        <v>5.59</v>
      </c>
      <c r="BI76" s="97">
        <v>0.85</v>
      </c>
      <c r="BJ76" s="97">
        <v>2.11</v>
      </c>
      <c r="BK76" s="97">
        <f t="shared" si="15"/>
        <v>2.6492890995260665</v>
      </c>
      <c r="BL76" s="113">
        <f t="shared" si="16"/>
        <v>2.4823529411764707</v>
      </c>
      <c r="BM76" s="113">
        <f t="shared" si="17"/>
        <v>72.511848341232238</v>
      </c>
      <c r="BN76" s="113">
        <f t="shared" si="18"/>
        <v>405.34123222748821</v>
      </c>
      <c r="BO76" s="97">
        <v>1</v>
      </c>
      <c r="BP76" s="97">
        <v>0</v>
      </c>
      <c r="BQ76" s="97" t="s">
        <v>116</v>
      </c>
      <c r="BR76" s="97" t="s">
        <v>116</v>
      </c>
      <c r="BS76" s="97">
        <v>0</v>
      </c>
      <c r="BT76" s="97" t="s">
        <v>116</v>
      </c>
      <c r="BU76" s="97" t="s">
        <v>116</v>
      </c>
      <c r="BV76" s="97">
        <v>0</v>
      </c>
      <c r="BW76" s="97">
        <v>0</v>
      </c>
      <c r="BY76" s="97"/>
      <c r="BZ76" s="97"/>
      <c r="CB76" s="97"/>
      <c r="CV76" s="97"/>
      <c r="CY76" s="97"/>
      <c r="DA76" s="97">
        <v>0</v>
      </c>
      <c r="DB76" s="97">
        <v>0</v>
      </c>
      <c r="DC76" s="97">
        <v>0</v>
      </c>
      <c r="DD76" s="97">
        <v>0</v>
      </c>
      <c r="DE76" s="97">
        <v>0</v>
      </c>
      <c r="DF76" s="97">
        <v>0</v>
      </c>
      <c r="DG76" s="97">
        <v>0</v>
      </c>
      <c r="DH76" s="97">
        <v>0</v>
      </c>
      <c r="DI76" s="97">
        <v>0</v>
      </c>
      <c r="DJ76" s="104">
        <v>44806</v>
      </c>
      <c r="DK76" s="12"/>
    </row>
    <row r="77" spans="1:115" ht="19.5" customHeight="1" x14ac:dyDescent="0.25">
      <c r="A77" s="25">
        <v>177</v>
      </c>
      <c r="B77" s="265">
        <v>44691</v>
      </c>
      <c r="C77" s="274" t="s">
        <v>990</v>
      </c>
      <c r="D77" s="12">
        <v>390812424</v>
      </c>
      <c r="E77" s="265">
        <v>14469</v>
      </c>
      <c r="F77" s="4">
        <v>211</v>
      </c>
      <c r="G77" s="121"/>
      <c r="H77" s="4" t="s">
        <v>2</v>
      </c>
      <c r="I77" s="121">
        <v>2.95</v>
      </c>
      <c r="J77" s="98">
        <v>293.82</v>
      </c>
      <c r="K77" s="124" t="s">
        <v>1227</v>
      </c>
      <c r="L77" s="265">
        <v>44621</v>
      </c>
      <c r="M77" s="8">
        <f t="shared" si="5"/>
        <v>82</v>
      </c>
      <c r="N77" s="8">
        <v>283</v>
      </c>
      <c r="O77" s="97" t="s">
        <v>122</v>
      </c>
      <c r="P77" s="8">
        <v>7</v>
      </c>
      <c r="Q77" s="8">
        <v>7</v>
      </c>
      <c r="R77" s="97">
        <v>0</v>
      </c>
      <c r="S77" s="97">
        <v>0</v>
      </c>
      <c r="T77" s="97">
        <v>0</v>
      </c>
      <c r="U77" s="97">
        <v>0</v>
      </c>
      <c r="V77" s="8">
        <v>0</v>
      </c>
      <c r="W77" s="8" t="s">
        <v>1226</v>
      </c>
      <c r="Y77" s="8">
        <v>1</v>
      </c>
      <c r="Z77" s="8"/>
      <c r="AA77" s="8"/>
      <c r="AB77" s="16">
        <v>44684</v>
      </c>
      <c r="AC77" s="8" t="s">
        <v>1082</v>
      </c>
      <c r="AD77" s="16">
        <v>44662</v>
      </c>
      <c r="AE77" s="10" t="e">
        <f t="shared" si="14"/>
        <v>#VALUE!</v>
      </c>
      <c r="AF77" s="97">
        <v>1</v>
      </c>
      <c r="AG77" s="97">
        <v>1</v>
      </c>
      <c r="AH77" s="97" t="s">
        <v>110</v>
      </c>
      <c r="AI77" s="97">
        <v>0</v>
      </c>
      <c r="AJ77" s="97" t="s">
        <v>116</v>
      </c>
      <c r="AK77" s="97" t="s">
        <v>116</v>
      </c>
      <c r="AL77" s="97">
        <v>0</v>
      </c>
      <c r="AM77" s="97">
        <v>0</v>
      </c>
      <c r="AN77" s="97">
        <v>0</v>
      </c>
      <c r="AO77" s="97">
        <v>1</v>
      </c>
      <c r="AP77" s="97">
        <v>0</v>
      </c>
      <c r="AQ77" s="97">
        <v>0</v>
      </c>
      <c r="AU77" s="97"/>
      <c r="AV77" s="97"/>
      <c r="AW77" s="111" t="e">
        <f t="shared" si="13"/>
        <v>#NUM!</v>
      </c>
      <c r="AX77" s="97"/>
      <c r="BL77" s="113"/>
      <c r="BM77" s="113"/>
      <c r="BN77" s="113"/>
      <c r="BR77" s="97"/>
      <c r="BU77" s="97"/>
      <c r="BW77" s="97">
        <v>0</v>
      </c>
      <c r="BY77" s="97"/>
      <c r="BZ77" s="97"/>
      <c r="CB77" s="97"/>
      <c r="CV77" s="97"/>
      <c r="CY77" s="97"/>
      <c r="DI77" s="97" t="s">
        <v>116</v>
      </c>
      <c r="DJ77" s="104">
        <v>44705</v>
      </c>
      <c r="DK77" s="12"/>
    </row>
    <row r="78" spans="1:115" ht="20.100000000000001" customHeight="1" x14ac:dyDescent="0.25">
      <c r="A78" s="25">
        <v>178</v>
      </c>
      <c r="B78" s="265">
        <v>44697</v>
      </c>
      <c r="C78" s="274" t="s">
        <v>1038</v>
      </c>
      <c r="D78" s="12">
        <v>400524455</v>
      </c>
      <c r="E78" s="265">
        <v>14755</v>
      </c>
      <c r="F78" s="4">
        <v>201</v>
      </c>
      <c r="G78" s="121"/>
      <c r="I78" s="121">
        <v>4.3499999999999996</v>
      </c>
      <c r="J78" s="98">
        <v>2.5099999999999998</v>
      </c>
      <c r="K78" s="124" t="s">
        <v>1228</v>
      </c>
      <c r="L78" s="265">
        <v>43080</v>
      </c>
      <c r="M78" s="8">
        <f t="shared" si="5"/>
        <v>77</v>
      </c>
      <c r="N78" s="8">
        <v>6.7</v>
      </c>
      <c r="O78" s="97" t="s">
        <v>122</v>
      </c>
      <c r="P78" s="8">
        <v>7</v>
      </c>
      <c r="Q78" s="8">
        <v>7</v>
      </c>
      <c r="R78" s="97">
        <v>0</v>
      </c>
      <c r="S78" s="97">
        <v>1</v>
      </c>
      <c r="T78" s="97">
        <v>0</v>
      </c>
      <c r="U78" s="97">
        <v>0</v>
      </c>
      <c r="V78" s="8">
        <v>0</v>
      </c>
      <c r="X78" s="8" t="s">
        <v>1229</v>
      </c>
      <c r="Y78" s="8">
        <v>0</v>
      </c>
      <c r="Z78" s="8"/>
      <c r="AA78" s="8"/>
      <c r="AB78" s="16">
        <v>43125</v>
      </c>
      <c r="AC78" s="8" t="s">
        <v>1082</v>
      </c>
      <c r="AD78" s="16">
        <v>43101</v>
      </c>
      <c r="AE78" s="10" t="e">
        <f t="shared" si="14"/>
        <v>#VALUE!</v>
      </c>
      <c r="AF78" s="97">
        <v>0</v>
      </c>
      <c r="AG78" s="97">
        <v>1</v>
      </c>
      <c r="AH78" s="97" t="s">
        <v>110</v>
      </c>
      <c r="AI78" s="97">
        <v>0</v>
      </c>
      <c r="AJ78" s="113">
        <v>0.01</v>
      </c>
      <c r="AK78" s="104">
        <v>43357</v>
      </c>
      <c r="AL78" s="97">
        <v>0</v>
      </c>
      <c r="AM78" s="97">
        <v>1</v>
      </c>
      <c r="AN78" s="97">
        <v>0</v>
      </c>
      <c r="AO78" s="97">
        <v>0</v>
      </c>
      <c r="AP78" s="97">
        <v>0</v>
      </c>
      <c r="AQ78" s="97" t="s">
        <v>111</v>
      </c>
      <c r="AR78" s="97" t="s">
        <v>115</v>
      </c>
      <c r="AS78" s="97">
        <v>0</v>
      </c>
      <c r="AT78" s="104">
        <v>44711</v>
      </c>
      <c r="AU78" s="97" t="s">
        <v>473</v>
      </c>
      <c r="AV78" s="97"/>
      <c r="AW78" s="111">
        <f t="shared" si="13"/>
        <v>82</v>
      </c>
      <c r="AX78" s="104">
        <v>44697</v>
      </c>
      <c r="AY78" s="97">
        <v>4.3499999999999996</v>
      </c>
      <c r="AZ78" s="97">
        <v>26.02</v>
      </c>
      <c r="BA78" s="97">
        <v>76.87</v>
      </c>
      <c r="BB78" s="97">
        <v>2.5099999999999998</v>
      </c>
      <c r="BC78" s="97">
        <v>1.08</v>
      </c>
      <c r="BD78" s="97">
        <v>4</v>
      </c>
      <c r="BE78" s="97">
        <v>118</v>
      </c>
      <c r="BF78" s="97">
        <v>3.59</v>
      </c>
      <c r="BG78" s="97">
        <v>163</v>
      </c>
      <c r="BH78" s="97">
        <v>2.46</v>
      </c>
      <c r="BI78" s="97">
        <v>0.27</v>
      </c>
      <c r="BJ78" s="97">
        <v>0.77</v>
      </c>
      <c r="BK78" s="97">
        <f t="shared" si="15"/>
        <v>3.1948051948051948</v>
      </c>
      <c r="BL78" s="113">
        <f t="shared" si="16"/>
        <v>2.8518518518518516</v>
      </c>
      <c r="BM78" s="113">
        <f t="shared" si="17"/>
        <v>211.68831168831167</v>
      </c>
      <c r="BN78" s="113">
        <f t="shared" si="18"/>
        <v>520.75324675324669</v>
      </c>
      <c r="BO78" s="97">
        <v>1</v>
      </c>
      <c r="BP78" s="97">
        <v>0</v>
      </c>
      <c r="BQ78" s="97">
        <v>0.16</v>
      </c>
      <c r="BR78" s="104">
        <v>44767</v>
      </c>
      <c r="BS78" s="97">
        <v>0</v>
      </c>
      <c r="BT78" s="97" t="s">
        <v>116</v>
      </c>
      <c r="BU78" s="97" t="s">
        <v>116</v>
      </c>
      <c r="BV78" s="97">
        <v>0</v>
      </c>
      <c r="BW78" s="97">
        <v>0</v>
      </c>
      <c r="BY78" s="97"/>
      <c r="BZ78" s="97"/>
      <c r="CB78" s="97"/>
      <c r="CV78" s="97"/>
      <c r="CY78" s="97"/>
      <c r="DA78" s="97">
        <v>0</v>
      </c>
      <c r="DB78" s="97">
        <v>0</v>
      </c>
      <c r="DC78" s="97">
        <v>0</v>
      </c>
      <c r="DD78" s="97">
        <v>0</v>
      </c>
      <c r="DE78" s="97">
        <v>0</v>
      </c>
      <c r="DF78" s="97">
        <v>0</v>
      </c>
      <c r="DG78" s="97">
        <v>0</v>
      </c>
      <c r="DH78" s="97">
        <v>1</v>
      </c>
      <c r="DI78" s="97">
        <v>0</v>
      </c>
      <c r="DJ78" s="104">
        <v>44795</v>
      </c>
      <c r="DK78" s="12"/>
    </row>
    <row r="79" spans="1:115" ht="20.100000000000001" customHeight="1" x14ac:dyDescent="0.25">
      <c r="A79" s="25">
        <v>179</v>
      </c>
      <c r="B79" s="265">
        <v>44697</v>
      </c>
      <c r="C79" s="274" t="s">
        <v>991</v>
      </c>
      <c r="D79" s="12">
        <v>481123222</v>
      </c>
      <c r="E79" s="265">
        <v>17860</v>
      </c>
      <c r="F79" s="4">
        <v>111</v>
      </c>
      <c r="G79" s="121"/>
      <c r="I79" s="121">
        <v>88.89</v>
      </c>
      <c r="J79" s="98">
        <v>4</v>
      </c>
      <c r="K79" s="124" t="s">
        <v>16</v>
      </c>
      <c r="L79" s="265">
        <v>44631</v>
      </c>
      <c r="M79" s="8">
        <f t="shared" si="5"/>
        <v>73</v>
      </c>
      <c r="N79" s="8">
        <v>62</v>
      </c>
      <c r="O79" s="97" t="s">
        <v>112</v>
      </c>
      <c r="P79" s="8">
        <v>8</v>
      </c>
      <c r="Q79" s="8">
        <v>8</v>
      </c>
      <c r="R79" s="97">
        <v>0</v>
      </c>
      <c r="S79" s="97">
        <v>0</v>
      </c>
      <c r="T79" s="97">
        <v>0</v>
      </c>
      <c r="U79" s="97">
        <v>0</v>
      </c>
      <c r="V79" s="8">
        <v>0</v>
      </c>
      <c r="W79" s="8" t="s">
        <v>1230</v>
      </c>
      <c r="Y79" s="8">
        <v>1</v>
      </c>
      <c r="Z79" s="8"/>
      <c r="AA79" s="8"/>
      <c r="AB79" s="16">
        <v>44670</v>
      </c>
      <c r="AC79" s="8" t="s">
        <v>1082</v>
      </c>
      <c r="AD79" s="16">
        <v>44662</v>
      </c>
      <c r="AE79" s="10" t="e">
        <f t="shared" si="14"/>
        <v>#VALUE!</v>
      </c>
      <c r="AF79" s="97">
        <v>0</v>
      </c>
      <c r="AG79" s="97">
        <v>1</v>
      </c>
      <c r="AH79" s="97" t="s">
        <v>126</v>
      </c>
      <c r="AI79" s="97">
        <v>0</v>
      </c>
      <c r="AJ79" s="97" t="s">
        <v>116</v>
      </c>
      <c r="AK79" s="97" t="s">
        <v>116</v>
      </c>
      <c r="AL79" s="97">
        <v>0</v>
      </c>
      <c r="AM79" s="97">
        <v>1</v>
      </c>
      <c r="AN79" s="97">
        <v>0</v>
      </c>
      <c r="AO79" s="97">
        <v>0</v>
      </c>
      <c r="AP79" s="97">
        <v>0</v>
      </c>
      <c r="AQ79" s="97" t="s">
        <v>494</v>
      </c>
      <c r="AR79" s="97" t="s">
        <v>115</v>
      </c>
      <c r="AS79" s="97">
        <v>0</v>
      </c>
      <c r="AT79" s="104">
        <v>44725</v>
      </c>
      <c r="AU79" s="97" t="s">
        <v>473</v>
      </c>
      <c r="AV79" s="97"/>
      <c r="AW79" s="111">
        <f t="shared" si="13"/>
        <v>73</v>
      </c>
      <c r="AX79" s="104">
        <v>44725</v>
      </c>
      <c r="AY79" s="97">
        <v>8.86</v>
      </c>
      <c r="AZ79" s="97" t="s">
        <v>116</v>
      </c>
      <c r="BA79" s="97" t="s">
        <v>116</v>
      </c>
      <c r="BB79" s="97" t="s">
        <v>116</v>
      </c>
      <c r="BC79" s="97" t="s">
        <v>116</v>
      </c>
      <c r="BD79" s="97" t="s">
        <v>116</v>
      </c>
      <c r="BE79" s="97" t="s">
        <v>116</v>
      </c>
      <c r="BF79" s="97" t="s">
        <v>116</v>
      </c>
      <c r="BG79" s="97" t="s">
        <v>116</v>
      </c>
      <c r="BH79" s="97" t="s">
        <v>116</v>
      </c>
      <c r="BI79" s="97" t="s">
        <v>116</v>
      </c>
      <c r="BJ79" s="97" t="s">
        <v>116</v>
      </c>
      <c r="BK79" s="97" t="s">
        <v>116</v>
      </c>
      <c r="BL79" s="113" t="e">
        <f t="shared" si="16"/>
        <v>#VALUE!</v>
      </c>
      <c r="BM79" s="113" t="e">
        <f t="shared" si="17"/>
        <v>#VALUE!</v>
      </c>
      <c r="BN79" s="113" t="e">
        <f t="shared" si="18"/>
        <v>#VALUE!</v>
      </c>
      <c r="BO79" s="97">
        <v>1</v>
      </c>
      <c r="BP79" s="97">
        <v>0</v>
      </c>
      <c r="BQ79" s="97" t="s">
        <v>116</v>
      </c>
      <c r="BR79" s="97" t="s">
        <v>116</v>
      </c>
      <c r="BS79" s="97" t="s">
        <v>116</v>
      </c>
      <c r="BT79" s="97" t="s">
        <v>116</v>
      </c>
      <c r="BU79" s="97" t="s">
        <v>116</v>
      </c>
      <c r="BV79" s="97">
        <v>0</v>
      </c>
      <c r="BW79" s="97">
        <v>0</v>
      </c>
      <c r="BY79" s="97"/>
      <c r="BZ79" s="97"/>
      <c r="CB79" s="97"/>
      <c r="CV79" s="97"/>
      <c r="CY79" s="97"/>
      <c r="DA79" s="97">
        <v>0</v>
      </c>
      <c r="DB79" s="97">
        <v>0</v>
      </c>
      <c r="DC79" s="97">
        <v>0</v>
      </c>
      <c r="DD79" s="97">
        <v>0</v>
      </c>
      <c r="DE79" s="97">
        <v>0</v>
      </c>
      <c r="DF79" s="97">
        <v>0</v>
      </c>
      <c r="DG79" s="97">
        <v>0</v>
      </c>
      <c r="DH79" s="97">
        <v>0</v>
      </c>
      <c r="DI79" s="97">
        <v>0</v>
      </c>
      <c r="DJ79" s="104">
        <v>44812</v>
      </c>
      <c r="DK79" s="12"/>
    </row>
    <row r="80" spans="1:115" ht="20.100000000000001" customHeight="1" x14ac:dyDescent="0.25">
      <c r="A80" s="25">
        <v>180</v>
      </c>
      <c r="B80" s="265">
        <v>44697</v>
      </c>
      <c r="C80" s="274" t="s">
        <v>992</v>
      </c>
      <c r="D80" s="12">
        <v>510130191</v>
      </c>
      <c r="E80" s="265">
        <v>18658</v>
      </c>
      <c r="F80" s="4">
        <v>111</v>
      </c>
      <c r="I80" s="121">
        <v>1.21</v>
      </c>
      <c r="J80" s="131">
        <v>3</v>
      </c>
      <c r="K80" s="124" t="s">
        <v>1231</v>
      </c>
      <c r="L80" s="265">
        <v>39129</v>
      </c>
      <c r="M80" s="8">
        <f t="shared" ref="M80:M121" si="19">DATEDIF(E80,L80,"y")</f>
        <v>56</v>
      </c>
      <c r="N80" s="8">
        <v>19.72</v>
      </c>
      <c r="O80" s="97" t="s">
        <v>1232</v>
      </c>
      <c r="P80" s="11">
        <v>7</v>
      </c>
      <c r="Q80" s="8">
        <v>7</v>
      </c>
      <c r="R80" s="97">
        <v>0</v>
      </c>
      <c r="S80" s="97">
        <v>1</v>
      </c>
      <c r="T80" s="97">
        <v>0</v>
      </c>
      <c r="U80" s="97">
        <v>1</v>
      </c>
      <c r="V80" s="8">
        <v>1</v>
      </c>
      <c r="X80" s="8" t="s">
        <v>1233</v>
      </c>
      <c r="Y80" s="8">
        <v>0</v>
      </c>
      <c r="Z80" s="8"/>
      <c r="AA80" s="8"/>
      <c r="AB80" s="8" t="s">
        <v>1082</v>
      </c>
      <c r="AC80" s="16">
        <v>41662</v>
      </c>
      <c r="AD80" s="16">
        <v>41275</v>
      </c>
      <c r="AE80" s="10">
        <f t="shared" si="14"/>
        <v>387</v>
      </c>
      <c r="AF80" s="97">
        <v>0</v>
      </c>
      <c r="AG80" s="97">
        <v>1</v>
      </c>
      <c r="AH80" s="97" t="s">
        <v>110</v>
      </c>
      <c r="AI80" s="97">
        <v>0</v>
      </c>
      <c r="AJ80" s="97" t="s">
        <v>116</v>
      </c>
      <c r="AK80" s="97" t="s">
        <v>116</v>
      </c>
      <c r="AL80" s="97">
        <v>0</v>
      </c>
      <c r="AM80" s="97">
        <v>0</v>
      </c>
      <c r="AN80" s="97">
        <v>0</v>
      </c>
      <c r="AO80" s="97">
        <v>0</v>
      </c>
      <c r="AP80" s="97">
        <v>0</v>
      </c>
      <c r="AQ80" s="97">
        <v>0</v>
      </c>
      <c r="AU80" s="97"/>
      <c r="AV80" s="97"/>
      <c r="AW80" s="111"/>
      <c r="AX80" s="97"/>
      <c r="BK80" s="97" t="e">
        <f t="shared" si="15"/>
        <v>#DIV/0!</v>
      </c>
      <c r="BL80" s="113" t="e">
        <f t="shared" si="16"/>
        <v>#DIV/0!</v>
      </c>
      <c r="BM80" s="113" t="e">
        <f t="shared" si="17"/>
        <v>#DIV/0!</v>
      </c>
      <c r="BN80" s="113" t="e">
        <f t="shared" si="18"/>
        <v>#DIV/0!</v>
      </c>
      <c r="BR80" s="97"/>
      <c r="BU80" s="97"/>
      <c r="BW80" s="97">
        <v>0</v>
      </c>
      <c r="BY80" s="97"/>
      <c r="BZ80" s="97"/>
      <c r="CB80" s="97"/>
      <c r="CV80" s="97"/>
      <c r="CY80" s="97"/>
      <c r="DA80" s="97">
        <v>0</v>
      </c>
      <c r="DB80" s="97">
        <v>0</v>
      </c>
      <c r="DC80" s="97">
        <v>0</v>
      </c>
      <c r="DD80" s="97">
        <v>0</v>
      </c>
      <c r="DE80" s="97">
        <v>0</v>
      </c>
      <c r="DF80" s="97">
        <v>0</v>
      </c>
      <c r="DG80" s="97">
        <v>0</v>
      </c>
      <c r="DH80" s="97">
        <v>0</v>
      </c>
      <c r="DI80" s="97">
        <v>0</v>
      </c>
      <c r="DJ80" s="104">
        <v>44767</v>
      </c>
      <c r="DK80" s="12"/>
    </row>
    <row r="81" spans="1:115" ht="20.100000000000001" customHeight="1" x14ac:dyDescent="0.25">
      <c r="A81" s="25">
        <v>181</v>
      </c>
      <c r="B81" s="265">
        <v>44704</v>
      </c>
      <c r="C81" s="274" t="s">
        <v>993</v>
      </c>
      <c r="D81" s="12">
        <v>6512201080</v>
      </c>
      <c r="E81" s="265">
        <v>24096</v>
      </c>
      <c r="F81" s="4">
        <v>111</v>
      </c>
      <c r="H81" s="4" t="s">
        <v>0</v>
      </c>
      <c r="I81" s="121">
        <v>25.4</v>
      </c>
      <c r="J81" s="131">
        <v>4.4000000000000004</v>
      </c>
      <c r="K81" s="124" t="s">
        <v>547</v>
      </c>
      <c r="L81" s="265">
        <v>44700</v>
      </c>
      <c r="M81" s="8">
        <f t="shared" si="19"/>
        <v>56</v>
      </c>
      <c r="N81" s="272" t="s">
        <v>116</v>
      </c>
      <c r="O81" s="97" t="s">
        <v>117</v>
      </c>
      <c r="P81" s="8">
        <v>9</v>
      </c>
      <c r="Q81" s="8">
        <v>8</v>
      </c>
      <c r="R81" s="97">
        <v>0</v>
      </c>
      <c r="S81" s="97">
        <v>0</v>
      </c>
      <c r="T81" s="97">
        <v>0</v>
      </c>
      <c r="U81" s="97">
        <v>0</v>
      </c>
      <c r="V81" s="8">
        <v>0</v>
      </c>
      <c r="W81" s="8" t="s">
        <v>1234</v>
      </c>
      <c r="Y81" s="8">
        <v>1</v>
      </c>
      <c r="Z81" s="8"/>
      <c r="AA81" s="8"/>
      <c r="AB81" s="16">
        <v>44673</v>
      </c>
      <c r="AC81" s="8" t="s">
        <v>1082</v>
      </c>
      <c r="AD81" s="16">
        <v>44690</v>
      </c>
      <c r="AF81" s="97">
        <v>0</v>
      </c>
      <c r="AG81" s="97">
        <v>1</v>
      </c>
      <c r="AH81" s="97" t="s">
        <v>126</v>
      </c>
      <c r="AI81" s="97">
        <v>0</v>
      </c>
      <c r="AJ81" s="97" t="s">
        <v>116</v>
      </c>
      <c r="AK81" s="97" t="s">
        <v>116</v>
      </c>
      <c r="AL81" s="97">
        <v>0</v>
      </c>
      <c r="AM81" s="97">
        <v>1</v>
      </c>
      <c r="AN81" s="97">
        <v>0</v>
      </c>
      <c r="AO81" s="97">
        <v>0</v>
      </c>
      <c r="AP81" s="97">
        <v>0</v>
      </c>
      <c r="AQ81" s="97" t="s">
        <v>111</v>
      </c>
      <c r="AR81" s="97" t="s">
        <v>115</v>
      </c>
      <c r="AS81" s="97">
        <v>0</v>
      </c>
      <c r="AT81" s="104">
        <v>44739</v>
      </c>
      <c r="AU81" s="97" t="s">
        <v>473</v>
      </c>
      <c r="AV81" s="97"/>
      <c r="AW81" s="111">
        <f t="shared" si="13"/>
        <v>56</v>
      </c>
      <c r="AX81" s="104">
        <v>44700</v>
      </c>
      <c r="AY81" s="97">
        <v>25.4</v>
      </c>
      <c r="AZ81" s="97">
        <v>18.3</v>
      </c>
      <c r="BA81" s="97" t="s">
        <v>116</v>
      </c>
      <c r="BB81" s="97">
        <v>4.4000000000000004</v>
      </c>
      <c r="BC81" s="97">
        <v>1.75</v>
      </c>
      <c r="BD81" s="97">
        <v>4</v>
      </c>
      <c r="BE81" s="97">
        <v>167</v>
      </c>
      <c r="BF81" s="97">
        <v>8.5399999999999991</v>
      </c>
      <c r="BG81" s="97">
        <v>160</v>
      </c>
      <c r="BH81" s="97">
        <v>4.28</v>
      </c>
      <c r="BI81" s="97">
        <v>0.61</v>
      </c>
      <c r="BJ81" s="97">
        <v>3.49</v>
      </c>
      <c r="BK81" s="97">
        <f t="shared" si="15"/>
        <v>1.2263610315186246</v>
      </c>
      <c r="BL81" s="113">
        <f t="shared" si="16"/>
        <v>5.7213114754098369</v>
      </c>
      <c r="BM81" s="113">
        <f t="shared" si="17"/>
        <v>45.845272206303719</v>
      </c>
      <c r="BN81" s="113">
        <f t="shared" si="18"/>
        <v>196.21776504297992</v>
      </c>
      <c r="BO81" s="97">
        <v>1</v>
      </c>
      <c r="BP81" s="97">
        <v>0</v>
      </c>
      <c r="BQ81" s="97">
        <v>0.61</v>
      </c>
      <c r="BR81" s="104">
        <v>44798</v>
      </c>
      <c r="BS81" s="97">
        <v>0</v>
      </c>
      <c r="BT81" s="97" t="s">
        <v>116</v>
      </c>
      <c r="BU81" s="97" t="s">
        <v>116</v>
      </c>
      <c r="BV81" s="97">
        <v>0</v>
      </c>
      <c r="BW81" s="97">
        <v>0</v>
      </c>
      <c r="BY81" s="97"/>
      <c r="BZ81" s="97"/>
      <c r="CB81" s="97"/>
      <c r="CV81" s="97"/>
      <c r="CY81" s="97"/>
      <c r="DA81" s="97">
        <v>0</v>
      </c>
      <c r="DB81" s="97">
        <v>0</v>
      </c>
      <c r="DC81" s="97">
        <v>0</v>
      </c>
      <c r="DD81" s="97">
        <v>0</v>
      </c>
      <c r="DE81" s="97">
        <v>0</v>
      </c>
      <c r="DF81" s="97">
        <v>0</v>
      </c>
      <c r="DG81" s="97">
        <v>0</v>
      </c>
      <c r="DH81" s="97">
        <v>0</v>
      </c>
      <c r="DI81" s="97">
        <v>0</v>
      </c>
      <c r="DJ81" s="104">
        <v>44803</v>
      </c>
      <c r="DK81" s="12"/>
    </row>
    <row r="82" spans="1:115" ht="20.100000000000001" customHeight="1" x14ac:dyDescent="0.25">
      <c r="A82" s="25">
        <v>182</v>
      </c>
      <c r="B82" s="265">
        <v>44711</v>
      </c>
      <c r="C82" s="274" t="s">
        <v>994</v>
      </c>
      <c r="D82" s="12">
        <v>6906224292</v>
      </c>
      <c r="E82" s="265">
        <v>25376</v>
      </c>
      <c r="F82" s="4">
        <v>205</v>
      </c>
      <c r="H82" s="4" t="s">
        <v>2</v>
      </c>
      <c r="I82" s="4">
        <v>1.36</v>
      </c>
      <c r="J82" s="98">
        <v>4.79</v>
      </c>
      <c r="K82" s="8" t="s">
        <v>16</v>
      </c>
      <c r="L82" s="265">
        <v>43709</v>
      </c>
      <c r="M82" s="8">
        <f t="shared" si="19"/>
        <v>50</v>
      </c>
      <c r="N82" s="8">
        <v>1.2</v>
      </c>
      <c r="O82" s="97" t="s">
        <v>117</v>
      </c>
      <c r="P82" s="8">
        <v>9</v>
      </c>
      <c r="Q82" s="8">
        <v>8</v>
      </c>
      <c r="R82" s="97">
        <v>0</v>
      </c>
      <c r="S82" s="97">
        <v>1</v>
      </c>
      <c r="T82" s="97">
        <v>1</v>
      </c>
      <c r="U82" s="97">
        <v>0</v>
      </c>
      <c r="V82" s="8">
        <v>0</v>
      </c>
      <c r="X82" s="8" t="s">
        <v>1233</v>
      </c>
      <c r="Y82" s="8">
        <v>0</v>
      </c>
      <c r="Z82" s="8"/>
      <c r="AA82" s="8"/>
      <c r="AB82" s="8" t="s">
        <v>1082</v>
      </c>
      <c r="AC82" s="8" t="s">
        <v>1082</v>
      </c>
      <c r="AD82" s="16">
        <v>43497</v>
      </c>
      <c r="AF82" s="97">
        <v>0</v>
      </c>
      <c r="AG82" s="97">
        <v>1</v>
      </c>
      <c r="AH82" s="97" t="s">
        <v>126</v>
      </c>
      <c r="AI82" s="97">
        <v>0</v>
      </c>
      <c r="AJ82" s="97">
        <v>0.26</v>
      </c>
      <c r="AK82" s="104">
        <v>44582</v>
      </c>
      <c r="AL82" s="97">
        <v>0</v>
      </c>
      <c r="AM82" s="97">
        <v>0</v>
      </c>
      <c r="AN82" s="97">
        <v>0</v>
      </c>
      <c r="AO82" s="97">
        <v>0</v>
      </c>
      <c r="AP82" s="97">
        <v>0</v>
      </c>
      <c r="AQ82" s="97" t="s">
        <v>1235</v>
      </c>
      <c r="AU82" s="97"/>
      <c r="AV82" s="97"/>
      <c r="AW82" s="111" t="e">
        <f t="shared" si="13"/>
        <v>#NUM!</v>
      </c>
      <c r="AX82" s="97"/>
      <c r="BK82" s="97" t="e">
        <f>BH82/BJ82</f>
        <v>#DIV/0!</v>
      </c>
      <c r="BL82" s="113" t="e">
        <f t="shared" si="16"/>
        <v>#DIV/0!</v>
      </c>
      <c r="BM82" s="113" t="e">
        <f t="shared" si="17"/>
        <v>#DIV/0!</v>
      </c>
      <c r="BN82" s="113" t="e">
        <f t="shared" si="18"/>
        <v>#DIV/0!</v>
      </c>
      <c r="BR82" s="97"/>
      <c r="BU82" s="97"/>
      <c r="BW82" s="97">
        <v>0</v>
      </c>
      <c r="BY82" s="97"/>
      <c r="BZ82" s="97"/>
      <c r="CB82" s="97"/>
      <c r="CV82" s="97"/>
      <c r="CY82" s="97"/>
      <c r="DA82" s="97">
        <v>0</v>
      </c>
      <c r="DB82" s="97">
        <v>0</v>
      </c>
      <c r="DC82" s="97">
        <v>0</v>
      </c>
      <c r="DD82" s="97">
        <v>0</v>
      </c>
      <c r="DE82" s="97">
        <v>0</v>
      </c>
      <c r="DF82" s="97">
        <v>0</v>
      </c>
      <c r="DG82" s="97">
        <v>0</v>
      </c>
      <c r="DH82" s="97">
        <v>0</v>
      </c>
      <c r="DI82" s="97">
        <v>0</v>
      </c>
      <c r="DJ82" s="104">
        <v>44704</v>
      </c>
      <c r="DK82" s="12"/>
    </row>
    <row r="83" spans="1:115" ht="20.100000000000001" customHeight="1" x14ac:dyDescent="0.25">
      <c r="A83" s="25">
        <v>183</v>
      </c>
      <c r="B83" s="265">
        <v>44711</v>
      </c>
      <c r="C83" s="274" t="s">
        <v>995</v>
      </c>
      <c r="D83" s="12">
        <v>531226224</v>
      </c>
      <c r="E83" s="265">
        <v>19719</v>
      </c>
      <c r="F83" s="4">
        <v>111</v>
      </c>
      <c r="H83" s="4" t="s">
        <v>1236</v>
      </c>
      <c r="I83" s="4">
        <v>283.61</v>
      </c>
      <c r="J83" s="98">
        <v>5.6</v>
      </c>
      <c r="K83" s="8" t="s">
        <v>1237</v>
      </c>
      <c r="L83" s="265">
        <v>44694</v>
      </c>
      <c r="M83" s="8">
        <f t="shared" si="19"/>
        <v>68</v>
      </c>
      <c r="N83" s="8">
        <v>548</v>
      </c>
      <c r="O83" s="97" t="s">
        <v>117</v>
      </c>
      <c r="P83" s="8">
        <v>9</v>
      </c>
      <c r="Q83" s="8">
        <v>8</v>
      </c>
      <c r="R83" s="97">
        <v>0</v>
      </c>
      <c r="S83" s="97">
        <v>0</v>
      </c>
      <c r="T83" s="97">
        <v>0</v>
      </c>
      <c r="U83" s="97">
        <v>0</v>
      </c>
      <c r="V83" s="8">
        <v>0</v>
      </c>
      <c r="W83" s="8" t="s">
        <v>1238</v>
      </c>
      <c r="Y83" s="8">
        <v>1</v>
      </c>
      <c r="Z83" s="8"/>
      <c r="AA83" s="8"/>
      <c r="AB83" s="16">
        <v>44698</v>
      </c>
      <c r="AC83" s="8" t="s">
        <v>1082</v>
      </c>
      <c r="AD83" s="16">
        <v>44711</v>
      </c>
      <c r="AE83" s="10" t="e">
        <f t="shared" si="14"/>
        <v>#VALUE!</v>
      </c>
      <c r="AF83" s="97">
        <v>1</v>
      </c>
      <c r="AG83" s="97">
        <v>1</v>
      </c>
      <c r="AH83" s="97" t="s">
        <v>110</v>
      </c>
      <c r="AI83" s="97">
        <v>0</v>
      </c>
      <c r="AJ83" s="97" t="s">
        <v>116</v>
      </c>
      <c r="AK83" s="97" t="s">
        <v>116</v>
      </c>
      <c r="AL83" s="97">
        <v>1</v>
      </c>
      <c r="AM83" s="97">
        <v>1</v>
      </c>
      <c r="AN83" s="97">
        <v>1</v>
      </c>
      <c r="AO83" s="97">
        <v>1</v>
      </c>
      <c r="AP83" s="97">
        <v>0</v>
      </c>
      <c r="AQ83" s="97" t="s">
        <v>494</v>
      </c>
      <c r="AR83" s="97" t="s">
        <v>115</v>
      </c>
      <c r="AS83" s="97">
        <v>1</v>
      </c>
      <c r="AT83" s="104">
        <v>44764</v>
      </c>
      <c r="AU83" s="97" t="s">
        <v>473</v>
      </c>
      <c r="AV83" s="97"/>
      <c r="AW83" s="111">
        <f t="shared" si="13"/>
        <v>68</v>
      </c>
      <c r="AX83" s="104">
        <v>44763</v>
      </c>
      <c r="AY83" s="97">
        <v>15.58</v>
      </c>
      <c r="AZ83" s="97">
        <v>13.65</v>
      </c>
      <c r="BA83" s="97">
        <v>128.69999999999999</v>
      </c>
      <c r="BB83" s="97">
        <v>4.22</v>
      </c>
      <c r="BC83" s="97">
        <v>7.83</v>
      </c>
      <c r="BD83" s="97">
        <v>14.2</v>
      </c>
      <c r="BE83" s="97">
        <v>133</v>
      </c>
      <c r="BF83" s="97">
        <v>8.92</v>
      </c>
      <c r="BG83" s="97">
        <v>245</v>
      </c>
      <c r="BH83" s="97">
        <v>5.85</v>
      </c>
      <c r="BI83" s="97">
        <v>1.04</v>
      </c>
      <c r="BJ83" s="97">
        <v>1.94</v>
      </c>
      <c r="BK83" s="97">
        <f t="shared" ref="BK83:BK117" si="20">BH83/BJ83</f>
        <v>3.0154639175257731</v>
      </c>
      <c r="BL83" s="113">
        <f t="shared" si="16"/>
        <v>1.8653846153846152</v>
      </c>
      <c r="BM83" s="113">
        <f t="shared" si="17"/>
        <v>126.28865979381443</v>
      </c>
      <c r="BN83" s="113">
        <f t="shared" si="18"/>
        <v>738.78865979381442</v>
      </c>
      <c r="BO83" s="97">
        <v>1</v>
      </c>
      <c r="BP83" s="97">
        <v>0</v>
      </c>
      <c r="BQ83" s="97" t="s">
        <v>116</v>
      </c>
      <c r="BR83" s="97" t="s">
        <v>116</v>
      </c>
      <c r="BS83" s="97" t="s">
        <v>116</v>
      </c>
      <c r="BT83" s="97" t="s">
        <v>116</v>
      </c>
      <c r="BU83" s="97" t="s">
        <v>116</v>
      </c>
      <c r="BV83" s="97">
        <v>0</v>
      </c>
      <c r="BW83" s="97">
        <v>0</v>
      </c>
      <c r="BY83" s="97"/>
      <c r="BZ83" s="97"/>
      <c r="CB83" s="97"/>
      <c r="CV83" s="97"/>
      <c r="CY83" s="97"/>
      <c r="DA83" s="97">
        <v>0</v>
      </c>
      <c r="DB83" s="97">
        <v>0</v>
      </c>
      <c r="DC83" s="97">
        <v>0</v>
      </c>
      <c r="DD83" s="97">
        <v>0</v>
      </c>
      <c r="DE83" s="97">
        <v>0</v>
      </c>
      <c r="DF83" s="97">
        <v>0</v>
      </c>
      <c r="DG83" s="97">
        <v>0</v>
      </c>
      <c r="DH83" s="97">
        <v>0</v>
      </c>
      <c r="DI83" s="97">
        <v>0</v>
      </c>
      <c r="DJ83" s="104">
        <v>44812</v>
      </c>
      <c r="DK83" s="12"/>
    </row>
    <row r="84" spans="1:115" ht="20.100000000000001" customHeight="1" x14ac:dyDescent="0.25">
      <c r="A84" s="25">
        <v>184</v>
      </c>
      <c r="B84" s="265">
        <v>44711</v>
      </c>
      <c r="C84" s="274" t="s">
        <v>996</v>
      </c>
      <c r="D84" s="12">
        <v>531018072</v>
      </c>
      <c r="E84" s="265">
        <v>19650</v>
      </c>
      <c r="F84" s="4">
        <v>201</v>
      </c>
      <c r="H84" s="4" t="s">
        <v>2</v>
      </c>
      <c r="I84" s="4">
        <v>38.28</v>
      </c>
      <c r="J84" s="98">
        <v>3.73</v>
      </c>
      <c r="K84" s="8" t="s">
        <v>16</v>
      </c>
      <c r="L84" s="265">
        <v>44697</v>
      </c>
      <c r="M84" s="8">
        <f t="shared" si="19"/>
        <v>68</v>
      </c>
      <c r="N84" s="8">
        <v>35</v>
      </c>
      <c r="O84" s="97" t="s">
        <v>109</v>
      </c>
      <c r="P84" s="8">
        <v>9</v>
      </c>
      <c r="Q84" s="8">
        <v>8</v>
      </c>
      <c r="R84" s="97">
        <v>0</v>
      </c>
      <c r="S84" s="97">
        <v>0</v>
      </c>
      <c r="T84" s="97">
        <v>0</v>
      </c>
      <c r="U84" s="97">
        <v>0</v>
      </c>
      <c r="V84" s="8">
        <v>0</v>
      </c>
      <c r="W84" s="8" t="s">
        <v>1239</v>
      </c>
      <c r="Y84" s="8">
        <v>1</v>
      </c>
      <c r="Z84" s="8"/>
      <c r="AA84" s="8"/>
      <c r="AB84" s="8" t="s">
        <v>1240</v>
      </c>
      <c r="AC84" s="8" t="s">
        <v>1082</v>
      </c>
      <c r="AD84" s="16">
        <v>44718</v>
      </c>
      <c r="AE84" s="10" t="e">
        <f t="shared" si="14"/>
        <v>#VALUE!</v>
      </c>
      <c r="AF84" s="97">
        <v>1</v>
      </c>
      <c r="AG84" s="97">
        <v>1</v>
      </c>
      <c r="AH84" s="97" t="s">
        <v>126</v>
      </c>
      <c r="AI84" s="97">
        <v>0</v>
      </c>
      <c r="AJ84" s="97">
        <v>0.09</v>
      </c>
      <c r="AK84" s="104">
        <v>44791</v>
      </c>
      <c r="AL84" s="97">
        <v>1</v>
      </c>
      <c r="AM84" s="97">
        <v>1</v>
      </c>
      <c r="AN84" s="97">
        <v>0</v>
      </c>
      <c r="AO84" s="97">
        <v>1</v>
      </c>
      <c r="AP84" s="97">
        <v>0</v>
      </c>
      <c r="AQ84" s="97" t="s">
        <v>494</v>
      </c>
      <c r="AR84" s="97" t="s">
        <v>115</v>
      </c>
      <c r="AS84" s="97">
        <v>1</v>
      </c>
      <c r="AT84" s="104">
        <v>44763</v>
      </c>
      <c r="AU84" s="97" t="s">
        <v>473</v>
      </c>
      <c r="AV84" s="97"/>
      <c r="AW84" s="111">
        <f t="shared" si="13"/>
        <v>68</v>
      </c>
      <c r="AX84" s="104">
        <v>44756</v>
      </c>
      <c r="AY84" s="97">
        <v>0.31</v>
      </c>
      <c r="AZ84" s="97" t="s">
        <v>116</v>
      </c>
      <c r="BA84" s="97" t="s">
        <v>116</v>
      </c>
      <c r="BB84" s="97">
        <v>3.35</v>
      </c>
      <c r="BC84" s="97">
        <v>1.34</v>
      </c>
      <c r="BD84" s="97">
        <v>4.5</v>
      </c>
      <c r="BE84" s="97">
        <v>147</v>
      </c>
      <c r="BF84" s="97">
        <v>4.21</v>
      </c>
      <c r="BG84" s="97">
        <v>160</v>
      </c>
      <c r="BH84" s="97">
        <v>2.13</v>
      </c>
      <c r="BI84" s="97">
        <v>0.4</v>
      </c>
      <c r="BJ84" s="97">
        <v>1.46</v>
      </c>
      <c r="BK84" s="97">
        <f t="shared" si="20"/>
        <v>1.4589041095890412</v>
      </c>
      <c r="BL84" s="113">
        <f t="shared" si="16"/>
        <v>3.65</v>
      </c>
      <c r="BM84" s="113">
        <f t="shared" si="17"/>
        <v>109.58904109589041</v>
      </c>
      <c r="BN84" s="113">
        <f t="shared" si="18"/>
        <v>233.42465753424656</v>
      </c>
      <c r="BO84" s="97">
        <v>1</v>
      </c>
      <c r="BP84" s="97">
        <v>0</v>
      </c>
      <c r="BQ84" s="97">
        <v>0.09</v>
      </c>
      <c r="BR84" s="104">
        <v>44791</v>
      </c>
      <c r="BS84" s="97">
        <v>0</v>
      </c>
      <c r="BT84" s="97">
        <v>0</v>
      </c>
      <c r="BU84" s="97">
        <v>0</v>
      </c>
      <c r="BV84" s="97">
        <v>0</v>
      </c>
      <c r="BW84" s="97">
        <v>0</v>
      </c>
      <c r="BY84" s="97"/>
      <c r="BZ84" s="97"/>
      <c r="CB84" s="97"/>
      <c r="CV84" s="97"/>
      <c r="CY84" s="97"/>
      <c r="DA84" s="97">
        <v>0</v>
      </c>
      <c r="DB84" s="97">
        <v>0</v>
      </c>
      <c r="DC84" s="97">
        <v>0</v>
      </c>
      <c r="DD84" s="97">
        <v>0</v>
      </c>
      <c r="DE84" s="97">
        <v>0</v>
      </c>
      <c r="DF84" s="97">
        <v>0</v>
      </c>
      <c r="DG84" s="97">
        <v>0</v>
      </c>
      <c r="DH84" s="97">
        <v>0</v>
      </c>
      <c r="DI84" s="97">
        <v>0</v>
      </c>
      <c r="DJ84" s="104">
        <v>44791</v>
      </c>
      <c r="DK84" s="12"/>
    </row>
    <row r="85" spans="1:115" ht="20.100000000000001" customHeight="1" x14ac:dyDescent="0.25">
      <c r="A85" s="25">
        <v>185</v>
      </c>
      <c r="B85" s="265">
        <v>44718</v>
      </c>
      <c r="C85" s="274" t="s">
        <v>997</v>
      </c>
      <c r="D85" s="12">
        <v>430807409</v>
      </c>
      <c r="E85" s="265">
        <v>15925</v>
      </c>
      <c r="F85" s="4">
        <v>111</v>
      </c>
      <c r="I85" s="98">
        <v>771.19</v>
      </c>
      <c r="J85" s="98">
        <v>2.75</v>
      </c>
      <c r="K85" s="8" t="s">
        <v>1241</v>
      </c>
      <c r="L85" s="265">
        <v>40529</v>
      </c>
      <c r="M85" s="8">
        <f t="shared" si="19"/>
        <v>67</v>
      </c>
      <c r="N85" s="8">
        <v>11.43</v>
      </c>
      <c r="O85" s="97" t="s">
        <v>116</v>
      </c>
      <c r="P85" s="8" t="s">
        <v>116</v>
      </c>
      <c r="Q85" s="8" t="s">
        <v>116</v>
      </c>
      <c r="V85" s="8"/>
      <c r="Z85" s="8"/>
      <c r="AA85" s="8"/>
      <c r="AB85" s="8"/>
      <c r="AC85" s="8"/>
      <c r="AD85" s="8"/>
      <c r="AE85" s="10">
        <f t="shared" si="14"/>
        <v>0</v>
      </c>
      <c r="AF85" s="97"/>
      <c r="AK85" s="97"/>
      <c r="AU85" s="97"/>
      <c r="AV85" s="97"/>
      <c r="AW85" s="111" t="e">
        <f t="shared" si="13"/>
        <v>#NUM!</v>
      </c>
      <c r="AX85" s="97"/>
      <c r="BK85" s="97" t="e">
        <f t="shared" si="20"/>
        <v>#DIV/0!</v>
      </c>
      <c r="BL85" s="113" t="e">
        <f t="shared" si="16"/>
        <v>#DIV/0!</v>
      </c>
      <c r="BM85" s="113" t="e">
        <f t="shared" si="17"/>
        <v>#DIV/0!</v>
      </c>
      <c r="BN85" s="113" t="e">
        <f t="shared" si="18"/>
        <v>#DIV/0!</v>
      </c>
      <c r="BR85" s="97"/>
      <c r="BU85" s="97"/>
      <c r="BY85" s="97"/>
      <c r="BZ85" s="97"/>
      <c r="CB85" s="97"/>
      <c r="CV85" s="97"/>
      <c r="CY85" s="97"/>
      <c r="DJ85" s="97"/>
      <c r="DK85" s="12"/>
    </row>
    <row r="86" spans="1:115" ht="20.100000000000001" customHeight="1" x14ac:dyDescent="0.25">
      <c r="A86" s="25">
        <v>186</v>
      </c>
      <c r="B86" s="5">
        <v>44725</v>
      </c>
      <c r="C86" s="23" t="s">
        <v>1086</v>
      </c>
      <c r="D86" s="6">
        <v>431115437</v>
      </c>
      <c r="E86" s="7">
        <v>16025</v>
      </c>
      <c r="F86" s="4">
        <v>211</v>
      </c>
      <c r="I86" s="4">
        <v>0.56999999999999995</v>
      </c>
      <c r="J86" s="98">
        <v>4.12</v>
      </c>
      <c r="K86" s="8" t="s">
        <v>210</v>
      </c>
      <c r="L86" s="265">
        <v>39311</v>
      </c>
      <c r="M86" s="8">
        <f t="shared" si="19"/>
        <v>63</v>
      </c>
      <c r="N86" s="8">
        <v>21.5</v>
      </c>
      <c r="O86" s="97" t="s">
        <v>117</v>
      </c>
      <c r="P86" s="8">
        <v>9</v>
      </c>
      <c r="Q86" s="8">
        <v>8</v>
      </c>
      <c r="R86" s="97">
        <v>0</v>
      </c>
      <c r="S86" s="97">
        <v>1</v>
      </c>
      <c r="T86" s="97">
        <v>0</v>
      </c>
      <c r="U86" s="97">
        <v>0</v>
      </c>
      <c r="V86" s="8">
        <v>0</v>
      </c>
      <c r="X86" s="8" t="s">
        <v>1242</v>
      </c>
      <c r="Y86" s="8">
        <v>0</v>
      </c>
      <c r="Z86" s="8"/>
      <c r="AA86" s="8"/>
      <c r="AB86" s="16">
        <v>44712</v>
      </c>
      <c r="AC86" s="16">
        <v>44682</v>
      </c>
      <c r="AD86" s="16">
        <v>39433</v>
      </c>
      <c r="AE86" s="10">
        <f t="shared" si="14"/>
        <v>5249</v>
      </c>
      <c r="AF86" s="97">
        <v>0</v>
      </c>
      <c r="AG86" s="97">
        <v>1</v>
      </c>
      <c r="AH86" s="97" t="s">
        <v>697</v>
      </c>
      <c r="AI86" s="97">
        <v>0</v>
      </c>
      <c r="AJ86" s="97" t="s">
        <v>116</v>
      </c>
      <c r="AK86" s="97" t="s">
        <v>116</v>
      </c>
      <c r="AL86" s="97">
        <v>0</v>
      </c>
      <c r="AM86" s="97">
        <v>1</v>
      </c>
      <c r="AN86" s="97">
        <v>0</v>
      </c>
      <c r="AO86" s="97">
        <v>0</v>
      </c>
      <c r="AP86" s="97">
        <v>0</v>
      </c>
      <c r="AQ86" s="97" t="s">
        <v>124</v>
      </c>
      <c r="AR86" s="97" t="s">
        <v>115</v>
      </c>
      <c r="AS86" s="97">
        <v>1</v>
      </c>
      <c r="AT86" s="104">
        <v>44774</v>
      </c>
      <c r="AU86" s="97" t="s">
        <v>473</v>
      </c>
      <c r="AV86" s="97"/>
      <c r="AW86" s="111">
        <f t="shared" si="13"/>
        <v>78</v>
      </c>
      <c r="AX86" s="104">
        <v>44763</v>
      </c>
      <c r="AY86" s="97">
        <v>0.12</v>
      </c>
      <c r="AZ86" s="97" t="s">
        <v>116</v>
      </c>
      <c r="BA86" s="97" t="s">
        <v>116</v>
      </c>
      <c r="BB86" s="97">
        <v>2.48</v>
      </c>
      <c r="BC86" s="97">
        <v>1.26</v>
      </c>
      <c r="BD86" s="97">
        <v>4</v>
      </c>
      <c r="BE86" s="97">
        <v>137</v>
      </c>
      <c r="BF86" s="97">
        <v>7.68</v>
      </c>
      <c r="BG86" s="97">
        <v>294</v>
      </c>
      <c r="BH86" s="97">
        <v>4.4800000000000004</v>
      </c>
      <c r="BI86" s="97">
        <v>0.77</v>
      </c>
      <c r="BJ86" s="97">
        <v>2.0299999999999998</v>
      </c>
      <c r="BK86" s="97">
        <f t="shared" si="20"/>
        <v>2.2068965517241383</v>
      </c>
      <c r="BL86" s="113">
        <f t="shared" si="16"/>
        <v>2.6363636363636362</v>
      </c>
      <c r="BM86" s="113">
        <f t="shared" si="17"/>
        <v>144.82758620689657</v>
      </c>
      <c r="BN86" s="113">
        <f t="shared" si="18"/>
        <v>648.82758620689674</v>
      </c>
      <c r="BO86" s="97">
        <v>1</v>
      </c>
      <c r="BP86" s="97">
        <v>0</v>
      </c>
      <c r="BQ86" s="97">
        <v>0.03</v>
      </c>
      <c r="BR86" s="104">
        <v>44824</v>
      </c>
      <c r="BS86" s="97">
        <v>0</v>
      </c>
      <c r="BT86" s="97" t="s">
        <v>116</v>
      </c>
      <c r="BU86" s="97" t="s">
        <v>116</v>
      </c>
      <c r="BV86" s="97">
        <v>0</v>
      </c>
      <c r="BW86" s="97">
        <v>0</v>
      </c>
      <c r="BY86" s="97"/>
      <c r="BZ86" s="97"/>
      <c r="CB86" s="97"/>
      <c r="CV86" s="97"/>
      <c r="CY86" s="97"/>
      <c r="DA86" s="97">
        <v>0</v>
      </c>
      <c r="DB86" s="97">
        <v>0</v>
      </c>
      <c r="DC86" s="97">
        <v>0</v>
      </c>
      <c r="DD86" s="97">
        <v>0</v>
      </c>
      <c r="DE86" s="97">
        <v>0</v>
      </c>
      <c r="DF86" s="97">
        <v>0</v>
      </c>
      <c r="DG86" s="97">
        <v>0</v>
      </c>
      <c r="DH86" s="97">
        <v>0</v>
      </c>
      <c r="DI86" s="97">
        <v>0</v>
      </c>
      <c r="DJ86" s="104">
        <v>44825</v>
      </c>
      <c r="DK86" s="12"/>
    </row>
    <row r="87" spans="1:115" ht="20.100000000000001" customHeight="1" x14ac:dyDescent="0.25">
      <c r="A87" s="25">
        <v>187</v>
      </c>
      <c r="B87" s="265">
        <v>44727</v>
      </c>
      <c r="C87" s="274" t="s">
        <v>1087</v>
      </c>
      <c r="D87" s="12">
        <v>500812025</v>
      </c>
      <c r="E87" s="31">
        <v>18487</v>
      </c>
      <c r="F87" s="4">
        <v>211</v>
      </c>
      <c r="H87" s="4" t="s">
        <v>2</v>
      </c>
      <c r="I87" s="4">
        <v>1.17</v>
      </c>
      <c r="J87" s="98">
        <v>3.8</v>
      </c>
      <c r="K87" s="8" t="s">
        <v>210</v>
      </c>
      <c r="L87" s="265">
        <v>43101</v>
      </c>
      <c r="M87" s="8">
        <f t="shared" si="19"/>
        <v>67</v>
      </c>
      <c r="N87" s="8">
        <v>7.2</v>
      </c>
      <c r="O87" s="97" t="s">
        <v>127</v>
      </c>
      <c r="P87" s="8">
        <v>7</v>
      </c>
      <c r="Q87" s="8">
        <v>7</v>
      </c>
      <c r="S87" s="97">
        <v>0</v>
      </c>
      <c r="T87" s="97">
        <v>1</v>
      </c>
      <c r="U87" s="97">
        <v>0</v>
      </c>
      <c r="V87" s="8">
        <v>0</v>
      </c>
      <c r="W87" s="8" t="s">
        <v>1243</v>
      </c>
      <c r="Y87" s="8">
        <v>0</v>
      </c>
      <c r="Z87" s="8"/>
      <c r="AA87" s="8"/>
      <c r="AB87" s="16">
        <v>44607</v>
      </c>
      <c r="AC87" s="8" t="s">
        <v>1082</v>
      </c>
      <c r="AD87" s="16">
        <v>43313</v>
      </c>
      <c r="AE87" s="10" t="e">
        <f t="shared" si="14"/>
        <v>#VALUE!</v>
      </c>
      <c r="AF87" s="97">
        <v>0</v>
      </c>
      <c r="AG87" s="97">
        <v>1</v>
      </c>
      <c r="AH87" s="97" t="s">
        <v>110</v>
      </c>
      <c r="AI87" s="97">
        <v>0</v>
      </c>
      <c r="AJ87" s="97" t="s">
        <v>116</v>
      </c>
      <c r="AK87" s="97" t="s">
        <v>116</v>
      </c>
      <c r="AL87" s="97">
        <v>0</v>
      </c>
      <c r="AM87" s="97">
        <v>1</v>
      </c>
      <c r="AN87" s="97">
        <v>0</v>
      </c>
      <c r="AO87" s="97">
        <v>0</v>
      </c>
      <c r="AP87" s="97">
        <v>0</v>
      </c>
      <c r="AQ87" s="97" t="s">
        <v>494</v>
      </c>
      <c r="AR87" s="97" t="s">
        <v>115</v>
      </c>
      <c r="AS87" s="97">
        <v>0</v>
      </c>
      <c r="AT87" s="104">
        <v>44727</v>
      </c>
      <c r="AU87" s="97" t="s">
        <v>473</v>
      </c>
      <c r="AV87" s="97"/>
      <c r="AW87" s="111">
        <f t="shared" si="13"/>
        <v>71</v>
      </c>
      <c r="AX87" s="104">
        <v>44726</v>
      </c>
      <c r="AY87" s="97">
        <v>1.17</v>
      </c>
      <c r="AZ87" s="97" t="s">
        <v>116</v>
      </c>
      <c r="BA87" s="97">
        <v>166.22</v>
      </c>
      <c r="BB87" s="97">
        <v>3.8</v>
      </c>
      <c r="BC87" s="97">
        <v>1.65</v>
      </c>
      <c r="BD87" s="97">
        <v>4</v>
      </c>
      <c r="BE87" s="97">
        <v>151</v>
      </c>
      <c r="BF87" s="97">
        <v>6.93</v>
      </c>
      <c r="BG87" s="97">
        <v>215</v>
      </c>
      <c r="BH87" s="97">
        <v>3.77</v>
      </c>
      <c r="BI87" s="97">
        <v>0.71</v>
      </c>
      <c r="BJ87" s="97">
        <v>2.29</v>
      </c>
      <c r="BK87" s="97">
        <f t="shared" si="20"/>
        <v>1.6462882096069869</v>
      </c>
      <c r="BL87" s="113">
        <f t="shared" si="16"/>
        <v>3.2253521126760565</v>
      </c>
      <c r="BM87" s="113">
        <f t="shared" si="17"/>
        <v>93.886462882096069</v>
      </c>
      <c r="BN87" s="113">
        <f t="shared" si="18"/>
        <v>353.95196506550218</v>
      </c>
      <c r="BO87" s="97">
        <v>1</v>
      </c>
      <c r="BP87" s="97">
        <v>0</v>
      </c>
      <c r="BQ87" s="97">
        <v>0.01</v>
      </c>
      <c r="BR87" s="104">
        <v>44782</v>
      </c>
      <c r="BS87" s="97">
        <v>1</v>
      </c>
      <c r="BT87" s="97" t="s">
        <v>116</v>
      </c>
      <c r="BU87" s="97" t="s">
        <v>116</v>
      </c>
      <c r="BV87" s="97">
        <v>1</v>
      </c>
      <c r="BW87" s="97">
        <v>0</v>
      </c>
      <c r="BY87" s="97"/>
      <c r="BZ87" s="97"/>
      <c r="CB87" s="97"/>
      <c r="CV87" s="97"/>
      <c r="CY87" s="97"/>
      <c r="DA87" s="97">
        <v>0</v>
      </c>
      <c r="DB87" s="97">
        <v>0</v>
      </c>
      <c r="DC87" s="97">
        <v>0</v>
      </c>
      <c r="DD87" s="97">
        <v>0</v>
      </c>
      <c r="DE87" s="97">
        <v>0</v>
      </c>
      <c r="DF87" s="97">
        <v>0</v>
      </c>
      <c r="DG87" s="97">
        <v>0</v>
      </c>
      <c r="DH87" s="97">
        <v>0</v>
      </c>
      <c r="DI87" s="97">
        <v>0</v>
      </c>
      <c r="DJ87" s="104">
        <v>44818</v>
      </c>
      <c r="DK87" s="12"/>
    </row>
    <row r="88" spans="1:115" ht="20.100000000000001" customHeight="1" x14ac:dyDescent="0.25">
      <c r="A88" s="25">
        <v>188</v>
      </c>
      <c r="B88" s="265">
        <v>44727</v>
      </c>
      <c r="C88" s="274" t="s">
        <v>1088</v>
      </c>
      <c r="D88" s="12">
        <v>440707490</v>
      </c>
      <c r="E88" s="31">
        <v>16260</v>
      </c>
      <c r="F88" s="4">
        <v>211</v>
      </c>
      <c r="H88" s="4" t="s">
        <v>0</v>
      </c>
      <c r="I88" s="4">
        <v>109.34</v>
      </c>
      <c r="J88" s="98">
        <v>3.16</v>
      </c>
      <c r="K88" s="8" t="s">
        <v>210</v>
      </c>
      <c r="L88" s="265">
        <v>40969</v>
      </c>
      <c r="M88" s="8">
        <f t="shared" si="19"/>
        <v>67</v>
      </c>
      <c r="N88" s="8">
        <v>9.6</v>
      </c>
      <c r="O88" s="97" t="s">
        <v>127</v>
      </c>
      <c r="P88" s="8">
        <v>7</v>
      </c>
      <c r="Q88" s="8">
        <v>7</v>
      </c>
      <c r="R88" s="97">
        <v>0</v>
      </c>
      <c r="S88" s="97">
        <v>0</v>
      </c>
      <c r="T88" s="97">
        <v>1</v>
      </c>
      <c r="U88" s="97">
        <v>0</v>
      </c>
      <c r="V88" s="8">
        <v>0</v>
      </c>
      <c r="W88" s="8" t="s">
        <v>1244</v>
      </c>
      <c r="Y88" s="8">
        <v>0</v>
      </c>
      <c r="Z88" s="8"/>
      <c r="AA88" s="8"/>
      <c r="AB88" s="16">
        <v>44470</v>
      </c>
      <c r="AC88" s="16">
        <v>44470</v>
      </c>
      <c r="AD88" s="16">
        <v>40969</v>
      </c>
      <c r="AE88" s="10">
        <f t="shared" si="14"/>
        <v>3501</v>
      </c>
      <c r="AF88" s="97">
        <v>0</v>
      </c>
      <c r="AG88" s="97">
        <v>1</v>
      </c>
      <c r="AH88" s="97" t="s">
        <v>1245</v>
      </c>
      <c r="AI88" s="97">
        <v>0</v>
      </c>
      <c r="AJ88" s="97" t="s">
        <v>116</v>
      </c>
      <c r="AK88" s="97" t="s">
        <v>116</v>
      </c>
      <c r="AL88" s="97">
        <v>0</v>
      </c>
      <c r="AM88" s="97">
        <v>1</v>
      </c>
      <c r="AN88" s="97">
        <v>0</v>
      </c>
      <c r="AO88" s="97">
        <v>0</v>
      </c>
      <c r="AP88" s="97">
        <v>0</v>
      </c>
      <c r="AQ88" s="97" t="s">
        <v>124</v>
      </c>
      <c r="AR88" s="97" t="s">
        <v>115</v>
      </c>
      <c r="AS88" s="97">
        <v>0</v>
      </c>
      <c r="AT88" s="104">
        <v>44732</v>
      </c>
      <c r="AU88" s="97" t="s">
        <v>473</v>
      </c>
      <c r="AV88" s="97"/>
      <c r="AW88" s="111">
        <f t="shared" si="13"/>
        <v>77</v>
      </c>
      <c r="AX88" s="104">
        <v>44727</v>
      </c>
      <c r="AY88" s="97">
        <v>109.34</v>
      </c>
      <c r="AZ88" s="97">
        <v>34.28</v>
      </c>
      <c r="BA88" s="97">
        <v>125.91</v>
      </c>
      <c r="BB88" s="97">
        <v>3.16</v>
      </c>
      <c r="BC88" s="97">
        <v>1.92</v>
      </c>
      <c r="BD88" s="97">
        <v>4</v>
      </c>
      <c r="BE88" s="97">
        <v>145</v>
      </c>
      <c r="BF88" s="97">
        <v>6.43</v>
      </c>
      <c r="BG88" s="97">
        <v>140</v>
      </c>
      <c r="BH88" s="97">
        <v>4.0199999999999996</v>
      </c>
      <c r="BI88" s="97">
        <v>0.64</v>
      </c>
      <c r="BJ88" s="97">
        <v>1.46</v>
      </c>
      <c r="BK88" s="97">
        <f t="shared" si="20"/>
        <v>2.7534246575342465</v>
      </c>
      <c r="BL88" s="113">
        <f t="shared" si="16"/>
        <v>2.28125</v>
      </c>
      <c r="BM88" s="113">
        <f t="shared" si="17"/>
        <v>95.890410958904113</v>
      </c>
      <c r="BN88" s="113">
        <f t="shared" si="18"/>
        <v>385.47945205479448</v>
      </c>
      <c r="BO88" s="97">
        <v>1</v>
      </c>
      <c r="BP88" s="97">
        <v>0</v>
      </c>
      <c r="BQ88" s="97" t="s">
        <v>116</v>
      </c>
      <c r="BR88" s="97" t="s">
        <v>116</v>
      </c>
      <c r="BS88" s="97" t="s">
        <v>116</v>
      </c>
      <c r="BT88" s="97" t="s">
        <v>116</v>
      </c>
      <c r="BU88" s="97" t="s">
        <v>116</v>
      </c>
      <c r="BV88" s="97">
        <v>0</v>
      </c>
      <c r="BW88" s="97">
        <v>0</v>
      </c>
      <c r="BY88" s="97"/>
      <c r="BZ88" s="97"/>
      <c r="CB88" s="97"/>
      <c r="CV88" s="97"/>
      <c r="CY88" s="97"/>
      <c r="DA88" s="97">
        <v>0</v>
      </c>
      <c r="DB88" s="97">
        <v>0</v>
      </c>
      <c r="DC88" s="97">
        <v>0</v>
      </c>
      <c r="DD88" s="97">
        <v>0</v>
      </c>
      <c r="DE88" s="97">
        <v>0</v>
      </c>
      <c r="DF88" s="97">
        <v>0</v>
      </c>
      <c r="DG88" s="97">
        <v>1</v>
      </c>
      <c r="DH88" s="97">
        <v>0</v>
      </c>
      <c r="DI88" s="97">
        <v>0</v>
      </c>
      <c r="DJ88" s="97" t="s">
        <v>1246</v>
      </c>
      <c r="DK88" s="12"/>
    </row>
    <row r="89" spans="1:115" ht="20.100000000000001" customHeight="1" x14ac:dyDescent="0.25">
      <c r="A89" s="25">
        <v>189</v>
      </c>
      <c r="B89" s="265">
        <v>44727</v>
      </c>
      <c r="C89" s="274" t="s">
        <v>1089</v>
      </c>
      <c r="D89" s="12">
        <v>5510310707</v>
      </c>
      <c r="E89" s="31">
        <v>20393</v>
      </c>
      <c r="F89" s="4">
        <v>201</v>
      </c>
      <c r="I89" s="4">
        <v>0.8</v>
      </c>
      <c r="J89" s="98">
        <v>2.87</v>
      </c>
      <c r="K89" s="8" t="s">
        <v>210</v>
      </c>
      <c r="L89" s="265">
        <v>44516</v>
      </c>
      <c r="M89" s="8">
        <f t="shared" si="19"/>
        <v>66</v>
      </c>
      <c r="N89" s="8">
        <v>34.950000000000003</v>
      </c>
      <c r="O89" s="97" t="s">
        <v>122</v>
      </c>
      <c r="P89" s="8">
        <v>7</v>
      </c>
      <c r="Q89" s="8">
        <v>7</v>
      </c>
      <c r="R89" s="97">
        <v>0</v>
      </c>
      <c r="S89" s="97">
        <v>0</v>
      </c>
      <c r="T89" s="97">
        <v>0</v>
      </c>
      <c r="U89" s="97">
        <v>1</v>
      </c>
      <c r="V89" s="8">
        <v>0</v>
      </c>
      <c r="W89" s="8" t="s">
        <v>1247</v>
      </c>
      <c r="Y89" s="8">
        <v>1</v>
      </c>
      <c r="Z89" s="8"/>
      <c r="AA89" s="8"/>
      <c r="AB89" s="16">
        <v>44581</v>
      </c>
      <c r="AC89" s="8" t="s">
        <v>1082</v>
      </c>
      <c r="AD89" s="16">
        <v>44593</v>
      </c>
      <c r="AE89" s="10" t="e">
        <f t="shared" si="14"/>
        <v>#VALUE!</v>
      </c>
      <c r="AF89" s="97">
        <v>0</v>
      </c>
      <c r="AG89" s="97">
        <v>1</v>
      </c>
      <c r="AH89" s="97" t="s">
        <v>110</v>
      </c>
      <c r="AI89" s="97">
        <v>0</v>
      </c>
      <c r="AJ89" s="97">
        <v>0.11</v>
      </c>
      <c r="AK89" s="104">
        <v>44810</v>
      </c>
      <c r="AL89" s="97">
        <v>1</v>
      </c>
      <c r="AM89" s="97">
        <v>0</v>
      </c>
      <c r="AN89" s="97">
        <v>0</v>
      </c>
      <c r="AO89" s="97">
        <v>0</v>
      </c>
      <c r="AP89" s="97">
        <v>0</v>
      </c>
      <c r="AQ89" s="97" t="s">
        <v>494</v>
      </c>
      <c r="AR89" s="97" t="s">
        <v>115</v>
      </c>
      <c r="AS89" s="97">
        <v>0</v>
      </c>
      <c r="AT89" s="104">
        <v>44727</v>
      </c>
      <c r="AU89" s="97" t="s">
        <v>473</v>
      </c>
      <c r="AV89" s="97"/>
      <c r="AW89" s="111">
        <f t="shared" si="13"/>
        <v>66</v>
      </c>
      <c r="AX89" s="104">
        <v>44726</v>
      </c>
      <c r="AY89" s="97">
        <v>0.8</v>
      </c>
      <c r="AZ89" s="97" t="s">
        <v>116</v>
      </c>
      <c r="BA89" s="97" t="s">
        <v>116</v>
      </c>
      <c r="BB89" s="97">
        <v>2.87</v>
      </c>
      <c r="BC89" s="97">
        <v>1.29</v>
      </c>
      <c r="BD89" s="97">
        <v>4</v>
      </c>
      <c r="BE89" s="97">
        <v>138</v>
      </c>
      <c r="BF89" s="97">
        <v>5.53</v>
      </c>
      <c r="BG89" s="97">
        <v>141</v>
      </c>
      <c r="BH89" s="97">
        <v>3.7</v>
      </c>
      <c r="BI89" s="97">
        <v>0.48</v>
      </c>
      <c r="BJ89" s="97">
        <v>1.24</v>
      </c>
      <c r="BK89" s="97">
        <f t="shared" si="20"/>
        <v>2.9838709677419355</v>
      </c>
      <c r="BL89" s="97">
        <f t="shared" si="16"/>
        <v>2.5833333333333335</v>
      </c>
      <c r="BM89" s="97">
        <f t="shared" si="17"/>
        <v>113.70967741935483</v>
      </c>
      <c r="BN89" s="97">
        <f t="shared" si="18"/>
        <v>420.72580645161293</v>
      </c>
      <c r="BO89" s="97">
        <v>1</v>
      </c>
      <c r="BP89" s="97">
        <v>0</v>
      </c>
      <c r="BQ89" s="97">
        <v>0.11</v>
      </c>
      <c r="BR89" s="104">
        <v>44810</v>
      </c>
      <c r="BS89" s="97">
        <v>0</v>
      </c>
      <c r="BT89" s="97" t="s">
        <v>116</v>
      </c>
      <c r="BU89" s="97" t="s">
        <v>116</v>
      </c>
      <c r="BV89" s="97">
        <v>1</v>
      </c>
      <c r="BW89" s="97">
        <v>0</v>
      </c>
      <c r="BY89" s="97"/>
      <c r="BZ89" s="97"/>
      <c r="CB89" s="97"/>
      <c r="CV89" s="97"/>
      <c r="CY89" s="97"/>
      <c r="DA89" s="97">
        <v>0</v>
      </c>
      <c r="DB89" s="97">
        <v>0</v>
      </c>
      <c r="DC89" s="97">
        <v>0</v>
      </c>
      <c r="DD89" s="97">
        <v>0</v>
      </c>
      <c r="DE89" s="97">
        <v>0</v>
      </c>
      <c r="DF89" s="97">
        <v>0</v>
      </c>
      <c r="DG89" s="97">
        <v>0</v>
      </c>
      <c r="DH89" s="97">
        <v>0</v>
      </c>
      <c r="DI89" s="97">
        <v>0</v>
      </c>
      <c r="DJ89" s="104">
        <v>44831</v>
      </c>
      <c r="DK89" s="12"/>
    </row>
    <row r="90" spans="1:115" ht="20.100000000000001" customHeight="1" x14ac:dyDescent="0.25">
      <c r="A90" s="25">
        <v>190</v>
      </c>
      <c r="B90" s="265">
        <v>44729</v>
      </c>
      <c r="C90" s="274" t="s">
        <v>1090</v>
      </c>
      <c r="D90" s="12">
        <v>510913239</v>
      </c>
      <c r="E90" s="31">
        <v>18884</v>
      </c>
      <c r="F90" s="4">
        <v>207</v>
      </c>
      <c r="I90" s="4">
        <v>2.3199999999999998</v>
      </c>
      <c r="J90" s="98">
        <v>2.4500000000000002</v>
      </c>
      <c r="K90" s="8" t="s">
        <v>211</v>
      </c>
      <c r="L90" s="265">
        <v>40087</v>
      </c>
      <c r="M90" s="8">
        <f t="shared" si="19"/>
        <v>58</v>
      </c>
      <c r="N90" s="8" t="s">
        <v>116</v>
      </c>
      <c r="O90" s="97" t="s">
        <v>117</v>
      </c>
      <c r="P90" s="8">
        <v>9</v>
      </c>
      <c r="Q90" s="8">
        <v>8</v>
      </c>
      <c r="R90" s="97">
        <v>0</v>
      </c>
      <c r="S90" s="97">
        <v>1</v>
      </c>
      <c r="T90" s="97">
        <v>0</v>
      </c>
      <c r="U90" s="97">
        <v>1</v>
      </c>
      <c r="V90" s="8">
        <v>0</v>
      </c>
      <c r="W90" s="8" t="s">
        <v>1248</v>
      </c>
      <c r="X90" s="8" t="s">
        <v>1248</v>
      </c>
      <c r="Y90" s="8">
        <v>0</v>
      </c>
      <c r="Z90" s="8"/>
      <c r="AA90" s="8"/>
      <c r="AB90" s="8" t="s">
        <v>1082</v>
      </c>
      <c r="AC90" s="16">
        <v>44562</v>
      </c>
      <c r="AD90" s="16">
        <v>43647</v>
      </c>
      <c r="AE90" s="10">
        <f t="shared" si="14"/>
        <v>915</v>
      </c>
      <c r="AF90" s="97">
        <v>0</v>
      </c>
      <c r="AG90" s="97">
        <v>1</v>
      </c>
      <c r="AH90" s="97" t="s">
        <v>692</v>
      </c>
      <c r="AI90" s="97">
        <v>1</v>
      </c>
      <c r="AJ90" s="97">
        <v>43</v>
      </c>
      <c r="AK90" s="104">
        <v>43833</v>
      </c>
      <c r="AL90" s="97">
        <v>0</v>
      </c>
      <c r="AM90" s="97">
        <v>0</v>
      </c>
      <c r="AN90" s="97">
        <v>0</v>
      </c>
      <c r="AO90" s="97">
        <v>0</v>
      </c>
      <c r="AP90" s="97">
        <v>0</v>
      </c>
      <c r="AQ90" s="97" t="s">
        <v>1249</v>
      </c>
      <c r="AR90" s="97" t="s">
        <v>115</v>
      </c>
      <c r="AS90" s="97">
        <v>0</v>
      </c>
      <c r="AT90" s="104">
        <v>44795</v>
      </c>
      <c r="AU90" s="97" t="s">
        <v>473</v>
      </c>
      <c r="AV90" s="97"/>
      <c r="AW90" s="111">
        <f t="shared" si="13"/>
        <v>70</v>
      </c>
      <c r="AX90" s="104">
        <v>44795</v>
      </c>
      <c r="AY90" s="97" t="s">
        <v>116</v>
      </c>
      <c r="AZ90" s="97" t="s">
        <v>116</v>
      </c>
      <c r="BA90" s="97" t="s">
        <v>116</v>
      </c>
      <c r="BB90" s="97">
        <v>2.71</v>
      </c>
      <c r="BC90" s="97">
        <v>1.39</v>
      </c>
      <c r="BD90" s="97">
        <v>15.8</v>
      </c>
      <c r="BE90" s="97">
        <v>116</v>
      </c>
      <c r="BF90" s="97">
        <v>9.2100000000000009</v>
      </c>
      <c r="BG90" s="97">
        <v>209</v>
      </c>
      <c r="BH90" s="97">
        <v>6.89</v>
      </c>
      <c r="BI90" s="97">
        <v>0.94</v>
      </c>
      <c r="BJ90" s="97">
        <v>1.31</v>
      </c>
      <c r="BK90" s="97">
        <f t="shared" si="20"/>
        <v>5.2595419847328237</v>
      </c>
      <c r="BL90" s="97">
        <f t="shared" si="16"/>
        <v>1.3936170212765959</v>
      </c>
      <c r="BM90" s="97">
        <f t="shared" si="17"/>
        <v>159.54198473282443</v>
      </c>
      <c r="BN90" s="97">
        <f t="shared" si="18"/>
        <v>1099.2442748091603</v>
      </c>
      <c r="BO90" s="97">
        <v>1</v>
      </c>
      <c r="BP90" s="97">
        <v>0</v>
      </c>
      <c r="BQ90" s="97" t="s">
        <v>116</v>
      </c>
      <c r="BR90" s="97" t="s">
        <v>116</v>
      </c>
      <c r="BS90" s="97" t="s">
        <v>116</v>
      </c>
      <c r="BT90" s="97" t="s">
        <v>116</v>
      </c>
      <c r="BU90" s="97" t="s">
        <v>116</v>
      </c>
      <c r="BV90" s="97">
        <v>0</v>
      </c>
      <c r="BW90" s="97">
        <v>0</v>
      </c>
      <c r="BY90" s="97"/>
      <c r="BZ90" s="97"/>
      <c r="CB90" s="97"/>
      <c r="CV90" s="97"/>
      <c r="CY90" s="97"/>
      <c r="DA90" s="97">
        <v>0</v>
      </c>
      <c r="DB90" s="97">
        <v>0</v>
      </c>
      <c r="DC90" s="97">
        <v>0</v>
      </c>
      <c r="DD90" s="97">
        <v>0</v>
      </c>
      <c r="DE90" s="97">
        <v>0</v>
      </c>
      <c r="DF90" s="97">
        <v>0</v>
      </c>
      <c r="DG90" s="97">
        <v>0</v>
      </c>
      <c r="DH90" s="97">
        <v>0</v>
      </c>
      <c r="DI90" s="97">
        <v>0</v>
      </c>
      <c r="DJ90" s="104">
        <v>44813</v>
      </c>
      <c r="DK90" s="12"/>
    </row>
    <row r="91" spans="1:115" ht="20.100000000000001" customHeight="1" x14ac:dyDescent="0.25">
      <c r="A91" s="25">
        <v>191</v>
      </c>
      <c r="B91" s="265">
        <v>44732</v>
      </c>
      <c r="C91" s="274" t="s">
        <v>1091</v>
      </c>
      <c r="D91" s="12">
        <v>481221085</v>
      </c>
      <c r="E91" s="31">
        <v>17888</v>
      </c>
      <c r="F91" s="4">
        <v>211</v>
      </c>
      <c r="H91" s="4" t="s">
        <v>1387</v>
      </c>
      <c r="I91" s="4">
        <v>24.55</v>
      </c>
      <c r="J91" s="98">
        <v>3.63</v>
      </c>
      <c r="K91" s="8" t="s">
        <v>211</v>
      </c>
      <c r="L91" s="265">
        <v>44456</v>
      </c>
      <c r="M91" s="8">
        <f t="shared" si="19"/>
        <v>72</v>
      </c>
      <c r="N91" s="8">
        <v>76</v>
      </c>
      <c r="O91" s="97" t="s">
        <v>117</v>
      </c>
      <c r="P91" s="8">
        <v>9</v>
      </c>
      <c r="Q91" s="8">
        <v>8</v>
      </c>
      <c r="R91" s="97">
        <v>0</v>
      </c>
      <c r="S91" s="97">
        <v>0</v>
      </c>
      <c r="T91" s="97">
        <v>0</v>
      </c>
      <c r="U91" s="97">
        <v>0</v>
      </c>
      <c r="V91" s="8">
        <v>0</v>
      </c>
      <c r="W91" s="8" t="s">
        <v>1388</v>
      </c>
      <c r="Y91" s="8">
        <v>1</v>
      </c>
      <c r="Z91" s="8"/>
      <c r="AA91" s="8"/>
      <c r="AB91" s="16">
        <v>44470</v>
      </c>
      <c r="AC91" s="16">
        <v>44789</v>
      </c>
      <c r="AD91" s="16">
        <v>44501</v>
      </c>
      <c r="AE91" s="10">
        <f t="shared" si="14"/>
        <v>288</v>
      </c>
      <c r="AF91" s="97">
        <v>0</v>
      </c>
      <c r="AG91" s="97">
        <v>1</v>
      </c>
      <c r="AH91" s="97" t="s">
        <v>113</v>
      </c>
      <c r="AI91" s="97">
        <v>0</v>
      </c>
      <c r="AJ91" s="97" t="s">
        <v>116</v>
      </c>
      <c r="AK91" s="97" t="s">
        <v>116</v>
      </c>
      <c r="AL91" s="97">
        <v>0</v>
      </c>
      <c r="AM91" s="97">
        <v>1</v>
      </c>
      <c r="AN91" s="97">
        <v>0</v>
      </c>
      <c r="AO91" s="97">
        <v>0</v>
      </c>
      <c r="AP91" s="97">
        <v>0</v>
      </c>
      <c r="AQ91" s="97" t="s">
        <v>124</v>
      </c>
      <c r="AR91" s="97" t="s">
        <v>115</v>
      </c>
      <c r="AS91" s="97">
        <v>0</v>
      </c>
      <c r="AT91" s="104">
        <v>44806</v>
      </c>
      <c r="AU91" s="97" t="s">
        <v>473</v>
      </c>
      <c r="AV91" s="97"/>
      <c r="AW91" s="111">
        <f t="shared" si="13"/>
        <v>73</v>
      </c>
      <c r="AX91" s="104">
        <v>44799</v>
      </c>
      <c r="AY91" s="97">
        <v>99.26</v>
      </c>
      <c r="AZ91" s="97" t="s">
        <v>116</v>
      </c>
      <c r="BA91" s="97" t="s">
        <v>116</v>
      </c>
      <c r="BB91" s="97">
        <v>5.04</v>
      </c>
      <c r="BC91" s="97">
        <v>7.39</v>
      </c>
      <c r="BD91" s="97">
        <v>20.100000000000001</v>
      </c>
      <c r="BE91" s="97">
        <v>131</v>
      </c>
      <c r="BF91" s="97">
        <v>10.01</v>
      </c>
      <c r="BG91" s="97">
        <v>292</v>
      </c>
      <c r="BH91" s="97">
        <v>5.61</v>
      </c>
      <c r="BI91" s="97">
        <v>0.9</v>
      </c>
      <c r="BJ91" s="97">
        <v>3.04</v>
      </c>
      <c r="BK91" s="97">
        <f t="shared" si="20"/>
        <v>1.8453947368421053</v>
      </c>
      <c r="BL91" s="97">
        <f t="shared" si="16"/>
        <v>3.3777777777777778</v>
      </c>
      <c r="BM91" s="97">
        <f t="shared" si="17"/>
        <v>96.05263157894737</v>
      </c>
      <c r="BN91" s="97">
        <f t="shared" si="18"/>
        <v>538.8552631578948</v>
      </c>
      <c r="BO91" s="97">
        <v>0</v>
      </c>
      <c r="BP91" s="97">
        <v>1</v>
      </c>
      <c r="BQ91" s="97" t="s">
        <v>116</v>
      </c>
      <c r="BR91" s="97" t="s">
        <v>116</v>
      </c>
      <c r="BS91" s="97">
        <v>0</v>
      </c>
      <c r="BT91" s="97" t="s">
        <v>116</v>
      </c>
      <c r="BU91" s="97" t="s">
        <v>116</v>
      </c>
      <c r="BV91" s="97">
        <v>0</v>
      </c>
      <c r="BW91" s="97">
        <v>0</v>
      </c>
      <c r="BY91" s="97"/>
      <c r="BZ91" s="97"/>
      <c r="CB91" s="97"/>
      <c r="CV91" s="97"/>
      <c r="CY91" s="97"/>
      <c r="DA91" s="97">
        <v>0</v>
      </c>
      <c r="DB91" s="97">
        <v>0</v>
      </c>
      <c r="DC91" s="97">
        <v>0</v>
      </c>
      <c r="DD91" s="97">
        <v>0</v>
      </c>
      <c r="DE91" s="97">
        <v>0</v>
      </c>
      <c r="DF91" s="97">
        <v>0</v>
      </c>
      <c r="DG91" s="97">
        <v>1</v>
      </c>
      <c r="DH91" s="97">
        <v>0</v>
      </c>
      <c r="DI91" s="97">
        <v>0</v>
      </c>
      <c r="DJ91" s="104">
        <v>44866</v>
      </c>
      <c r="DK91" s="12"/>
    </row>
    <row r="92" spans="1:115" ht="20.100000000000001" customHeight="1" x14ac:dyDescent="0.25">
      <c r="A92" s="25">
        <v>192</v>
      </c>
      <c r="B92" s="265">
        <v>44733</v>
      </c>
      <c r="C92" s="274" t="s">
        <v>1092</v>
      </c>
      <c r="D92" s="12">
        <v>390703422</v>
      </c>
      <c r="E92" s="31">
        <v>14429</v>
      </c>
      <c r="F92" s="4">
        <v>211</v>
      </c>
      <c r="I92" s="4">
        <v>11.66</v>
      </c>
      <c r="J92" s="98">
        <v>4.0999999999999996</v>
      </c>
      <c r="K92" s="8" t="s">
        <v>211</v>
      </c>
      <c r="L92" s="265">
        <v>44692</v>
      </c>
      <c r="M92" s="8">
        <f t="shared" si="19"/>
        <v>82</v>
      </c>
      <c r="N92" s="8">
        <v>18.739999999999998</v>
      </c>
      <c r="O92" s="97" t="s">
        <v>109</v>
      </c>
      <c r="P92" s="8">
        <v>9</v>
      </c>
      <c r="Q92" s="8">
        <v>8</v>
      </c>
      <c r="R92" s="97">
        <v>0</v>
      </c>
      <c r="S92" s="97">
        <v>0</v>
      </c>
      <c r="T92" s="97">
        <v>0</v>
      </c>
      <c r="U92" s="97">
        <v>0</v>
      </c>
      <c r="V92" s="8">
        <v>0</v>
      </c>
      <c r="W92" s="8" t="s">
        <v>130</v>
      </c>
      <c r="Y92" s="8">
        <v>0</v>
      </c>
      <c r="Z92" s="8"/>
      <c r="AA92" s="8"/>
      <c r="AB92" s="8" t="s">
        <v>1082</v>
      </c>
      <c r="AC92" s="8" t="s">
        <v>1082</v>
      </c>
      <c r="AD92" s="16">
        <v>44726</v>
      </c>
      <c r="AE92" s="10" t="e">
        <f t="shared" si="14"/>
        <v>#VALUE!</v>
      </c>
      <c r="AF92" s="97">
        <v>0</v>
      </c>
      <c r="AG92" s="97">
        <v>1</v>
      </c>
      <c r="AH92" s="97" t="s">
        <v>113</v>
      </c>
      <c r="AI92" s="97">
        <v>0</v>
      </c>
      <c r="AJ92" s="97">
        <v>0.5</v>
      </c>
      <c r="AK92" s="104">
        <v>44812</v>
      </c>
      <c r="AL92" s="97">
        <v>0</v>
      </c>
      <c r="AM92" s="97">
        <v>0</v>
      </c>
      <c r="AN92" s="97">
        <v>0</v>
      </c>
      <c r="AO92" s="97">
        <v>0</v>
      </c>
      <c r="AP92" s="97">
        <v>0</v>
      </c>
      <c r="AQ92" s="97" t="s">
        <v>1389</v>
      </c>
      <c r="AU92" s="97"/>
      <c r="AV92" s="97"/>
      <c r="AW92" s="111" t="e">
        <f t="shared" si="13"/>
        <v>#NUM!</v>
      </c>
      <c r="AX92" s="97"/>
      <c r="BK92" s="97" t="e">
        <f t="shared" si="20"/>
        <v>#DIV/0!</v>
      </c>
      <c r="BL92" s="97" t="e">
        <f t="shared" si="16"/>
        <v>#DIV/0!</v>
      </c>
      <c r="BM92" s="97" t="e">
        <f t="shared" si="17"/>
        <v>#DIV/0!</v>
      </c>
      <c r="BN92" s="97" t="e">
        <f t="shared" si="18"/>
        <v>#DIV/0!</v>
      </c>
      <c r="BR92" s="97"/>
      <c r="BU92" s="97"/>
      <c r="BW92" s="97">
        <v>0</v>
      </c>
      <c r="BY92" s="97"/>
      <c r="BZ92" s="97"/>
      <c r="CB92" s="97"/>
      <c r="CV92" s="97"/>
      <c r="CY92" s="97"/>
      <c r="DA92" s="97">
        <v>0</v>
      </c>
      <c r="DB92" s="97">
        <v>0</v>
      </c>
      <c r="DC92" s="97">
        <v>0</v>
      </c>
      <c r="DD92" s="97">
        <v>0</v>
      </c>
      <c r="DE92" s="97">
        <v>0</v>
      </c>
      <c r="DF92" s="97">
        <v>0</v>
      </c>
      <c r="DG92" s="97">
        <v>0</v>
      </c>
      <c r="DH92" s="97">
        <v>0</v>
      </c>
      <c r="DI92" s="97">
        <v>0</v>
      </c>
      <c r="DJ92" s="104">
        <v>44812</v>
      </c>
      <c r="DK92" s="12"/>
    </row>
    <row r="93" spans="1:115" ht="20.100000000000001" customHeight="1" x14ac:dyDescent="0.25">
      <c r="A93" s="25">
        <v>193</v>
      </c>
      <c r="B93" s="265">
        <v>44733</v>
      </c>
      <c r="C93" s="274" t="s">
        <v>1093</v>
      </c>
      <c r="D93" s="12">
        <v>5707292085</v>
      </c>
      <c r="E93" s="31">
        <v>21030</v>
      </c>
      <c r="F93" s="4">
        <v>111</v>
      </c>
      <c r="I93" s="4">
        <v>2.11</v>
      </c>
      <c r="J93" s="98">
        <v>2.9</v>
      </c>
      <c r="K93" s="8" t="s">
        <v>210</v>
      </c>
      <c r="L93" s="265">
        <v>44566</v>
      </c>
      <c r="M93" s="8">
        <f t="shared" si="19"/>
        <v>64</v>
      </c>
      <c r="N93" s="8">
        <v>202</v>
      </c>
      <c r="O93" s="97" t="s">
        <v>117</v>
      </c>
      <c r="P93" s="8">
        <v>9</v>
      </c>
      <c r="Q93" s="8">
        <v>8</v>
      </c>
      <c r="R93" s="97">
        <v>0</v>
      </c>
      <c r="S93" s="97">
        <v>0</v>
      </c>
      <c r="T93" s="97">
        <v>0</v>
      </c>
      <c r="U93" s="97">
        <v>0</v>
      </c>
      <c r="V93" s="8">
        <v>0</v>
      </c>
      <c r="W93" s="8" t="s">
        <v>698</v>
      </c>
      <c r="Y93" s="8">
        <v>1</v>
      </c>
      <c r="Z93" s="8"/>
      <c r="AA93" s="8"/>
      <c r="AB93" s="16">
        <v>44566</v>
      </c>
      <c r="AC93" s="8" t="s">
        <v>1082</v>
      </c>
      <c r="AD93" s="16">
        <v>44599</v>
      </c>
      <c r="AE93" s="10" t="e">
        <f t="shared" si="14"/>
        <v>#VALUE!</v>
      </c>
      <c r="AF93" s="97">
        <v>1</v>
      </c>
      <c r="AG93" s="97">
        <v>1</v>
      </c>
      <c r="AH93" s="97" t="s">
        <v>126</v>
      </c>
      <c r="AI93" s="97">
        <v>0</v>
      </c>
      <c r="AJ93" s="97">
        <v>2.11</v>
      </c>
      <c r="AK93" s="104">
        <v>44733</v>
      </c>
      <c r="AL93" s="97">
        <v>1</v>
      </c>
      <c r="AM93" s="97">
        <v>0</v>
      </c>
      <c r="AN93" s="97">
        <v>0</v>
      </c>
      <c r="AO93" s="97">
        <v>0</v>
      </c>
      <c r="AP93" s="97">
        <v>0</v>
      </c>
      <c r="AQ93" s="97" t="s">
        <v>111</v>
      </c>
      <c r="AR93" s="97" t="s">
        <v>115</v>
      </c>
      <c r="AS93" s="97">
        <v>1</v>
      </c>
      <c r="AT93" s="104">
        <v>44737</v>
      </c>
      <c r="AU93" s="97" t="s">
        <v>473</v>
      </c>
      <c r="AV93" s="97"/>
      <c r="AW93" s="111">
        <f t="shared" si="13"/>
        <v>64</v>
      </c>
      <c r="AX93" s="104">
        <v>44733</v>
      </c>
      <c r="AY93" s="97">
        <v>2.11</v>
      </c>
      <c r="AZ93" s="97">
        <v>17.02</v>
      </c>
      <c r="BA93" s="97">
        <v>400.6</v>
      </c>
      <c r="BB93" s="97">
        <v>2.9</v>
      </c>
      <c r="BC93" s="97">
        <v>1.19</v>
      </c>
      <c r="BD93" s="97">
        <v>53.9</v>
      </c>
      <c r="BE93" s="97">
        <v>109</v>
      </c>
      <c r="BF93" s="97">
        <v>8.9600000000000009</v>
      </c>
      <c r="BG93" s="97">
        <v>340</v>
      </c>
      <c r="BH93" s="97">
        <v>4.05</v>
      </c>
      <c r="BI93" s="97">
        <v>0.61</v>
      </c>
      <c r="BJ93" s="97">
        <v>3.77</v>
      </c>
      <c r="BK93" s="97">
        <f t="shared" si="20"/>
        <v>1.0742705570291777</v>
      </c>
      <c r="BL93" s="97">
        <f t="shared" si="16"/>
        <v>6.1803278688524594</v>
      </c>
      <c r="BM93" s="97">
        <f t="shared" si="17"/>
        <v>90.185676392572944</v>
      </c>
      <c r="BN93" s="97">
        <f t="shared" si="18"/>
        <v>365.25198938992042</v>
      </c>
      <c r="BO93" s="97">
        <v>1</v>
      </c>
      <c r="BP93" s="97">
        <v>0</v>
      </c>
      <c r="BQ93" s="97">
        <v>0.21</v>
      </c>
      <c r="BR93" s="104">
        <v>44853</v>
      </c>
      <c r="BS93" s="97">
        <v>0</v>
      </c>
      <c r="BT93" s="97" t="s">
        <v>116</v>
      </c>
      <c r="BU93" s="97" t="s">
        <v>116</v>
      </c>
      <c r="BV93" s="97">
        <v>1</v>
      </c>
      <c r="BW93" s="97">
        <v>0</v>
      </c>
      <c r="BY93" s="97"/>
      <c r="BZ93" s="97"/>
      <c r="CB93" s="97"/>
      <c r="CV93" s="97"/>
      <c r="CY93" s="97"/>
      <c r="DA93" s="97">
        <v>0</v>
      </c>
      <c r="DB93" s="97">
        <v>0</v>
      </c>
      <c r="DC93" s="97">
        <v>0</v>
      </c>
      <c r="DD93" s="97">
        <v>0</v>
      </c>
      <c r="DE93" s="97">
        <v>0</v>
      </c>
      <c r="DF93" s="97">
        <v>0</v>
      </c>
      <c r="DG93" s="97">
        <v>0</v>
      </c>
      <c r="DH93" s="97">
        <v>0</v>
      </c>
      <c r="DI93" s="97">
        <v>0</v>
      </c>
      <c r="DJ93" s="104">
        <v>44853</v>
      </c>
      <c r="DK93" s="12"/>
    </row>
    <row r="94" spans="1:115" ht="20.100000000000001" customHeight="1" x14ac:dyDescent="0.25">
      <c r="A94" s="25">
        <v>194</v>
      </c>
      <c r="B94" s="265">
        <v>44734</v>
      </c>
      <c r="C94" s="274" t="s">
        <v>1094</v>
      </c>
      <c r="D94" s="12">
        <v>460525481</v>
      </c>
      <c r="E94" s="31">
        <v>16947</v>
      </c>
      <c r="F94" s="4">
        <v>211</v>
      </c>
      <c r="H94" s="4" t="s">
        <v>1</v>
      </c>
      <c r="I94" s="4">
        <v>14.06</v>
      </c>
      <c r="J94" s="98">
        <v>4.4400000000000004</v>
      </c>
      <c r="K94" s="8" t="s">
        <v>210</v>
      </c>
      <c r="L94" s="265">
        <v>44652</v>
      </c>
      <c r="M94" s="8">
        <f t="shared" si="19"/>
        <v>75</v>
      </c>
      <c r="N94" s="8">
        <v>317</v>
      </c>
      <c r="O94" s="97" t="s">
        <v>117</v>
      </c>
      <c r="P94" s="8">
        <v>9</v>
      </c>
      <c r="Q94" s="8">
        <v>8</v>
      </c>
      <c r="R94" s="97">
        <v>0</v>
      </c>
      <c r="S94" s="97">
        <v>0</v>
      </c>
      <c r="T94" s="97">
        <v>0</v>
      </c>
      <c r="U94" s="97">
        <v>0</v>
      </c>
      <c r="V94" s="8">
        <v>0</v>
      </c>
      <c r="W94" s="8" t="s">
        <v>698</v>
      </c>
      <c r="Y94" s="8">
        <v>1</v>
      </c>
      <c r="Z94" s="8"/>
      <c r="AA94" s="8"/>
      <c r="AB94" s="16">
        <v>44704</v>
      </c>
      <c r="AC94" s="8" t="s">
        <v>1082</v>
      </c>
      <c r="AD94" s="16">
        <v>44705</v>
      </c>
      <c r="AE94" s="10" t="e">
        <f t="shared" si="14"/>
        <v>#VALUE!</v>
      </c>
      <c r="AF94" s="97">
        <v>1</v>
      </c>
      <c r="AG94" s="97">
        <v>1</v>
      </c>
      <c r="AH94" s="97" t="s">
        <v>123</v>
      </c>
      <c r="AI94" s="97">
        <v>0</v>
      </c>
      <c r="AJ94" s="97">
        <v>0.24</v>
      </c>
      <c r="AK94" s="104">
        <v>44825</v>
      </c>
      <c r="AL94" s="97">
        <v>1</v>
      </c>
      <c r="AM94" s="97">
        <v>1</v>
      </c>
      <c r="AN94" s="97">
        <v>0</v>
      </c>
      <c r="AO94" s="97">
        <v>0</v>
      </c>
      <c r="AP94" s="97">
        <v>0</v>
      </c>
      <c r="AQ94" s="97" t="s">
        <v>494</v>
      </c>
      <c r="AR94" s="97" t="s">
        <v>115</v>
      </c>
      <c r="AS94" s="97">
        <v>1</v>
      </c>
      <c r="AT94" s="104">
        <v>44734</v>
      </c>
      <c r="AU94" s="97" t="s">
        <v>473</v>
      </c>
      <c r="AV94" s="97"/>
      <c r="AW94" s="111">
        <f t="shared" si="13"/>
        <v>76</v>
      </c>
      <c r="AX94" s="104">
        <v>44734</v>
      </c>
      <c r="AY94" s="97">
        <v>14.06</v>
      </c>
      <c r="AZ94" s="97">
        <v>13.21</v>
      </c>
      <c r="BA94" s="97">
        <v>1283.5</v>
      </c>
      <c r="BB94" s="97">
        <v>4.4400000000000004</v>
      </c>
      <c r="BC94" s="97">
        <v>23.55</v>
      </c>
      <c r="BD94" s="97">
        <v>9.9</v>
      </c>
      <c r="BE94" s="97">
        <v>76</v>
      </c>
      <c r="BF94" s="97">
        <v>3.79</v>
      </c>
      <c r="BG94" s="97">
        <v>185</v>
      </c>
      <c r="BH94" s="97">
        <v>1.79</v>
      </c>
      <c r="BI94" s="97">
        <v>0.41</v>
      </c>
      <c r="BJ94" s="97">
        <v>1.46</v>
      </c>
      <c r="BK94" s="97">
        <f t="shared" si="20"/>
        <v>1.226027397260274</v>
      </c>
      <c r="BL94" s="97">
        <f t="shared" si="16"/>
        <v>3.5609756097560976</v>
      </c>
      <c r="BM94" s="97">
        <f t="shared" si="17"/>
        <v>126.7123287671233</v>
      </c>
      <c r="BN94" s="97">
        <f t="shared" si="18"/>
        <v>226.8150684931507</v>
      </c>
      <c r="BO94" s="97">
        <v>0</v>
      </c>
      <c r="BP94" s="97">
        <v>0</v>
      </c>
      <c r="BQ94" s="97">
        <v>0.24</v>
      </c>
      <c r="BR94" s="104">
        <v>44825</v>
      </c>
      <c r="BS94" s="97">
        <v>0</v>
      </c>
      <c r="BT94" s="97" t="s">
        <v>116</v>
      </c>
      <c r="BU94" s="97" t="s">
        <v>116</v>
      </c>
      <c r="BV94" s="97">
        <v>0</v>
      </c>
      <c r="BW94" s="97">
        <v>0</v>
      </c>
      <c r="BY94" s="97"/>
      <c r="BZ94" s="97"/>
      <c r="CB94" s="97"/>
      <c r="CV94" s="97"/>
      <c r="CY94" s="97"/>
      <c r="DA94" s="97">
        <v>0</v>
      </c>
      <c r="DB94" s="97">
        <v>0</v>
      </c>
      <c r="DC94" s="97">
        <v>0</v>
      </c>
      <c r="DD94" s="97">
        <v>0</v>
      </c>
      <c r="DE94" s="97">
        <v>0</v>
      </c>
      <c r="DF94" s="97">
        <v>0</v>
      </c>
      <c r="DG94" s="97">
        <v>0</v>
      </c>
      <c r="DH94" s="97">
        <v>0</v>
      </c>
      <c r="DI94" s="97">
        <v>0</v>
      </c>
      <c r="DJ94" s="104">
        <v>44855</v>
      </c>
      <c r="DK94" s="12"/>
    </row>
    <row r="95" spans="1:115" ht="20.100000000000001" customHeight="1" x14ac:dyDescent="0.25">
      <c r="A95" s="25">
        <v>195</v>
      </c>
      <c r="B95" s="265">
        <v>44735</v>
      </c>
      <c r="C95" s="136" t="s">
        <v>1143</v>
      </c>
      <c r="D95" s="12">
        <v>370812441</v>
      </c>
      <c r="E95" s="31">
        <v>13739</v>
      </c>
      <c r="F95" s="4">
        <v>205</v>
      </c>
      <c r="I95" s="4">
        <v>3.22</v>
      </c>
      <c r="J95" s="98">
        <v>4.76</v>
      </c>
      <c r="K95" s="8" t="s">
        <v>547</v>
      </c>
      <c r="L95" s="265">
        <v>41913</v>
      </c>
      <c r="M95" s="8">
        <f t="shared" si="19"/>
        <v>77</v>
      </c>
      <c r="N95" s="8" t="s">
        <v>116</v>
      </c>
      <c r="O95" s="97" t="s">
        <v>109</v>
      </c>
      <c r="P95" s="8">
        <v>9</v>
      </c>
      <c r="Q95" s="8">
        <v>8</v>
      </c>
      <c r="R95" s="97">
        <v>0</v>
      </c>
      <c r="S95" s="97">
        <v>0</v>
      </c>
      <c r="T95" s="97">
        <v>0</v>
      </c>
      <c r="U95" s="97">
        <v>0</v>
      </c>
      <c r="V95" s="8">
        <v>0</v>
      </c>
      <c r="W95" s="8" t="s">
        <v>1390</v>
      </c>
      <c r="Y95" s="8">
        <v>0</v>
      </c>
      <c r="Z95" s="8"/>
      <c r="AA95" s="8"/>
      <c r="AB95" s="16" t="s">
        <v>1082</v>
      </c>
      <c r="AC95" s="16">
        <v>44728</v>
      </c>
      <c r="AD95" s="16">
        <v>41974</v>
      </c>
      <c r="AE95" s="10">
        <f t="shared" si="14"/>
        <v>2754</v>
      </c>
      <c r="AF95" s="97">
        <v>0</v>
      </c>
      <c r="AG95" s="97">
        <v>1</v>
      </c>
      <c r="AH95" s="97" t="s">
        <v>113</v>
      </c>
      <c r="AI95" s="97">
        <v>1</v>
      </c>
      <c r="AJ95" s="97">
        <v>0.44</v>
      </c>
      <c r="AK95" s="104">
        <v>43252</v>
      </c>
      <c r="AL95" s="97">
        <v>0</v>
      </c>
      <c r="AM95" s="97">
        <v>0</v>
      </c>
      <c r="AN95" s="97">
        <v>0</v>
      </c>
      <c r="AO95" s="97">
        <v>0</v>
      </c>
      <c r="AP95" s="97">
        <v>0</v>
      </c>
      <c r="AQ95" s="97" t="s">
        <v>1391</v>
      </c>
      <c r="AR95" s="97" t="s">
        <v>115</v>
      </c>
      <c r="AS95" s="97">
        <v>0</v>
      </c>
      <c r="AT95" s="104">
        <v>44755</v>
      </c>
      <c r="AU95" s="104">
        <v>44810</v>
      </c>
      <c r="AV95" s="97"/>
      <c r="AW95" s="111">
        <f t="shared" si="13"/>
        <v>84</v>
      </c>
      <c r="AX95" s="104">
        <v>44735</v>
      </c>
      <c r="AY95" s="97">
        <v>3.22</v>
      </c>
      <c r="AZ95" s="97" t="s">
        <v>116</v>
      </c>
      <c r="BA95" s="97" t="s">
        <v>116</v>
      </c>
      <c r="BB95" s="97">
        <v>4.76</v>
      </c>
      <c r="BC95" s="97">
        <v>1.4</v>
      </c>
      <c r="BD95" s="97">
        <v>4</v>
      </c>
      <c r="BE95" s="97">
        <v>156</v>
      </c>
      <c r="BF95" s="97">
        <v>7.84</v>
      </c>
      <c r="BG95" s="97">
        <v>300</v>
      </c>
      <c r="BH95" s="97">
        <v>5.27</v>
      </c>
      <c r="BI95" s="97">
        <v>0.91</v>
      </c>
      <c r="BJ95" s="97">
        <v>1.54</v>
      </c>
      <c r="BK95" s="97">
        <f t="shared" si="20"/>
        <v>3.4220779220779218</v>
      </c>
      <c r="BL95" s="97">
        <f t="shared" si="16"/>
        <v>1.6923076923076923</v>
      </c>
      <c r="BM95" s="97">
        <f t="shared" si="17"/>
        <v>194.80519480519479</v>
      </c>
      <c r="BN95" s="97">
        <f t="shared" si="18"/>
        <v>1026.6233766233765</v>
      </c>
      <c r="BO95" s="97">
        <v>1</v>
      </c>
      <c r="BP95" s="97">
        <v>0</v>
      </c>
      <c r="BQ95" s="97">
        <v>0.74</v>
      </c>
      <c r="BR95" s="104">
        <v>44783</v>
      </c>
      <c r="BS95" s="97">
        <v>0</v>
      </c>
      <c r="BT95" s="97" t="s">
        <v>116</v>
      </c>
      <c r="BU95" s="97" t="s">
        <v>116</v>
      </c>
      <c r="BV95" s="97">
        <v>1</v>
      </c>
      <c r="BW95" s="97">
        <v>0</v>
      </c>
      <c r="BY95" s="97"/>
      <c r="BZ95" s="97"/>
      <c r="CB95" s="97"/>
      <c r="CV95" s="97"/>
      <c r="CY95" s="97"/>
      <c r="DA95" s="97">
        <v>0</v>
      </c>
      <c r="DB95" s="97">
        <v>0</v>
      </c>
      <c r="DC95" s="97">
        <v>0</v>
      </c>
      <c r="DD95" s="97">
        <v>0</v>
      </c>
      <c r="DE95" s="97">
        <v>0</v>
      </c>
      <c r="DF95" s="97">
        <v>0</v>
      </c>
      <c r="DG95" s="97">
        <v>0</v>
      </c>
      <c r="DH95" s="97">
        <v>0</v>
      </c>
      <c r="DI95" s="97">
        <v>0</v>
      </c>
      <c r="DJ95" s="104">
        <v>44875</v>
      </c>
      <c r="DK95" s="12"/>
    </row>
    <row r="96" spans="1:115" ht="20.100000000000001" customHeight="1" x14ac:dyDescent="0.25">
      <c r="A96" s="25">
        <v>196</v>
      </c>
      <c r="B96" s="265">
        <v>44739</v>
      </c>
      <c r="C96" s="275" t="s">
        <v>993</v>
      </c>
      <c r="D96" s="12">
        <v>6304161512</v>
      </c>
      <c r="E96" s="31">
        <v>23117</v>
      </c>
      <c r="F96" s="4">
        <v>111</v>
      </c>
      <c r="I96" s="4">
        <v>0.45</v>
      </c>
      <c r="J96" s="98">
        <v>3.43</v>
      </c>
      <c r="K96" s="8" t="s">
        <v>16</v>
      </c>
      <c r="L96" s="265">
        <v>44657</v>
      </c>
      <c r="M96" s="8">
        <f t="shared" si="19"/>
        <v>58</v>
      </c>
      <c r="N96" s="8">
        <v>3.99</v>
      </c>
      <c r="O96" s="97" t="s">
        <v>109</v>
      </c>
      <c r="P96" s="8">
        <v>9</v>
      </c>
      <c r="Q96" s="8">
        <v>8</v>
      </c>
      <c r="R96" s="97">
        <v>0</v>
      </c>
      <c r="S96" s="97">
        <v>0</v>
      </c>
      <c r="T96" s="97">
        <v>0</v>
      </c>
      <c r="U96" s="97">
        <v>0</v>
      </c>
      <c r="V96" s="8">
        <v>0</v>
      </c>
      <c r="W96" s="8" t="s">
        <v>125</v>
      </c>
      <c r="Y96" s="8">
        <v>1</v>
      </c>
      <c r="Z96" s="8"/>
      <c r="AA96" s="8"/>
      <c r="AB96" s="16">
        <v>44774</v>
      </c>
      <c r="AC96" s="8" t="s">
        <v>1082</v>
      </c>
      <c r="AD96" s="16">
        <v>44707</v>
      </c>
      <c r="AE96" s="10" t="e">
        <f t="shared" si="14"/>
        <v>#VALUE!</v>
      </c>
      <c r="AF96" s="97">
        <v>1</v>
      </c>
      <c r="AG96" s="97">
        <v>1</v>
      </c>
      <c r="AH96" s="97" t="s">
        <v>110</v>
      </c>
      <c r="AI96" s="97">
        <v>0</v>
      </c>
      <c r="AJ96" s="97">
        <v>0.28000000000000003</v>
      </c>
      <c r="AK96" s="104">
        <v>44844</v>
      </c>
      <c r="AL96" s="97">
        <v>0</v>
      </c>
      <c r="AM96" s="97">
        <v>1</v>
      </c>
      <c r="AN96" s="97">
        <v>0</v>
      </c>
      <c r="AO96" s="97">
        <v>0</v>
      </c>
      <c r="AP96" s="97">
        <v>0</v>
      </c>
      <c r="AQ96" s="97" t="s">
        <v>111</v>
      </c>
      <c r="AR96" s="97" t="s">
        <v>115</v>
      </c>
      <c r="AS96" s="97">
        <v>1</v>
      </c>
      <c r="AT96" s="104">
        <v>44788</v>
      </c>
      <c r="AU96" s="97" t="s">
        <v>473</v>
      </c>
      <c r="AV96" s="97"/>
      <c r="AW96" s="111">
        <f t="shared" si="13"/>
        <v>59</v>
      </c>
      <c r="AX96" s="104">
        <v>44788</v>
      </c>
      <c r="AY96" s="97">
        <v>1.38</v>
      </c>
      <c r="AZ96" s="97" t="s">
        <v>116</v>
      </c>
      <c r="BA96" s="97" t="s">
        <v>116</v>
      </c>
      <c r="BB96" s="97">
        <v>3.77</v>
      </c>
      <c r="BC96" s="97">
        <v>3.09</v>
      </c>
      <c r="BD96" s="97">
        <v>32.1</v>
      </c>
      <c r="BE96" s="97">
        <v>143</v>
      </c>
      <c r="BF96" s="97">
        <v>10.97</v>
      </c>
      <c r="BG96" s="97">
        <v>295</v>
      </c>
      <c r="BH96" s="97">
        <v>8.14</v>
      </c>
      <c r="BI96" s="97">
        <v>0.77</v>
      </c>
      <c r="BJ96" s="97">
        <v>1.81</v>
      </c>
      <c r="BK96" s="97">
        <f t="shared" si="20"/>
        <v>4.4972375690607738</v>
      </c>
      <c r="BL96" s="97">
        <f t="shared" si="16"/>
        <v>2.3506493506493507</v>
      </c>
      <c r="BM96" s="97">
        <f t="shared" si="17"/>
        <v>162.98342541436463</v>
      </c>
      <c r="BN96" s="97">
        <f t="shared" si="18"/>
        <v>1326.6850828729282</v>
      </c>
      <c r="BO96" s="97">
        <v>1</v>
      </c>
      <c r="BP96" s="97">
        <v>2</v>
      </c>
      <c r="BQ96" s="97">
        <v>0.28000000000000003</v>
      </c>
      <c r="BR96" s="104">
        <v>44844</v>
      </c>
      <c r="BS96" s="97">
        <v>1</v>
      </c>
      <c r="BT96" s="97" t="s">
        <v>116</v>
      </c>
      <c r="BU96" s="97" t="s">
        <v>116</v>
      </c>
      <c r="BV96" s="97">
        <v>0</v>
      </c>
      <c r="BW96" s="97">
        <v>0</v>
      </c>
      <c r="BY96" s="97"/>
      <c r="BZ96" s="97"/>
      <c r="CB96" s="97"/>
      <c r="CV96" s="97"/>
      <c r="CY96" s="97"/>
      <c r="DA96" s="97">
        <v>0</v>
      </c>
      <c r="DB96" s="97">
        <v>0</v>
      </c>
      <c r="DC96" s="97">
        <v>0</v>
      </c>
      <c r="DD96" s="97">
        <v>0</v>
      </c>
      <c r="DE96" s="97">
        <v>0</v>
      </c>
      <c r="DF96" s="97">
        <v>0</v>
      </c>
      <c r="DG96" s="97">
        <v>0</v>
      </c>
      <c r="DH96" s="97">
        <v>0</v>
      </c>
      <c r="DI96" s="97">
        <v>0</v>
      </c>
      <c r="DJ96" s="104">
        <v>44872</v>
      </c>
      <c r="DK96" s="12"/>
    </row>
    <row r="97" spans="1:115" ht="20.100000000000001" customHeight="1" x14ac:dyDescent="0.25">
      <c r="A97" s="25">
        <v>197</v>
      </c>
      <c r="B97" s="265">
        <v>44739</v>
      </c>
      <c r="C97" s="274" t="s">
        <v>1095</v>
      </c>
      <c r="D97" s="12">
        <v>390421408</v>
      </c>
      <c r="E97" s="31">
        <v>14356</v>
      </c>
      <c r="F97" s="4">
        <v>201</v>
      </c>
      <c r="H97" s="4" t="s">
        <v>1</v>
      </c>
      <c r="I97" s="4">
        <v>23.9</v>
      </c>
      <c r="J97" s="98">
        <v>3.14</v>
      </c>
      <c r="K97" s="8" t="s">
        <v>211</v>
      </c>
      <c r="L97" s="265">
        <v>44652</v>
      </c>
      <c r="M97" s="8">
        <f t="shared" si="19"/>
        <v>82</v>
      </c>
      <c r="N97" s="8">
        <v>25.3</v>
      </c>
      <c r="O97" s="97" t="s">
        <v>122</v>
      </c>
      <c r="P97" s="8">
        <v>7</v>
      </c>
      <c r="Q97" s="8">
        <v>7</v>
      </c>
      <c r="R97" s="97">
        <v>0</v>
      </c>
      <c r="S97" s="97">
        <v>0</v>
      </c>
      <c r="T97" s="97">
        <v>0</v>
      </c>
      <c r="U97" s="97">
        <v>1</v>
      </c>
      <c r="V97" s="8">
        <v>0</v>
      </c>
      <c r="W97" s="8" t="s">
        <v>1230</v>
      </c>
      <c r="Y97" s="8">
        <v>1</v>
      </c>
      <c r="Z97" s="8"/>
      <c r="AA97" s="8"/>
      <c r="AB97" s="16">
        <v>44699</v>
      </c>
      <c r="AC97" s="8" t="s">
        <v>1082</v>
      </c>
      <c r="AD97" s="16">
        <v>44760</v>
      </c>
      <c r="AE97" s="10" t="e">
        <f t="shared" si="14"/>
        <v>#VALUE!</v>
      </c>
      <c r="AF97" s="97">
        <v>1</v>
      </c>
      <c r="AG97" s="97">
        <v>1</v>
      </c>
      <c r="AH97" s="97" t="s">
        <v>113</v>
      </c>
      <c r="AI97" s="97">
        <v>0</v>
      </c>
      <c r="AJ97" s="97">
        <v>0.97</v>
      </c>
      <c r="AK97" s="104">
        <v>44847</v>
      </c>
      <c r="AL97" s="97">
        <v>0</v>
      </c>
      <c r="AM97" s="97">
        <v>1</v>
      </c>
      <c r="AN97" s="97">
        <v>0</v>
      </c>
      <c r="AO97" s="97">
        <v>0</v>
      </c>
      <c r="AP97" s="97">
        <v>0</v>
      </c>
      <c r="AQ97" s="97" t="s">
        <v>494</v>
      </c>
      <c r="AR97" s="97" t="s">
        <v>115</v>
      </c>
      <c r="AS97" s="97">
        <v>1</v>
      </c>
      <c r="AT97" s="104">
        <v>44820</v>
      </c>
      <c r="AU97" s="97" t="s">
        <v>473</v>
      </c>
      <c r="AV97" s="97"/>
      <c r="AW97" s="111">
        <f t="shared" si="13"/>
        <v>83</v>
      </c>
      <c r="AX97" s="104">
        <v>44798</v>
      </c>
      <c r="AY97" s="97">
        <v>3.1</v>
      </c>
      <c r="AZ97" s="97" t="s">
        <v>116</v>
      </c>
      <c r="BA97" s="97" t="s">
        <v>116</v>
      </c>
      <c r="BB97" s="97">
        <v>3.87</v>
      </c>
      <c r="BC97" s="97">
        <v>3.73</v>
      </c>
      <c r="BD97" s="97">
        <v>4</v>
      </c>
      <c r="BE97" s="97">
        <v>172</v>
      </c>
      <c r="BF97" s="97">
        <v>9.74</v>
      </c>
      <c r="BG97" s="97">
        <v>184</v>
      </c>
      <c r="BH97" s="97">
        <v>6.96</v>
      </c>
      <c r="BI97" s="97">
        <v>0.72</v>
      </c>
      <c r="BJ97" s="97">
        <v>1.88</v>
      </c>
      <c r="BK97" s="97">
        <f t="shared" si="20"/>
        <v>3.7021276595744683</v>
      </c>
      <c r="BL97" s="97">
        <f t="shared" si="16"/>
        <v>2.6111111111111112</v>
      </c>
      <c r="BM97" s="97">
        <f t="shared" si="17"/>
        <v>97.872340425531917</v>
      </c>
      <c r="BN97" s="97">
        <f t="shared" si="18"/>
        <v>681.19148936170211</v>
      </c>
      <c r="BO97" s="97">
        <v>1</v>
      </c>
      <c r="BP97" s="97">
        <v>1</v>
      </c>
      <c r="BQ97" s="97">
        <v>0.97</v>
      </c>
      <c r="BR97" s="104">
        <v>44847</v>
      </c>
      <c r="BS97" s="97">
        <v>1</v>
      </c>
      <c r="BT97" s="97" t="s">
        <v>116</v>
      </c>
      <c r="BU97" s="97" t="s">
        <v>116</v>
      </c>
      <c r="BV97" s="97">
        <v>1</v>
      </c>
      <c r="BW97" s="97">
        <v>0</v>
      </c>
      <c r="BY97" s="97"/>
      <c r="BZ97" s="97"/>
      <c r="CB97" s="97"/>
      <c r="CV97" s="97"/>
      <c r="CY97" s="97"/>
      <c r="DA97" s="97">
        <v>0</v>
      </c>
      <c r="DB97" s="97">
        <v>0</v>
      </c>
      <c r="DC97" s="97">
        <v>0</v>
      </c>
      <c r="DD97" s="97">
        <v>0</v>
      </c>
      <c r="DE97" s="97">
        <v>0</v>
      </c>
      <c r="DF97" s="97">
        <v>0</v>
      </c>
      <c r="DG97" s="97">
        <v>0</v>
      </c>
      <c r="DH97" s="97">
        <v>0</v>
      </c>
      <c r="DI97" s="97">
        <v>0</v>
      </c>
      <c r="DJ97" s="104">
        <v>44872</v>
      </c>
      <c r="DK97" s="12"/>
    </row>
    <row r="98" spans="1:115" ht="20.100000000000001" customHeight="1" x14ac:dyDescent="0.25">
      <c r="A98" s="25">
        <v>198</v>
      </c>
      <c r="B98" s="265">
        <v>44739</v>
      </c>
      <c r="C98" s="274" t="s">
        <v>1096</v>
      </c>
      <c r="D98" s="12">
        <v>460716951</v>
      </c>
      <c r="E98" s="31">
        <v>16999</v>
      </c>
      <c r="F98" s="4">
        <v>111</v>
      </c>
      <c r="H98" s="4" t="s">
        <v>2</v>
      </c>
      <c r="I98" s="4">
        <v>85.92</v>
      </c>
      <c r="J98" s="98">
        <v>5.44</v>
      </c>
      <c r="K98" s="8" t="s">
        <v>16</v>
      </c>
      <c r="L98" s="265">
        <v>44682</v>
      </c>
      <c r="M98" s="8">
        <f t="shared" si="19"/>
        <v>75</v>
      </c>
      <c r="N98" s="8">
        <v>120</v>
      </c>
      <c r="O98" s="97" t="s">
        <v>117</v>
      </c>
      <c r="P98" s="8">
        <v>9</v>
      </c>
      <c r="Q98" s="8">
        <v>8</v>
      </c>
      <c r="R98" s="97">
        <v>0</v>
      </c>
      <c r="S98" s="97">
        <v>0</v>
      </c>
      <c r="T98" s="97">
        <v>0</v>
      </c>
      <c r="U98" s="97">
        <v>0</v>
      </c>
      <c r="V98" s="8">
        <v>0</v>
      </c>
      <c r="W98" s="8" t="s">
        <v>1392</v>
      </c>
      <c r="Y98" s="8">
        <v>1</v>
      </c>
      <c r="Z98" s="8"/>
      <c r="AA98" s="8"/>
      <c r="AB98" s="16">
        <v>44712</v>
      </c>
      <c r="AC98" s="8" t="s">
        <v>1082</v>
      </c>
      <c r="AD98" s="16">
        <v>44704</v>
      </c>
      <c r="AE98" s="10" t="e">
        <f t="shared" si="14"/>
        <v>#VALUE!</v>
      </c>
      <c r="AF98" s="97">
        <v>1</v>
      </c>
      <c r="AG98" s="97">
        <v>1</v>
      </c>
      <c r="AH98" s="97" t="s">
        <v>113</v>
      </c>
      <c r="AI98" s="97">
        <v>0</v>
      </c>
      <c r="AJ98" s="97" t="s">
        <v>116</v>
      </c>
      <c r="AK98" s="97" t="s">
        <v>116</v>
      </c>
      <c r="AL98" s="97">
        <v>1</v>
      </c>
      <c r="AM98" s="97">
        <v>1</v>
      </c>
      <c r="AN98" s="97">
        <v>0</v>
      </c>
      <c r="AO98" s="97">
        <v>0</v>
      </c>
      <c r="AP98" s="97">
        <v>0</v>
      </c>
      <c r="AQ98" s="97" t="s">
        <v>1393</v>
      </c>
      <c r="AR98" s="97" t="s">
        <v>120</v>
      </c>
      <c r="AS98" s="97">
        <v>1</v>
      </c>
      <c r="AT98" s="104">
        <v>44775</v>
      </c>
      <c r="AU98" s="97" t="s">
        <v>473</v>
      </c>
      <c r="AV98" s="97"/>
      <c r="AW98" s="111">
        <f t="shared" si="13"/>
        <v>76</v>
      </c>
      <c r="AX98" s="104">
        <v>44739</v>
      </c>
      <c r="AY98" s="97">
        <v>85.92</v>
      </c>
      <c r="AZ98" s="97" t="s">
        <v>116</v>
      </c>
      <c r="BA98" s="97">
        <v>87.62</v>
      </c>
      <c r="BB98" s="97">
        <v>5.44</v>
      </c>
      <c r="BC98" s="97">
        <v>2.13</v>
      </c>
      <c r="BD98" s="97">
        <v>4</v>
      </c>
      <c r="BE98" s="97">
        <v>149</v>
      </c>
      <c r="BF98" s="97">
        <v>7.69</v>
      </c>
      <c r="BG98" s="97">
        <v>273</v>
      </c>
      <c r="BH98" s="97">
        <v>4.5599999999999996</v>
      </c>
      <c r="BI98" s="97">
        <v>0.64</v>
      </c>
      <c r="BJ98" s="97">
        <v>2.06</v>
      </c>
      <c r="BK98" s="97">
        <f t="shared" si="20"/>
        <v>2.2135922330097086</v>
      </c>
      <c r="BL98" s="97">
        <f t="shared" si="16"/>
        <v>3.21875</v>
      </c>
      <c r="BM98" s="97">
        <f t="shared" si="17"/>
        <v>132.52427184466018</v>
      </c>
      <c r="BN98" s="97">
        <f t="shared" si="18"/>
        <v>604.31067961165036</v>
      </c>
      <c r="BO98" s="97">
        <v>1</v>
      </c>
      <c r="BP98" s="97">
        <v>0</v>
      </c>
      <c r="BQ98" s="97" t="s">
        <v>116</v>
      </c>
      <c r="BR98" s="97" t="s">
        <v>116</v>
      </c>
      <c r="BS98" s="97">
        <v>1</v>
      </c>
      <c r="BT98" s="97" t="s">
        <v>116</v>
      </c>
      <c r="BU98" s="97" t="s">
        <v>116</v>
      </c>
      <c r="BV98" s="97">
        <v>0</v>
      </c>
      <c r="BW98" s="97">
        <v>0</v>
      </c>
      <c r="BY98" s="97"/>
      <c r="BZ98" s="97"/>
      <c r="CB98" s="97"/>
      <c r="CV98" s="97"/>
      <c r="CY98" s="97"/>
      <c r="DA98" s="97">
        <v>0</v>
      </c>
      <c r="DB98" s="97">
        <v>0</v>
      </c>
      <c r="DC98" s="97">
        <v>0</v>
      </c>
      <c r="DD98" s="97">
        <v>0</v>
      </c>
      <c r="DE98" s="97">
        <v>0</v>
      </c>
      <c r="DF98" s="97">
        <v>0</v>
      </c>
      <c r="DG98" s="97">
        <v>0</v>
      </c>
      <c r="DH98" s="97">
        <v>0</v>
      </c>
      <c r="DI98" s="97">
        <v>0</v>
      </c>
      <c r="DJ98" s="104">
        <v>44858</v>
      </c>
      <c r="DK98" s="12"/>
    </row>
    <row r="99" spans="1:115" ht="20.100000000000001" customHeight="1" x14ac:dyDescent="0.25">
      <c r="A99" s="25">
        <v>199</v>
      </c>
      <c r="B99" s="265">
        <v>44742</v>
      </c>
      <c r="C99" s="274" t="s">
        <v>1097</v>
      </c>
      <c r="D99" s="12">
        <v>6309140431</v>
      </c>
      <c r="E99" s="31">
        <v>23268</v>
      </c>
      <c r="F99" s="4">
        <v>111</v>
      </c>
      <c r="I99" s="4">
        <v>57.89</v>
      </c>
      <c r="J99" s="98">
        <v>4.7</v>
      </c>
      <c r="K99" s="8" t="s">
        <v>1394</v>
      </c>
      <c r="L99" s="265">
        <v>44707</v>
      </c>
      <c r="M99" s="8">
        <f t="shared" si="19"/>
        <v>58</v>
      </c>
      <c r="N99" s="8">
        <v>289.7</v>
      </c>
      <c r="O99" s="97" t="s">
        <v>117</v>
      </c>
      <c r="P99" s="8">
        <v>9</v>
      </c>
      <c r="Q99" s="8">
        <v>8</v>
      </c>
      <c r="R99" s="97">
        <v>0</v>
      </c>
      <c r="S99" s="97">
        <v>0</v>
      </c>
      <c r="T99" s="97">
        <v>0</v>
      </c>
      <c r="U99" s="97">
        <v>0</v>
      </c>
      <c r="V99" s="8">
        <v>0</v>
      </c>
      <c r="W99" s="8" t="s">
        <v>1395</v>
      </c>
      <c r="Y99" s="8">
        <v>1</v>
      </c>
      <c r="Z99" s="8"/>
      <c r="AA99" s="8"/>
      <c r="AB99" s="16">
        <v>44707</v>
      </c>
      <c r="AC99" s="8" t="s">
        <v>1082</v>
      </c>
      <c r="AD99" s="16">
        <v>44720</v>
      </c>
      <c r="AE99" s="10" t="e">
        <f t="shared" si="14"/>
        <v>#VALUE!</v>
      </c>
      <c r="AF99" s="97">
        <v>1</v>
      </c>
      <c r="AG99" s="97">
        <v>1</v>
      </c>
      <c r="AH99" s="97" t="s">
        <v>113</v>
      </c>
      <c r="AI99" s="97">
        <v>0</v>
      </c>
      <c r="AJ99" s="97" t="s">
        <v>116</v>
      </c>
      <c r="AK99" s="97" t="s">
        <v>116</v>
      </c>
      <c r="AL99" s="97">
        <v>1</v>
      </c>
      <c r="AM99" s="97">
        <v>1</v>
      </c>
      <c r="AN99" s="97">
        <v>1</v>
      </c>
      <c r="AO99" s="97">
        <v>0</v>
      </c>
      <c r="AP99" s="97">
        <v>0</v>
      </c>
      <c r="AQ99" s="97" t="s">
        <v>1396</v>
      </c>
      <c r="AU99" s="97"/>
      <c r="AV99" s="97"/>
      <c r="AW99" s="111" t="e">
        <f t="shared" si="13"/>
        <v>#NUM!</v>
      </c>
      <c r="AX99" s="97"/>
      <c r="BK99" s="97" t="e">
        <f t="shared" si="20"/>
        <v>#DIV/0!</v>
      </c>
      <c r="BL99" s="97" t="e">
        <f t="shared" si="16"/>
        <v>#DIV/0!</v>
      </c>
      <c r="BM99" s="97" t="e">
        <f t="shared" si="17"/>
        <v>#DIV/0!</v>
      </c>
      <c r="BN99" s="97" t="e">
        <f t="shared" si="18"/>
        <v>#DIV/0!</v>
      </c>
      <c r="BR99" s="97"/>
      <c r="BU99" s="97"/>
      <c r="BW99" s="97">
        <v>0</v>
      </c>
      <c r="BY99" s="97"/>
      <c r="BZ99" s="97"/>
      <c r="CB99" s="97"/>
      <c r="CV99" s="97"/>
      <c r="CY99" s="97"/>
      <c r="DA99" s="97">
        <v>0</v>
      </c>
      <c r="DB99" s="97">
        <v>0</v>
      </c>
      <c r="DC99" s="97">
        <v>0</v>
      </c>
      <c r="DD99" s="97">
        <v>0</v>
      </c>
      <c r="DE99" s="97">
        <v>0</v>
      </c>
      <c r="DF99" s="97">
        <v>0</v>
      </c>
      <c r="DG99" s="97">
        <v>0</v>
      </c>
      <c r="DH99" s="97">
        <v>0</v>
      </c>
      <c r="DI99" s="97">
        <v>0</v>
      </c>
      <c r="DJ99" s="104">
        <v>44852</v>
      </c>
      <c r="DK99" s="12"/>
    </row>
    <row r="100" spans="1:115" ht="20.100000000000001" customHeight="1" x14ac:dyDescent="0.25">
      <c r="A100" s="25">
        <v>200</v>
      </c>
      <c r="B100" s="265">
        <v>44743</v>
      </c>
      <c r="C100" s="274" t="s">
        <v>1098</v>
      </c>
      <c r="D100" s="12">
        <v>341113434</v>
      </c>
      <c r="E100" s="31">
        <v>12736</v>
      </c>
      <c r="F100" s="4">
        <v>111</v>
      </c>
      <c r="H100" s="4" t="s">
        <v>0</v>
      </c>
      <c r="I100" s="4">
        <v>3.74</v>
      </c>
      <c r="J100" s="98">
        <v>3.59</v>
      </c>
      <c r="K100" s="8" t="s">
        <v>211</v>
      </c>
      <c r="L100" s="265">
        <v>39630</v>
      </c>
      <c r="M100" s="8">
        <f t="shared" si="19"/>
        <v>73</v>
      </c>
      <c r="N100" s="8">
        <v>13.1</v>
      </c>
      <c r="O100" s="97" t="s">
        <v>122</v>
      </c>
      <c r="P100" s="8">
        <v>7</v>
      </c>
      <c r="Q100" s="8">
        <v>7</v>
      </c>
      <c r="R100" s="97">
        <v>0</v>
      </c>
      <c r="S100" s="97">
        <v>1</v>
      </c>
      <c r="T100" s="97">
        <v>0</v>
      </c>
      <c r="U100" s="97">
        <v>0</v>
      </c>
      <c r="V100" s="8">
        <v>0</v>
      </c>
      <c r="X100" s="8" t="s">
        <v>1397</v>
      </c>
      <c r="Y100" s="8">
        <v>1</v>
      </c>
      <c r="Z100" s="8"/>
      <c r="AA100" s="8"/>
      <c r="AB100" s="16">
        <v>43482</v>
      </c>
      <c r="AC100" s="16">
        <v>44725</v>
      </c>
      <c r="AD100" s="16">
        <v>39661</v>
      </c>
      <c r="AE100" s="10">
        <f t="shared" si="14"/>
        <v>5064</v>
      </c>
      <c r="AF100" s="97">
        <v>1</v>
      </c>
      <c r="AG100" s="97" t="s">
        <v>116</v>
      </c>
      <c r="AH100" s="97" t="s">
        <v>116</v>
      </c>
      <c r="AI100" s="97">
        <v>1</v>
      </c>
      <c r="AJ100" s="97" t="s">
        <v>116</v>
      </c>
      <c r="AK100" s="97" t="s">
        <v>116</v>
      </c>
      <c r="AL100" s="97">
        <v>1</v>
      </c>
      <c r="AM100" s="97">
        <v>1</v>
      </c>
      <c r="AN100" s="97">
        <v>0</v>
      </c>
      <c r="AO100" s="97">
        <v>0</v>
      </c>
      <c r="AP100" s="97">
        <v>0</v>
      </c>
      <c r="AQ100" s="97" t="s">
        <v>124</v>
      </c>
      <c r="AR100" s="97" t="s">
        <v>115</v>
      </c>
      <c r="AS100" s="97">
        <v>1</v>
      </c>
      <c r="AT100" s="104">
        <v>44743</v>
      </c>
      <c r="AU100" s="97" t="s">
        <v>473</v>
      </c>
      <c r="AV100" s="97"/>
      <c r="AW100" s="111">
        <f t="shared" si="13"/>
        <v>87</v>
      </c>
      <c r="AX100" s="104">
        <v>44743</v>
      </c>
      <c r="AY100" s="97">
        <v>3.74</v>
      </c>
      <c r="AZ100" s="97">
        <v>9.1300000000000008</v>
      </c>
      <c r="BA100" s="97">
        <v>324.08</v>
      </c>
      <c r="BB100" s="97">
        <v>3.59</v>
      </c>
      <c r="BC100" s="97">
        <v>1.69</v>
      </c>
      <c r="BD100" s="97">
        <v>4</v>
      </c>
      <c r="BE100" s="97">
        <v>123</v>
      </c>
      <c r="BF100" s="97">
        <v>10.64</v>
      </c>
      <c r="BG100" s="97">
        <v>304</v>
      </c>
      <c r="BH100" s="97">
        <v>8.5299999999999994</v>
      </c>
      <c r="BI100" s="97">
        <v>0.68</v>
      </c>
      <c r="BJ100" s="97">
        <v>1.23</v>
      </c>
      <c r="BK100" s="97">
        <f t="shared" si="20"/>
        <v>6.9349593495934956</v>
      </c>
      <c r="BL100" s="97">
        <f t="shared" si="16"/>
        <v>1.8088235294117645</v>
      </c>
      <c r="BM100" s="97">
        <f t="shared" si="17"/>
        <v>247.15447154471545</v>
      </c>
      <c r="BN100" s="97">
        <f t="shared" si="18"/>
        <v>2108.2276422764226</v>
      </c>
      <c r="BO100" s="97">
        <v>1</v>
      </c>
      <c r="BP100" s="97">
        <v>1</v>
      </c>
      <c r="BQ100" s="97">
        <v>0.15</v>
      </c>
      <c r="BR100" s="104">
        <v>44799</v>
      </c>
      <c r="BS100" s="97">
        <v>1</v>
      </c>
      <c r="BT100" s="97" t="s">
        <v>116</v>
      </c>
      <c r="BU100" s="97" t="s">
        <v>116</v>
      </c>
      <c r="BV100" s="97">
        <v>0</v>
      </c>
      <c r="BW100" s="97">
        <v>0</v>
      </c>
      <c r="BY100" s="97"/>
      <c r="BZ100" s="97"/>
      <c r="CB100" s="97"/>
      <c r="CV100" s="97"/>
      <c r="CY100" s="97"/>
      <c r="DA100" s="97">
        <v>0</v>
      </c>
      <c r="DB100" s="97">
        <v>0</v>
      </c>
      <c r="DC100" s="97">
        <v>0</v>
      </c>
      <c r="DD100" s="97">
        <v>0</v>
      </c>
      <c r="DE100" s="97">
        <v>0</v>
      </c>
      <c r="DF100" s="97">
        <v>0</v>
      </c>
      <c r="DG100" s="97">
        <v>1</v>
      </c>
      <c r="DH100" s="97">
        <v>0</v>
      </c>
      <c r="DI100" s="97">
        <v>0</v>
      </c>
      <c r="DJ100" s="104">
        <v>44876</v>
      </c>
      <c r="DK100" s="12"/>
    </row>
    <row r="101" spans="1:115" ht="20.100000000000001" customHeight="1" x14ac:dyDescent="0.25">
      <c r="A101" s="25">
        <v>201</v>
      </c>
      <c r="B101" s="265">
        <v>44746</v>
      </c>
      <c r="C101" s="274" t="s">
        <v>1099</v>
      </c>
      <c r="D101" s="12">
        <v>430530434</v>
      </c>
      <c r="E101" s="31">
        <v>15856</v>
      </c>
      <c r="F101" s="4">
        <v>201</v>
      </c>
      <c r="H101" s="4" t="s">
        <v>2</v>
      </c>
      <c r="I101" s="4">
        <v>5.29</v>
      </c>
      <c r="J101" s="98">
        <v>3.41</v>
      </c>
      <c r="K101" s="8" t="s">
        <v>16</v>
      </c>
      <c r="L101" s="265">
        <v>44678</v>
      </c>
      <c r="M101" s="8">
        <f t="shared" si="19"/>
        <v>78</v>
      </c>
      <c r="N101" s="8">
        <v>9</v>
      </c>
      <c r="O101" s="97" t="s">
        <v>109</v>
      </c>
      <c r="P101" s="8">
        <v>9</v>
      </c>
      <c r="Q101" s="8">
        <v>8</v>
      </c>
      <c r="R101" s="97">
        <v>0</v>
      </c>
      <c r="S101" s="97">
        <v>0</v>
      </c>
      <c r="T101" s="97">
        <v>0</v>
      </c>
      <c r="U101" s="97">
        <v>0</v>
      </c>
      <c r="V101" s="8">
        <v>0</v>
      </c>
      <c r="W101" s="8" t="s">
        <v>1398</v>
      </c>
      <c r="Y101" s="8">
        <v>1</v>
      </c>
      <c r="Z101" s="8"/>
      <c r="AA101" s="8"/>
      <c r="AB101" s="16">
        <v>44705</v>
      </c>
      <c r="AC101" s="8" t="s">
        <v>1082</v>
      </c>
      <c r="AD101" s="16">
        <v>44678</v>
      </c>
      <c r="AE101" s="10" t="e">
        <f t="shared" si="14"/>
        <v>#VALUE!</v>
      </c>
      <c r="AF101" s="97">
        <v>1</v>
      </c>
      <c r="AG101" s="97">
        <v>1</v>
      </c>
      <c r="AH101" s="97" t="s">
        <v>113</v>
      </c>
      <c r="AI101" s="97">
        <v>0</v>
      </c>
      <c r="AJ101" s="97">
        <v>0.04</v>
      </c>
      <c r="AK101" s="104">
        <v>44844</v>
      </c>
      <c r="AL101" s="97">
        <v>1</v>
      </c>
      <c r="AM101" s="97">
        <v>1</v>
      </c>
      <c r="AN101" s="97">
        <v>0</v>
      </c>
      <c r="AO101" s="97">
        <v>0</v>
      </c>
      <c r="AP101" s="97">
        <v>0</v>
      </c>
      <c r="AQ101" s="97" t="s">
        <v>124</v>
      </c>
      <c r="AR101" s="97" t="s">
        <v>115</v>
      </c>
      <c r="AS101" s="97">
        <v>1</v>
      </c>
      <c r="AT101" s="104">
        <v>44785</v>
      </c>
      <c r="AU101" s="104">
        <v>44803</v>
      </c>
      <c r="AV101" s="97"/>
      <c r="AW101" s="111">
        <f t="shared" si="13"/>
        <v>79</v>
      </c>
      <c r="AX101" s="104">
        <v>44784</v>
      </c>
      <c r="AY101" s="97">
        <v>0.41</v>
      </c>
      <c r="AZ101" s="97">
        <v>57.15</v>
      </c>
      <c r="BA101" s="97" t="s">
        <v>116</v>
      </c>
      <c r="BB101" s="97">
        <v>5.25</v>
      </c>
      <c r="BC101" s="97">
        <v>2.17</v>
      </c>
      <c r="BD101" s="97">
        <v>4</v>
      </c>
      <c r="BE101" s="97">
        <v>169</v>
      </c>
      <c r="BF101" s="97">
        <v>6.78</v>
      </c>
      <c r="BG101" s="97">
        <v>197</v>
      </c>
      <c r="BH101" s="97">
        <v>3.92</v>
      </c>
      <c r="BI101" s="97">
        <v>0.46</v>
      </c>
      <c r="BJ101" s="97">
        <v>1.26</v>
      </c>
      <c r="BK101" s="97">
        <f t="shared" si="20"/>
        <v>3.1111111111111112</v>
      </c>
      <c r="BL101" s="97">
        <f t="shared" si="16"/>
        <v>2.7391304347826084</v>
      </c>
      <c r="BM101" s="97">
        <f t="shared" si="17"/>
        <v>156.34920634920636</v>
      </c>
      <c r="BN101" s="97">
        <f t="shared" si="18"/>
        <v>612.88888888888891</v>
      </c>
      <c r="BO101" s="97">
        <v>1</v>
      </c>
      <c r="BP101" s="97">
        <v>0</v>
      </c>
      <c r="BQ101" s="97">
        <v>0.04</v>
      </c>
      <c r="BR101" s="104">
        <v>44844</v>
      </c>
      <c r="BS101" s="97">
        <v>0</v>
      </c>
      <c r="BT101" s="97" t="s">
        <v>116</v>
      </c>
      <c r="BU101" s="97" t="s">
        <v>116</v>
      </c>
      <c r="BV101" s="97">
        <v>1</v>
      </c>
      <c r="BW101" s="97">
        <v>0</v>
      </c>
      <c r="BY101" s="97"/>
      <c r="BZ101" s="97"/>
      <c r="CB101" s="97"/>
      <c r="CV101" s="97"/>
      <c r="CY101" s="97"/>
      <c r="DA101" s="97">
        <v>0</v>
      </c>
      <c r="DB101" s="97">
        <v>1</v>
      </c>
      <c r="DC101" s="97">
        <v>0</v>
      </c>
      <c r="DD101" s="97">
        <v>0</v>
      </c>
      <c r="DE101" s="97">
        <v>0</v>
      </c>
      <c r="DF101" s="97">
        <v>0</v>
      </c>
      <c r="DG101" s="97">
        <v>0</v>
      </c>
      <c r="DH101" s="97">
        <v>0</v>
      </c>
      <c r="DI101" s="97">
        <v>1</v>
      </c>
      <c r="DJ101" s="104">
        <v>44866</v>
      </c>
      <c r="DK101" s="12"/>
    </row>
    <row r="102" spans="1:115" ht="20.100000000000001" customHeight="1" x14ac:dyDescent="0.25">
      <c r="A102" s="25">
        <v>202</v>
      </c>
      <c r="B102" s="265">
        <v>44749</v>
      </c>
      <c r="C102" s="274" t="s">
        <v>1100</v>
      </c>
      <c r="D102" s="12">
        <v>480419427</v>
      </c>
      <c r="E102" s="31">
        <v>17642</v>
      </c>
      <c r="F102" s="4">
        <v>111</v>
      </c>
      <c r="I102" s="4">
        <v>0.82</v>
      </c>
      <c r="J102" s="98">
        <v>4.3899999999999997</v>
      </c>
      <c r="K102" s="8" t="s">
        <v>16</v>
      </c>
      <c r="L102" s="265">
        <v>44256</v>
      </c>
      <c r="M102" s="8">
        <f t="shared" si="19"/>
        <v>72</v>
      </c>
      <c r="N102" s="8">
        <v>12</v>
      </c>
      <c r="O102" s="97" t="s">
        <v>117</v>
      </c>
      <c r="P102" s="8">
        <v>9</v>
      </c>
      <c r="Q102" s="8">
        <v>8</v>
      </c>
      <c r="R102" s="97">
        <v>0</v>
      </c>
      <c r="S102" s="97">
        <v>0</v>
      </c>
      <c r="T102" s="97">
        <v>0</v>
      </c>
      <c r="U102" s="97">
        <v>0</v>
      </c>
      <c r="V102" s="8">
        <v>0</v>
      </c>
      <c r="W102" s="8" t="s">
        <v>1399</v>
      </c>
      <c r="Y102" s="8">
        <v>1</v>
      </c>
      <c r="Z102" s="8"/>
      <c r="AA102" s="8"/>
      <c r="AB102" s="16">
        <v>44256</v>
      </c>
      <c r="AC102" s="16">
        <v>44760</v>
      </c>
      <c r="AD102" s="16">
        <v>44364</v>
      </c>
      <c r="AE102" s="10">
        <f t="shared" si="14"/>
        <v>396</v>
      </c>
      <c r="AF102" s="97">
        <v>1</v>
      </c>
      <c r="AG102" s="97">
        <v>1</v>
      </c>
      <c r="AH102" s="97" t="s">
        <v>113</v>
      </c>
      <c r="AI102" s="97">
        <v>0</v>
      </c>
      <c r="AJ102" s="97" t="s">
        <v>116</v>
      </c>
      <c r="AK102" s="97" t="s">
        <v>116</v>
      </c>
      <c r="AL102" s="97">
        <v>0</v>
      </c>
      <c r="AM102" s="97">
        <v>1</v>
      </c>
      <c r="AN102" s="97">
        <v>1</v>
      </c>
      <c r="AO102" s="97">
        <v>0</v>
      </c>
      <c r="AP102" s="97">
        <v>0</v>
      </c>
      <c r="AQ102" s="97" t="s">
        <v>124</v>
      </c>
      <c r="AR102" s="97" t="s">
        <v>115</v>
      </c>
      <c r="AS102" s="97">
        <v>1</v>
      </c>
      <c r="AT102" s="104">
        <v>44364</v>
      </c>
      <c r="AU102" s="104">
        <v>44725</v>
      </c>
      <c r="AV102" s="97"/>
      <c r="AW102" s="111">
        <f t="shared" si="13"/>
        <v>73</v>
      </c>
      <c r="AX102" s="97" t="s">
        <v>116</v>
      </c>
      <c r="AY102" s="97" t="s">
        <v>116</v>
      </c>
      <c r="AZ102" s="97" t="s">
        <v>116</v>
      </c>
      <c r="BA102" s="97" t="s">
        <v>116</v>
      </c>
      <c r="BB102" s="97" t="s">
        <v>116</v>
      </c>
      <c r="BC102" s="97" t="s">
        <v>116</v>
      </c>
      <c r="BD102" s="97" t="s">
        <v>116</v>
      </c>
      <c r="BE102" s="97" t="s">
        <v>116</v>
      </c>
      <c r="BF102" s="97" t="s">
        <v>116</v>
      </c>
      <c r="BG102" s="97" t="s">
        <v>116</v>
      </c>
      <c r="BH102" s="97" t="s">
        <v>116</v>
      </c>
      <c r="BI102" s="97" t="s">
        <v>116</v>
      </c>
      <c r="BJ102" s="97" t="s">
        <v>116</v>
      </c>
      <c r="BK102" s="97" t="s">
        <v>116</v>
      </c>
      <c r="BL102" s="97" t="s">
        <v>116</v>
      </c>
      <c r="BM102" s="97" t="e">
        <f t="shared" si="17"/>
        <v>#VALUE!</v>
      </c>
      <c r="BN102" s="97" t="e">
        <f t="shared" si="18"/>
        <v>#VALUE!</v>
      </c>
      <c r="BO102" s="97">
        <v>1</v>
      </c>
      <c r="BP102" s="97" t="s">
        <v>116</v>
      </c>
      <c r="BQ102" s="97" t="s">
        <v>116</v>
      </c>
      <c r="BR102" s="97" t="s">
        <v>116</v>
      </c>
      <c r="BS102" s="97" t="s">
        <v>116</v>
      </c>
      <c r="BT102" s="97" t="s">
        <v>116</v>
      </c>
      <c r="BU102" s="97" t="s">
        <v>116</v>
      </c>
      <c r="BV102" s="97" t="s">
        <v>116</v>
      </c>
      <c r="BW102" s="97">
        <v>0</v>
      </c>
      <c r="BY102" s="97"/>
      <c r="BZ102" s="97"/>
      <c r="CB102" s="97"/>
      <c r="CV102" s="97"/>
      <c r="CY102" s="97"/>
      <c r="DA102" s="97">
        <v>0</v>
      </c>
      <c r="DB102" s="97">
        <v>0</v>
      </c>
      <c r="DC102" s="97">
        <v>0</v>
      </c>
      <c r="DD102" s="97">
        <v>1</v>
      </c>
      <c r="DE102" s="97">
        <v>0</v>
      </c>
      <c r="DF102" s="97">
        <v>0</v>
      </c>
      <c r="DG102" s="97">
        <v>0</v>
      </c>
      <c r="DH102" s="97">
        <v>0</v>
      </c>
      <c r="DI102" s="97">
        <v>0</v>
      </c>
      <c r="DJ102" s="104">
        <v>44872</v>
      </c>
      <c r="DK102" s="12"/>
    </row>
    <row r="103" spans="1:115" ht="20.100000000000001" customHeight="1" x14ac:dyDescent="0.25">
      <c r="A103" s="25">
        <v>203</v>
      </c>
      <c r="B103" s="265">
        <v>44749</v>
      </c>
      <c r="C103" s="274" t="s">
        <v>1101</v>
      </c>
      <c r="D103" s="12">
        <v>520811237</v>
      </c>
      <c r="E103" s="31">
        <v>19217</v>
      </c>
      <c r="F103" s="4">
        <v>205</v>
      </c>
      <c r="H103" s="4" t="s">
        <v>1</v>
      </c>
      <c r="I103" s="4">
        <v>13.01</v>
      </c>
      <c r="J103" s="98">
        <v>4.16</v>
      </c>
      <c r="K103" s="8" t="s">
        <v>16</v>
      </c>
      <c r="L103" s="265">
        <v>44682</v>
      </c>
      <c r="M103" s="8">
        <f t="shared" si="19"/>
        <v>69</v>
      </c>
      <c r="N103" s="8">
        <v>679</v>
      </c>
      <c r="O103" s="97" t="s">
        <v>112</v>
      </c>
      <c r="P103" s="8">
        <v>8</v>
      </c>
      <c r="Q103" s="8">
        <v>8</v>
      </c>
      <c r="R103" s="97">
        <v>0</v>
      </c>
      <c r="S103" s="97">
        <v>0</v>
      </c>
      <c r="T103" s="97">
        <v>0</v>
      </c>
      <c r="U103" s="97">
        <v>0</v>
      </c>
      <c r="V103" s="8">
        <v>0</v>
      </c>
      <c r="W103" s="8" t="s">
        <v>1400</v>
      </c>
      <c r="Y103" s="8">
        <v>1</v>
      </c>
      <c r="Z103" s="8"/>
      <c r="AA103" s="8"/>
      <c r="AB103" s="16">
        <v>44704</v>
      </c>
      <c r="AC103" s="8" t="s">
        <v>1082</v>
      </c>
      <c r="AD103" s="16">
        <v>44725</v>
      </c>
      <c r="AE103" s="10" t="e">
        <f t="shared" si="14"/>
        <v>#VALUE!</v>
      </c>
      <c r="AF103" s="97">
        <v>1</v>
      </c>
      <c r="AG103" s="97">
        <v>1</v>
      </c>
      <c r="AH103" s="97" t="s">
        <v>113</v>
      </c>
      <c r="AI103" s="97">
        <v>0</v>
      </c>
      <c r="AJ103" s="97" t="s">
        <v>116</v>
      </c>
      <c r="AK103" s="97" t="s">
        <v>116</v>
      </c>
      <c r="AL103" s="97">
        <v>0</v>
      </c>
      <c r="AM103" s="97">
        <v>1</v>
      </c>
      <c r="AN103" s="97">
        <v>0</v>
      </c>
      <c r="AO103" s="97">
        <v>0</v>
      </c>
      <c r="AP103" s="97">
        <v>0</v>
      </c>
      <c r="AQ103" s="97" t="s">
        <v>124</v>
      </c>
      <c r="AR103" s="97" t="s">
        <v>120</v>
      </c>
      <c r="AS103" s="97">
        <v>1</v>
      </c>
      <c r="AT103" s="104">
        <v>44725</v>
      </c>
      <c r="AU103" s="97" t="s">
        <v>473</v>
      </c>
      <c r="AV103" s="97"/>
      <c r="AW103" s="111">
        <f t="shared" si="13"/>
        <v>69</v>
      </c>
      <c r="AX103" s="104">
        <v>44749</v>
      </c>
      <c r="AY103" s="97">
        <v>13.01</v>
      </c>
      <c r="AZ103" s="97" t="s">
        <v>116</v>
      </c>
      <c r="BA103" s="97" t="s">
        <v>116</v>
      </c>
      <c r="BB103" s="97">
        <v>4.16</v>
      </c>
      <c r="BC103" s="97">
        <v>10.54</v>
      </c>
      <c r="BD103" s="97">
        <v>4</v>
      </c>
      <c r="BE103" s="97">
        <v>143</v>
      </c>
      <c r="BF103" s="97">
        <v>6.05</v>
      </c>
      <c r="BG103" s="97">
        <v>190</v>
      </c>
      <c r="BH103" s="97">
        <v>4.78</v>
      </c>
      <c r="BI103" s="97">
        <v>0.46</v>
      </c>
      <c r="BJ103" s="97">
        <v>0.73</v>
      </c>
      <c r="BK103" s="97">
        <f t="shared" si="20"/>
        <v>6.5479452054794525</v>
      </c>
      <c r="BL103" s="97">
        <f t="shared" si="16"/>
        <v>1.5869565217391304</v>
      </c>
      <c r="BM103" s="97">
        <f t="shared" si="17"/>
        <v>260.27397260273972</v>
      </c>
      <c r="BN103" s="97">
        <f t="shared" si="18"/>
        <v>1244.1095890410959</v>
      </c>
      <c r="BO103" s="97">
        <v>0</v>
      </c>
      <c r="BP103" s="97">
        <v>0</v>
      </c>
      <c r="BQ103" s="97" t="s">
        <v>116</v>
      </c>
      <c r="BR103" s="97" t="s">
        <v>116</v>
      </c>
      <c r="BS103" s="97">
        <v>0</v>
      </c>
      <c r="BT103" s="97" t="s">
        <v>116</v>
      </c>
      <c r="BU103" s="97" t="s">
        <v>116</v>
      </c>
      <c r="BV103" s="97">
        <v>0</v>
      </c>
      <c r="BW103" s="97">
        <v>0</v>
      </c>
      <c r="BY103" s="97"/>
      <c r="BZ103" s="97"/>
      <c r="CB103" s="97"/>
      <c r="CV103" s="97"/>
      <c r="CY103" s="97"/>
      <c r="DA103" s="97">
        <v>0</v>
      </c>
      <c r="DB103" s="97">
        <v>0</v>
      </c>
      <c r="DC103" s="97">
        <v>0</v>
      </c>
      <c r="DD103" s="97">
        <v>0</v>
      </c>
      <c r="DE103" s="97">
        <v>0</v>
      </c>
      <c r="DF103" s="97">
        <v>0</v>
      </c>
      <c r="DG103" s="97">
        <v>0</v>
      </c>
      <c r="DH103" s="97">
        <v>0</v>
      </c>
      <c r="DI103" s="97">
        <v>0</v>
      </c>
      <c r="DJ103" s="104">
        <v>44872</v>
      </c>
      <c r="DK103" s="12"/>
    </row>
    <row r="104" spans="1:115" ht="20.100000000000001" customHeight="1" x14ac:dyDescent="0.25">
      <c r="A104" s="25">
        <v>204</v>
      </c>
      <c r="B104" s="265">
        <v>44757</v>
      </c>
      <c r="C104" s="274" t="s">
        <v>1102</v>
      </c>
      <c r="D104" s="12">
        <v>6002090215</v>
      </c>
      <c r="E104" s="31">
        <v>21955</v>
      </c>
      <c r="F104" s="4">
        <v>111</v>
      </c>
      <c r="H104" s="4" t="s">
        <v>1</v>
      </c>
      <c r="I104" s="4">
        <v>3.32</v>
      </c>
      <c r="J104" s="98">
        <v>4.7699999999999996</v>
      </c>
      <c r="K104" s="8" t="s">
        <v>210</v>
      </c>
      <c r="L104" s="265">
        <v>44634</v>
      </c>
      <c r="M104" s="8">
        <f t="shared" si="19"/>
        <v>62</v>
      </c>
      <c r="N104" s="8">
        <v>102</v>
      </c>
      <c r="O104" s="97" t="s">
        <v>109</v>
      </c>
      <c r="P104" s="8">
        <v>9</v>
      </c>
      <c r="Q104" s="8">
        <v>8</v>
      </c>
      <c r="R104" s="97">
        <v>0</v>
      </c>
      <c r="S104" s="97">
        <v>0</v>
      </c>
      <c r="T104" s="97">
        <v>0</v>
      </c>
      <c r="U104" s="97">
        <v>0</v>
      </c>
      <c r="V104" s="8">
        <v>0</v>
      </c>
      <c r="W104" s="8" t="s">
        <v>1401</v>
      </c>
      <c r="Y104" s="8">
        <v>1</v>
      </c>
      <c r="Z104" s="8"/>
      <c r="AA104" s="8"/>
      <c r="AB104" s="16">
        <v>44644</v>
      </c>
      <c r="AC104" s="8" t="s">
        <v>1082</v>
      </c>
      <c r="AD104" s="16">
        <v>44663</v>
      </c>
      <c r="AE104" s="10" t="e">
        <f t="shared" si="14"/>
        <v>#VALUE!</v>
      </c>
      <c r="AF104" s="97">
        <v>0</v>
      </c>
      <c r="AG104" s="97">
        <v>1</v>
      </c>
      <c r="AH104" s="97" t="s">
        <v>123</v>
      </c>
      <c r="AI104" s="97">
        <v>0</v>
      </c>
      <c r="AJ104" s="97">
        <v>0.09</v>
      </c>
      <c r="AK104" s="104">
        <v>44846</v>
      </c>
      <c r="AL104" s="97">
        <v>0</v>
      </c>
      <c r="AM104" s="97">
        <v>1</v>
      </c>
      <c r="AN104" s="97">
        <v>0</v>
      </c>
      <c r="AO104" s="97">
        <v>0</v>
      </c>
      <c r="AP104" s="97">
        <v>0</v>
      </c>
      <c r="AQ104" s="97" t="s">
        <v>494</v>
      </c>
      <c r="AR104" s="97" t="s">
        <v>120</v>
      </c>
      <c r="AS104" s="97">
        <v>0</v>
      </c>
      <c r="AT104" s="104">
        <v>44757</v>
      </c>
      <c r="AU104" s="97" t="s">
        <v>473</v>
      </c>
      <c r="AV104" s="97"/>
      <c r="AW104" s="111">
        <f t="shared" si="13"/>
        <v>62</v>
      </c>
      <c r="AX104" s="104">
        <v>44757</v>
      </c>
      <c r="AY104" s="97">
        <v>3.32</v>
      </c>
      <c r="AZ104" s="97">
        <v>28.27</v>
      </c>
      <c r="BA104" s="97">
        <v>60.21</v>
      </c>
      <c r="BB104" s="97">
        <v>4.7699999999999996</v>
      </c>
      <c r="BC104" s="97">
        <v>0.76</v>
      </c>
      <c r="BD104" s="97">
        <v>4</v>
      </c>
      <c r="BE104" s="97">
        <v>148</v>
      </c>
      <c r="BF104" s="97">
        <v>7.06</v>
      </c>
      <c r="BG104" s="97">
        <v>278</v>
      </c>
      <c r="BH104" s="97">
        <v>3.25</v>
      </c>
      <c r="BI104" s="97">
        <v>0.64</v>
      </c>
      <c r="BJ104" s="97">
        <v>3.03</v>
      </c>
      <c r="BK104" s="97">
        <f t="shared" si="20"/>
        <v>1.0726072607260726</v>
      </c>
      <c r="BL104" s="97">
        <f t="shared" si="16"/>
        <v>4.734375</v>
      </c>
      <c r="BM104" s="97">
        <f t="shared" si="17"/>
        <v>91.749174917491757</v>
      </c>
      <c r="BN104" s="97">
        <f t="shared" si="18"/>
        <v>298.1848184818482</v>
      </c>
      <c r="BO104" s="97">
        <v>0</v>
      </c>
      <c r="BP104" s="97">
        <v>0</v>
      </c>
      <c r="BQ104" s="97">
        <v>0.09</v>
      </c>
      <c r="BR104" s="104">
        <v>44846</v>
      </c>
      <c r="BS104" s="97">
        <v>0</v>
      </c>
      <c r="BT104" s="97" t="s">
        <v>116</v>
      </c>
      <c r="BU104" s="97" t="s">
        <v>116</v>
      </c>
      <c r="BV104" s="97">
        <v>0</v>
      </c>
      <c r="BW104" s="97">
        <v>0</v>
      </c>
      <c r="BY104" s="97"/>
      <c r="BZ104" s="97"/>
      <c r="CB104" s="97"/>
      <c r="CV104" s="97"/>
      <c r="CY104" s="97"/>
      <c r="DA104" s="97">
        <v>0</v>
      </c>
      <c r="DB104" s="97">
        <v>0</v>
      </c>
      <c r="DC104" s="97">
        <v>0</v>
      </c>
      <c r="DD104" s="97">
        <v>0</v>
      </c>
      <c r="DE104" s="97">
        <v>0</v>
      </c>
      <c r="DF104" s="97">
        <v>0</v>
      </c>
      <c r="DG104" s="97">
        <v>0</v>
      </c>
      <c r="DH104" s="97">
        <v>0</v>
      </c>
      <c r="DI104" s="97">
        <v>0</v>
      </c>
      <c r="DJ104" s="104">
        <v>44846</v>
      </c>
      <c r="DK104" s="12"/>
    </row>
    <row r="105" spans="1:115" ht="20.100000000000001" customHeight="1" x14ac:dyDescent="0.25">
      <c r="A105" s="25">
        <v>205</v>
      </c>
      <c r="B105" s="265">
        <v>44768</v>
      </c>
      <c r="C105" s="23" t="s">
        <v>1103</v>
      </c>
      <c r="D105" s="12">
        <v>480116414</v>
      </c>
      <c r="E105" s="31">
        <v>17548</v>
      </c>
      <c r="F105" s="4">
        <v>111</v>
      </c>
      <c r="H105" s="4" t="s">
        <v>1</v>
      </c>
      <c r="I105" s="4">
        <v>10.75</v>
      </c>
      <c r="J105" s="98">
        <v>3.02</v>
      </c>
      <c r="K105" s="8" t="s">
        <v>211</v>
      </c>
      <c r="L105" s="265">
        <v>40232</v>
      </c>
      <c r="M105" s="8">
        <f t="shared" si="19"/>
        <v>62</v>
      </c>
      <c r="N105" s="8" t="s">
        <v>116</v>
      </c>
      <c r="O105" s="97" t="s">
        <v>117</v>
      </c>
      <c r="P105" s="8">
        <v>9</v>
      </c>
      <c r="Q105" s="8">
        <v>8</v>
      </c>
      <c r="R105" s="97">
        <v>0</v>
      </c>
      <c r="S105" s="97">
        <v>1</v>
      </c>
      <c r="T105" s="97">
        <v>0</v>
      </c>
      <c r="U105" s="97">
        <v>1</v>
      </c>
      <c r="V105" s="8">
        <v>0</v>
      </c>
      <c r="X105" s="8" t="s">
        <v>1402</v>
      </c>
      <c r="Y105" s="8">
        <v>0</v>
      </c>
      <c r="Z105" s="8"/>
      <c r="AA105" s="8"/>
      <c r="AB105" s="8" t="s">
        <v>1082</v>
      </c>
      <c r="AC105" s="16">
        <v>44785</v>
      </c>
      <c r="AD105" s="16" t="s">
        <v>1403</v>
      </c>
      <c r="AE105" s="10" t="e">
        <f t="shared" si="14"/>
        <v>#VALUE!</v>
      </c>
      <c r="AF105" s="97">
        <v>0</v>
      </c>
      <c r="AG105" s="97">
        <v>1</v>
      </c>
      <c r="AH105" s="97" t="s">
        <v>116</v>
      </c>
      <c r="AI105" s="97">
        <v>0</v>
      </c>
      <c r="AJ105" s="97" t="s">
        <v>116</v>
      </c>
      <c r="AK105" s="97" t="s">
        <v>116</v>
      </c>
      <c r="AL105" s="97">
        <v>0</v>
      </c>
      <c r="AM105" s="97">
        <v>0</v>
      </c>
      <c r="AN105" s="97">
        <v>0</v>
      </c>
      <c r="AO105" s="97">
        <v>0</v>
      </c>
      <c r="AP105" s="97">
        <v>0</v>
      </c>
      <c r="AQ105" s="97" t="s">
        <v>494</v>
      </c>
      <c r="AR105" s="97" t="s">
        <v>120</v>
      </c>
      <c r="AS105" s="97">
        <v>0</v>
      </c>
      <c r="AT105" s="104">
        <v>44785</v>
      </c>
      <c r="AU105" s="97" t="s">
        <v>473</v>
      </c>
      <c r="AV105" s="97"/>
      <c r="AW105" s="111">
        <f t="shared" si="13"/>
        <v>74</v>
      </c>
      <c r="AX105" s="104">
        <v>44769</v>
      </c>
      <c r="AY105" s="97">
        <v>10.75</v>
      </c>
      <c r="AZ105" s="97" t="s">
        <v>116</v>
      </c>
      <c r="BA105" s="97" t="s">
        <v>116</v>
      </c>
      <c r="BB105" s="97">
        <v>3.02</v>
      </c>
      <c r="BC105" s="97">
        <v>0.84</v>
      </c>
      <c r="BD105" s="97">
        <v>4</v>
      </c>
      <c r="BE105" s="97">
        <v>149</v>
      </c>
      <c r="BF105" s="97">
        <v>7.51</v>
      </c>
      <c r="BG105" s="97">
        <v>243</v>
      </c>
      <c r="BH105" s="97">
        <v>3.59</v>
      </c>
      <c r="BI105" s="97">
        <v>0.56000000000000005</v>
      </c>
      <c r="BJ105" s="97">
        <v>2.89</v>
      </c>
      <c r="BK105" s="97">
        <f t="shared" si="20"/>
        <v>1.2422145328719723</v>
      </c>
      <c r="BL105" s="97">
        <f t="shared" si="16"/>
        <v>5.1607142857142856</v>
      </c>
      <c r="BM105" s="97">
        <f t="shared" si="17"/>
        <v>84.083044982698965</v>
      </c>
      <c r="BN105" s="97">
        <f t="shared" si="18"/>
        <v>301.8581314878893</v>
      </c>
      <c r="BO105" s="97">
        <v>0</v>
      </c>
      <c r="BP105" s="97">
        <v>0</v>
      </c>
      <c r="BQ105" s="97">
        <v>0.01</v>
      </c>
      <c r="BR105" s="104">
        <v>44881</v>
      </c>
      <c r="BS105" s="97">
        <v>0</v>
      </c>
      <c r="BT105" s="97" t="s">
        <v>116</v>
      </c>
      <c r="BU105" s="97" t="s">
        <v>116</v>
      </c>
      <c r="BV105" s="97">
        <v>0</v>
      </c>
      <c r="BW105" s="97">
        <v>0</v>
      </c>
      <c r="BY105" s="97"/>
      <c r="BZ105" s="97"/>
      <c r="CB105" s="97"/>
      <c r="CV105" s="97"/>
      <c r="CY105" s="97"/>
      <c r="DA105" s="97">
        <v>0</v>
      </c>
      <c r="DB105" s="97">
        <v>0</v>
      </c>
      <c r="DC105" s="97">
        <v>0</v>
      </c>
      <c r="DD105" s="97">
        <v>0</v>
      </c>
      <c r="DE105" s="97">
        <v>0</v>
      </c>
      <c r="DF105" s="97">
        <v>0</v>
      </c>
      <c r="DG105" s="97">
        <v>0</v>
      </c>
      <c r="DH105" s="97">
        <v>0</v>
      </c>
      <c r="DI105" s="97">
        <v>0</v>
      </c>
      <c r="DJ105" s="104">
        <v>44881</v>
      </c>
      <c r="DK105" s="12"/>
    </row>
    <row r="106" spans="1:115" ht="20.100000000000001" customHeight="1" x14ac:dyDescent="0.25">
      <c r="A106" s="25">
        <v>206</v>
      </c>
      <c r="B106" s="265">
        <v>44771</v>
      </c>
      <c r="C106" s="274" t="s">
        <v>1104</v>
      </c>
      <c r="D106" s="12">
        <v>500922389</v>
      </c>
      <c r="E106" s="31">
        <v>18528</v>
      </c>
      <c r="F106" s="4">
        <v>211</v>
      </c>
      <c r="H106" s="4" t="s">
        <v>1</v>
      </c>
      <c r="I106" s="4">
        <v>4.87</v>
      </c>
      <c r="J106" s="98">
        <v>3.41</v>
      </c>
      <c r="K106" s="8" t="s">
        <v>210</v>
      </c>
      <c r="L106" s="265">
        <v>44641</v>
      </c>
      <c r="M106" s="8">
        <f t="shared" si="19"/>
        <v>71</v>
      </c>
      <c r="N106" s="8">
        <v>26.7</v>
      </c>
      <c r="O106" s="97" t="s">
        <v>129</v>
      </c>
      <c r="P106" s="8">
        <v>6</v>
      </c>
      <c r="Q106" s="8">
        <v>6</v>
      </c>
      <c r="R106" s="97">
        <v>0</v>
      </c>
      <c r="S106" s="97">
        <v>0</v>
      </c>
      <c r="T106" s="97">
        <v>1</v>
      </c>
      <c r="U106" s="97">
        <v>0</v>
      </c>
      <c r="V106" s="8">
        <v>0</v>
      </c>
      <c r="W106" s="8" t="s">
        <v>1230</v>
      </c>
      <c r="Y106" s="8">
        <v>1</v>
      </c>
      <c r="Z106" s="8"/>
      <c r="AA106" s="8"/>
      <c r="AB106" s="16">
        <v>44691</v>
      </c>
      <c r="AC106" s="8" t="s">
        <v>1082</v>
      </c>
      <c r="AD106" s="16">
        <v>44741</v>
      </c>
      <c r="AE106" s="10" t="e">
        <f t="shared" si="14"/>
        <v>#VALUE!</v>
      </c>
      <c r="AF106" s="97">
        <v>0</v>
      </c>
      <c r="AG106" s="97">
        <v>1</v>
      </c>
      <c r="AH106" s="97" t="s">
        <v>126</v>
      </c>
      <c r="AI106" s="97">
        <v>0</v>
      </c>
      <c r="AJ106" s="97">
        <v>0.02</v>
      </c>
      <c r="AK106" s="104">
        <v>44860</v>
      </c>
      <c r="AL106" s="97">
        <v>0</v>
      </c>
      <c r="AM106" s="97">
        <v>1</v>
      </c>
      <c r="AN106" s="97">
        <v>0</v>
      </c>
      <c r="AO106" s="97">
        <v>0</v>
      </c>
      <c r="AP106" s="97">
        <v>0</v>
      </c>
      <c r="AQ106" s="97" t="s">
        <v>494</v>
      </c>
      <c r="AR106" s="97" t="s">
        <v>120</v>
      </c>
      <c r="AS106" s="97">
        <v>0</v>
      </c>
      <c r="AT106" s="104">
        <v>44771</v>
      </c>
      <c r="AU106" s="97" t="s">
        <v>473</v>
      </c>
      <c r="AV106" s="97"/>
      <c r="AW106" s="111">
        <f t="shared" si="13"/>
        <v>71</v>
      </c>
      <c r="AX106" s="104">
        <v>44713</v>
      </c>
      <c r="AY106" s="97">
        <v>46.49</v>
      </c>
      <c r="AZ106" s="97" t="s">
        <v>116</v>
      </c>
      <c r="BA106" s="97">
        <v>68.73</v>
      </c>
      <c r="BB106" s="97">
        <v>3.87</v>
      </c>
      <c r="BC106" s="97">
        <v>2.2000000000000002</v>
      </c>
      <c r="BD106" s="97">
        <v>4</v>
      </c>
      <c r="BE106" s="97">
        <v>144</v>
      </c>
      <c r="BF106" s="97">
        <v>6.96</v>
      </c>
      <c r="BG106" s="97">
        <v>251</v>
      </c>
      <c r="BH106" s="97">
        <v>4.07</v>
      </c>
      <c r="BI106" s="97">
        <v>0.81</v>
      </c>
      <c r="BJ106" s="97">
        <v>1.69</v>
      </c>
      <c r="BK106" s="97">
        <f t="shared" si="20"/>
        <v>2.4082840236686391</v>
      </c>
      <c r="BL106" s="97">
        <f t="shared" si="16"/>
        <v>2.0864197530864197</v>
      </c>
      <c r="BM106" s="97">
        <f t="shared" si="17"/>
        <v>148.52071005917159</v>
      </c>
      <c r="BN106" s="97">
        <f t="shared" si="18"/>
        <v>604.47928994082838</v>
      </c>
      <c r="BO106" s="97">
        <v>0</v>
      </c>
      <c r="BP106" s="97">
        <v>0</v>
      </c>
      <c r="BQ106" s="97">
        <v>0.02</v>
      </c>
      <c r="BR106" s="104">
        <v>44860</v>
      </c>
      <c r="BS106" s="97">
        <v>1</v>
      </c>
      <c r="BT106" s="97" t="s">
        <v>116</v>
      </c>
      <c r="BU106" s="97" t="s">
        <v>116</v>
      </c>
      <c r="BV106" s="97">
        <v>0</v>
      </c>
      <c r="BW106" s="97">
        <v>0</v>
      </c>
      <c r="BY106" s="97"/>
      <c r="BZ106" s="97"/>
      <c r="CB106" s="97"/>
      <c r="CV106" s="97"/>
      <c r="CY106" s="97"/>
      <c r="DA106" s="97">
        <v>0</v>
      </c>
      <c r="DB106" s="97">
        <v>0</v>
      </c>
      <c r="DC106" s="97">
        <v>0</v>
      </c>
      <c r="DD106" s="97">
        <v>0</v>
      </c>
      <c r="DE106" s="97">
        <v>1</v>
      </c>
      <c r="DF106" s="97">
        <v>0</v>
      </c>
      <c r="DG106" s="97">
        <v>0</v>
      </c>
      <c r="DH106" s="97">
        <v>0</v>
      </c>
      <c r="DI106" s="97">
        <v>0</v>
      </c>
      <c r="DJ106" s="104">
        <v>44880</v>
      </c>
      <c r="DK106" s="12"/>
    </row>
    <row r="107" spans="1:115" ht="20.100000000000001" customHeight="1" x14ac:dyDescent="0.25">
      <c r="A107" s="25">
        <v>207</v>
      </c>
      <c r="B107" s="265">
        <v>44771</v>
      </c>
      <c r="C107" s="274" t="s">
        <v>1105</v>
      </c>
      <c r="D107" s="12">
        <v>320908479</v>
      </c>
      <c r="E107" s="31">
        <v>11940</v>
      </c>
      <c r="F107" s="4">
        <v>205</v>
      </c>
      <c r="H107" s="4" t="s">
        <v>1</v>
      </c>
      <c r="I107" s="4">
        <v>4.1399999999999997</v>
      </c>
      <c r="J107" s="98">
        <v>4.9800000000000004</v>
      </c>
      <c r="K107" s="8" t="s">
        <v>211</v>
      </c>
      <c r="L107" s="265">
        <v>41334</v>
      </c>
      <c r="M107" s="8">
        <f t="shared" si="19"/>
        <v>80</v>
      </c>
      <c r="N107" s="8">
        <v>15.91</v>
      </c>
      <c r="O107" s="97" t="s">
        <v>127</v>
      </c>
      <c r="P107" s="8">
        <v>7</v>
      </c>
      <c r="Q107" s="8">
        <v>7</v>
      </c>
      <c r="R107" s="97">
        <v>0</v>
      </c>
      <c r="S107" s="97">
        <v>0</v>
      </c>
      <c r="T107" s="97">
        <v>1</v>
      </c>
      <c r="U107" s="97">
        <v>0</v>
      </c>
      <c r="V107" s="8">
        <v>0</v>
      </c>
      <c r="W107" s="8" t="s">
        <v>1244</v>
      </c>
      <c r="Y107" s="8">
        <v>0</v>
      </c>
      <c r="Z107" s="8"/>
      <c r="AA107" s="8"/>
      <c r="AB107" s="16">
        <v>44753</v>
      </c>
      <c r="AC107" s="16">
        <v>44771</v>
      </c>
      <c r="AD107" s="16">
        <v>41456</v>
      </c>
      <c r="AE107" s="10">
        <f t="shared" si="14"/>
        <v>3315</v>
      </c>
      <c r="AF107" s="97">
        <v>0</v>
      </c>
      <c r="AG107" s="97">
        <v>1</v>
      </c>
      <c r="AH107" s="97" t="s">
        <v>126</v>
      </c>
      <c r="AI107" s="97">
        <v>0</v>
      </c>
      <c r="AJ107" s="97">
        <v>0.05</v>
      </c>
      <c r="AK107" s="104">
        <v>41849</v>
      </c>
      <c r="AL107" s="97">
        <v>0</v>
      </c>
      <c r="AM107" s="97">
        <v>0</v>
      </c>
      <c r="AN107" s="97">
        <v>0</v>
      </c>
      <c r="AO107" s="97">
        <v>0</v>
      </c>
      <c r="AP107" s="97">
        <v>0</v>
      </c>
      <c r="AQ107" s="97" t="s">
        <v>124</v>
      </c>
      <c r="AR107" s="97" t="s">
        <v>1404</v>
      </c>
      <c r="AS107" s="97">
        <v>1</v>
      </c>
      <c r="AT107" s="104">
        <v>44844</v>
      </c>
      <c r="AU107" s="97" t="s">
        <v>473</v>
      </c>
      <c r="AV107" s="97"/>
      <c r="AW107" s="111">
        <f t="shared" si="13"/>
        <v>90</v>
      </c>
      <c r="AX107" s="104">
        <v>44771</v>
      </c>
      <c r="AY107" s="97">
        <v>4.1399999999999997</v>
      </c>
      <c r="AZ107" s="97" t="s">
        <v>116</v>
      </c>
      <c r="BA107" s="97" t="s">
        <v>116</v>
      </c>
      <c r="BB107" s="97">
        <v>4.9800000000000004</v>
      </c>
      <c r="BC107" s="97">
        <v>1.43</v>
      </c>
      <c r="BD107" s="97">
        <v>8.3000000000000007</v>
      </c>
      <c r="BE107" s="97">
        <v>153</v>
      </c>
      <c r="BF107" s="97">
        <v>8.27</v>
      </c>
      <c r="BG107" s="97">
        <v>248</v>
      </c>
      <c r="BH107" s="97">
        <v>5.73</v>
      </c>
      <c r="BI107" s="97">
        <v>0.65</v>
      </c>
      <c r="BJ107" s="97">
        <v>1.59</v>
      </c>
      <c r="BK107" s="97">
        <f t="shared" si="20"/>
        <v>3.6037735849056602</v>
      </c>
      <c r="BL107" s="97">
        <f t="shared" si="16"/>
        <v>2.4461538461538463</v>
      </c>
      <c r="BM107" s="97">
        <f t="shared" si="17"/>
        <v>155.9748427672956</v>
      </c>
      <c r="BN107" s="97">
        <f t="shared" si="18"/>
        <v>893.7358490566038</v>
      </c>
      <c r="BO107" s="97">
        <v>1</v>
      </c>
      <c r="BP107" s="97">
        <v>0</v>
      </c>
      <c r="BQ107" s="97" t="s">
        <v>116</v>
      </c>
      <c r="BR107" s="97" t="s">
        <v>116</v>
      </c>
      <c r="BS107" s="97">
        <v>0</v>
      </c>
      <c r="BT107" s="97" t="s">
        <v>116</v>
      </c>
      <c r="BU107" s="97" t="s">
        <v>116</v>
      </c>
      <c r="BV107" s="97">
        <v>0</v>
      </c>
      <c r="BW107" s="97">
        <v>0</v>
      </c>
      <c r="BY107" s="97"/>
      <c r="BZ107" s="97"/>
      <c r="CB107" s="97"/>
      <c r="CV107" s="97"/>
      <c r="CY107" s="97"/>
      <c r="DA107" s="97">
        <v>0</v>
      </c>
      <c r="DB107" s="97">
        <v>0</v>
      </c>
      <c r="DC107" s="97">
        <v>0</v>
      </c>
      <c r="DD107" s="97">
        <v>0</v>
      </c>
      <c r="DE107" s="97">
        <v>0</v>
      </c>
      <c r="DF107" s="97">
        <v>0</v>
      </c>
      <c r="DG107" s="97">
        <v>1</v>
      </c>
      <c r="DH107" s="97">
        <v>0</v>
      </c>
      <c r="DI107" s="97">
        <v>0</v>
      </c>
      <c r="DJ107" s="104">
        <v>44844</v>
      </c>
      <c r="DK107" s="12"/>
    </row>
    <row r="108" spans="1:115" ht="20.100000000000001" customHeight="1" x14ac:dyDescent="0.25">
      <c r="A108" s="25">
        <v>208</v>
      </c>
      <c r="B108" s="265">
        <v>44784</v>
      </c>
      <c r="C108" s="274" t="s">
        <v>1106</v>
      </c>
      <c r="D108" s="12">
        <v>530805126</v>
      </c>
      <c r="E108" s="31">
        <v>19576</v>
      </c>
      <c r="F108" s="4">
        <v>205</v>
      </c>
      <c r="H108" s="4" t="s">
        <v>2</v>
      </c>
      <c r="I108" s="4">
        <v>4.88</v>
      </c>
      <c r="J108" s="98">
        <v>3.17</v>
      </c>
      <c r="K108" s="8" t="s">
        <v>211</v>
      </c>
      <c r="L108" s="265">
        <v>43752</v>
      </c>
      <c r="M108" s="8">
        <f t="shared" si="19"/>
        <v>66</v>
      </c>
      <c r="N108" s="8">
        <v>11.7</v>
      </c>
      <c r="O108" s="97" t="s">
        <v>109</v>
      </c>
      <c r="P108" s="8">
        <v>9</v>
      </c>
      <c r="Q108" s="8">
        <v>8</v>
      </c>
      <c r="R108" s="97">
        <v>0</v>
      </c>
      <c r="S108" s="97">
        <v>1</v>
      </c>
      <c r="T108" s="97">
        <v>0</v>
      </c>
      <c r="U108" s="97">
        <v>0</v>
      </c>
      <c r="V108" s="8">
        <v>0</v>
      </c>
      <c r="W108" s="8" t="s">
        <v>1405</v>
      </c>
      <c r="Y108" s="8">
        <v>0</v>
      </c>
      <c r="Z108" s="8"/>
      <c r="AA108" s="8"/>
      <c r="AB108" s="16">
        <v>44680</v>
      </c>
      <c r="AC108" s="16">
        <v>44686</v>
      </c>
      <c r="AD108" s="16">
        <v>43811</v>
      </c>
      <c r="AE108" s="10">
        <v>875</v>
      </c>
      <c r="AF108" s="97">
        <v>0</v>
      </c>
      <c r="AG108" s="97">
        <v>1</v>
      </c>
      <c r="AH108" s="97" t="s">
        <v>110</v>
      </c>
      <c r="AI108" s="97">
        <v>0</v>
      </c>
      <c r="AJ108" s="97" t="s">
        <v>116</v>
      </c>
      <c r="AK108" s="97" t="s">
        <v>116</v>
      </c>
      <c r="AL108" s="97">
        <v>1</v>
      </c>
      <c r="AM108" s="97">
        <v>1</v>
      </c>
      <c r="AN108" s="97">
        <v>0</v>
      </c>
      <c r="AO108" s="97">
        <v>0</v>
      </c>
      <c r="AP108" s="97">
        <v>0</v>
      </c>
      <c r="AQ108" s="97" t="s">
        <v>124</v>
      </c>
      <c r="AR108" s="97" t="s">
        <v>115</v>
      </c>
      <c r="AS108" s="97">
        <v>0</v>
      </c>
      <c r="AT108" s="104">
        <v>44784</v>
      </c>
      <c r="AU108" s="97" t="s">
        <v>473</v>
      </c>
      <c r="AV108" s="97"/>
      <c r="AW108" s="111">
        <f t="shared" si="13"/>
        <v>69</v>
      </c>
      <c r="AX108" s="104">
        <v>44784</v>
      </c>
      <c r="AY108" s="97">
        <v>4.88</v>
      </c>
      <c r="AZ108" s="97">
        <v>15.77</v>
      </c>
      <c r="BA108" s="97">
        <v>25.05</v>
      </c>
      <c r="BB108" s="97">
        <v>3.17</v>
      </c>
      <c r="BC108" s="97">
        <v>1.05</v>
      </c>
      <c r="BD108" s="97">
        <v>4</v>
      </c>
      <c r="BE108" s="97">
        <v>144</v>
      </c>
      <c r="BF108" s="97">
        <v>6.47</v>
      </c>
      <c r="BG108" s="97">
        <v>221</v>
      </c>
      <c r="BH108" s="97">
        <v>3.29</v>
      </c>
      <c r="BI108" s="97">
        <v>0.72</v>
      </c>
      <c r="BJ108" s="97">
        <v>2.21</v>
      </c>
      <c r="BK108" s="97">
        <f t="shared" si="20"/>
        <v>1.4886877828054299</v>
      </c>
      <c r="BL108" s="97">
        <f t="shared" si="16"/>
        <v>3.0694444444444446</v>
      </c>
      <c r="BM108" s="97">
        <f t="shared" si="17"/>
        <v>100</v>
      </c>
      <c r="BN108" s="97">
        <f t="shared" si="18"/>
        <v>329</v>
      </c>
      <c r="BO108" s="97">
        <v>0</v>
      </c>
      <c r="BP108" s="97">
        <v>0</v>
      </c>
      <c r="BQ108" s="97" t="s">
        <v>116</v>
      </c>
      <c r="BR108" s="97" t="s">
        <v>116</v>
      </c>
      <c r="BS108" s="97">
        <v>0</v>
      </c>
      <c r="BT108" s="97" t="s">
        <v>116</v>
      </c>
      <c r="BU108" s="97" t="s">
        <v>116</v>
      </c>
      <c r="BV108" s="97">
        <v>0</v>
      </c>
      <c r="BW108" s="97">
        <v>0</v>
      </c>
      <c r="BY108" s="97"/>
      <c r="BZ108" s="97"/>
      <c r="CB108" s="97"/>
      <c r="CV108" s="97"/>
      <c r="CY108" s="97"/>
      <c r="DA108" s="97">
        <v>0</v>
      </c>
      <c r="DB108" s="97">
        <v>0</v>
      </c>
      <c r="DC108" s="97">
        <v>0</v>
      </c>
      <c r="DD108" s="97">
        <v>0</v>
      </c>
      <c r="DE108" s="97">
        <v>0</v>
      </c>
      <c r="DF108" s="97">
        <v>0</v>
      </c>
      <c r="DG108" s="97">
        <v>0</v>
      </c>
      <c r="DH108" s="97">
        <v>0</v>
      </c>
      <c r="DI108" s="97">
        <v>0</v>
      </c>
      <c r="DJ108" s="104">
        <v>44873</v>
      </c>
      <c r="DK108" s="12"/>
    </row>
    <row r="109" spans="1:115" ht="20.100000000000001" customHeight="1" x14ac:dyDescent="0.25">
      <c r="A109" s="25">
        <v>209</v>
      </c>
      <c r="B109" s="265">
        <v>44784</v>
      </c>
      <c r="C109" s="274" t="s">
        <v>1107</v>
      </c>
      <c r="D109" s="12">
        <v>6307290902</v>
      </c>
      <c r="E109" s="31">
        <v>23221</v>
      </c>
      <c r="F109" s="4">
        <v>205</v>
      </c>
      <c r="H109" s="4" t="s">
        <v>2</v>
      </c>
      <c r="I109" s="4">
        <v>2274.5500000000002</v>
      </c>
      <c r="J109" s="98">
        <v>4.88</v>
      </c>
      <c r="K109" s="8" t="s">
        <v>16</v>
      </c>
      <c r="L109" s="265">
        <v>44754</v>
      </c>
      <c r="M109" s="8">
        <f t="shared" si="19"/>
        <v>58</v>
      </c>
      <c r="N109" s="8">
        <v>948</v>
      </c>
      <c r="O109" s="97" t="s">
        <v>128</v>
      </c>
      <c r="P109" s="8">
        <v>10</v>
      </c>
      <c r="Q109" s="8">
        <v>8</v>
      </c>
      <c r="R109" s="97">
        <v>0</v>
      </c>
      <c r="S109" s="97">
        <v>0</v>
      </c>
      <c r="T109" s="97">
        <v>0</v>
      </c>
      <c r="U109" s="97">
        <v>0</v>
      </c>
      <c r="V109" s="8">
        <v>0</v>
      </c>
      <c r="W109" s="8" t="s">
        <v>717</v>
      </c>
      <c r="Y109" s="8">
        <v>1</v>
      </c>
      <c r="Z109" s="8"/>
      <c r="AA109" s="8"/>
      <c r="AB109" s="16">
        <v>44764</v>
      </c>
      <c r="AC109" s="8" t="s">
        <v>1082</v>
      </c>
      <c r="AD109" s="16">
        <v>44775</v>
      </c>
      <c r="AE109" s="10">
        <v>0</v>
      </c>
      <c r="AF109" s="97">
        <v>0</v>
      </c>
      <c r="AG109" s="97">
        <v>1</v>
      </c>
      <c r="AH109" s="97" t="s">
        <v>113</v>
      </c>
      <c r="AI109" s="97">
        <v>0</v>
      </c>
      <c r="AJ109" s="97" t="s">
        <v>116</v>
      </c>
      <c r="AK109" s="97" t="s">
        <v>116</v>
      </c>
      <c r="AL109" s="97">
        <v>1</v>
      </c>
      <c r="AM109" s="97">
        <v>1</v>
      </c>
      <c r="AN109" s="97">
        <v>0</v>
      </c>
      <c r="AO109" s="97">
        <v>0</v>
      </c>
      <c r="AP109" s="97">
        <v>0</v>
      </c>
      <c r="AQ109" s="97" t="s">
        <v>494</v>
      </c>
      <c r="AR109" s="97" t="s">
        <v>120</v>
      </c>
      <c r="AS109" s="97">
        <v>0</v>
      </c>
      <c r="AT109" s="104">
        <v>44784</v>
      </c>
      <c r="AU109" s="104">
        <v>44865</v>
      </c>
      <c r="AV109" s="97"/>
      <c r="AW109" s="111">
        <f t="shared" ref="AW109:AW172" si="21">DATEDIF(E109,AT109,"Y")</f>
        <v>59</v>
      </c>
      <c r="AX109" s="104">
        <v>44784</v>
      </c>
      <c r="AY109" s="97">
        <v>2274.5500000000002</v>
      </c>
      <c r="AZ109" s="97">
        <v>15.6</v>
      </c>
      <c r="BA109" s="97">
        <v>77.11</v>
      </c>
      <c r="BB109" s="97">
        <v>4.88</v>
      </c>
      <c r="BC109" s="97">
        <v>2.71</v>
      </c>
      <c r="BD109" s="97">
        <v>134.30000000000001</v>
      </c>
      <c r="BE109" s="97">
        <v>139</v>
      </c>
      <c r="BF109" s="97">
        <v>13.99</v>
      </c>
      <c r="BG109" s="97">
        <v>288</v>
      </c>
      <c r="BH109" s="97">
        <v>9.44</v>
      </c>
      <c r="BI109" s="97">
        <v>1.82</v>
      </c>
      <c r="BJ109" s="97">
        <v>2.61</v>
      </c>
      <c r="BK109" s="97">
        <f t="shared" si="20"/>
        <v>3.6168582375478926</v>
      </c>
      <c r="BL109" s="97">
        <f t="shared" si="16"/>
        <v>1.4340659340659339</v>
      </c>
      <c r="BM109" s="97">
        <f t="shared" si="17"/>
        <v>110.3448275862069</v>
      </c>
      <c r="BN109" s="97">
        <f t="shared" si="18"/>
        <v>1041.655172413793</v>
      </c>
      <c r="BO109" s="97">
        <v>1</v>
      </c>
      <c r="BP109" s="97">
        <v>1</v>
      </c>
      <c r="BQ109" s="97" t="s">
        <v>116</v>
      </c>
      <c r="BR109" s="97" t="s">
        <v>116</v>
      </c>
      <c r="BS109" s="97">
        <v>1</v>
      </c>
      <c r="BT109" s="97" t="s">
        <v>116</v>
      </c>
      <c r="BU109" s="97" t="s">
        <v>116</v>
      </c>
      <c r="BV109" s="97">
        <v>1</v>
      </c>
      <c r="BW109" s="97">
        <v>0</v>
      </c>
      <c r="BY109" s="97"/>
      <c r="BZ109" s="97"/>
      <c r="CB109" s="97"/>
      <c r="CV109" s="97"/>
      <c r="CY109" s="97"/>
      <c r="DA109" s="97">
        <v>0</v>
      </c>
      <c r="DB109" s="97">
        <v>0</v>
      </c>
      <c r="DC109" s="97">
        <v>1</v>
      </c>
      <c r="DD109" s="97">
        <v>0</v>
      </c>
      <c r="DE109" s="97">
        <v>0</v>
      </c>
      <c r="DF109" s="97">
        <v>0</v>
      </c>
      <c r="DG109" s="97">
        <v>0</v>
      </c>
      <c r="DH109" s="97">
        <v>0</v>
      </c>
      <c r="DI109" s="97">
        <v>0</v>
      </c>
      <c r="DJ109" s="104">
        <v>44872</v>
      </c>
      <c r="DK109" s="12"/>
    </row>
    <row r="110" spans="1:115" ht="20.100000000000001" customHeight="1" x14ac:dyDescent="0.25">
      <c r="A110" s="25">
        <v>210</v>
      </c>
      <c r="B110" s="265">
        <v>44797</v>
      </c>
      <c r="C110" s="274" t="s">
        <v>1250</v>
      </c>
      <c r="D110" s="12">
        <v>330507439</v>
      </c>
      <c r="E110" s="31">
        <v>12181</v>
      </c>
      <c r="F110" s="4">
        <v>207</v>
      </c>
      <c r="H110" s="4" t="s">
        <v>1</v>
      </c>
      <c r="I110" s="4">
        <v>80.37</v>
      </c>
      <c r="J110" s="98">
        <v>4.95</v>
      </c>
      <c r="K110" s="8" t="s">
        <v>210</v>
      </c>
      <c r="L110" s="265">
        <v>43559</v>
      </c>
      <c r="M110" s="8">
        <f t="shared" si="19"/>
        <v>85</v>
      </c>
      <c r="N110" s="8">
        <v>119</v>
      </c>
      <c r="O110" s="97" t="s">
        <v>117</v>
      </c>
      <c r="P110" s="8">
        <v>9</v>
      </c>
      <c r="Q110" s="8">
        <v>8</v>
      </c>
      <c r="R110" s="97">
        <v>0</v>
      </c>
      <c r="S110" s="97">
        <v>0</v>
      </c>
      <c r="T110" s="97">
        <v>0</v>
      </c>
      <c r="U110" s="97">
        <v>1</v>
      </c>
      <c r="V110" s="8">
        <v>0</v>
      </c>
      <c r="W110" s="8" t="s">
        <v>1406</v>
      </c>
      <c r="Y110" s="8">
        <v>1</v>
      </c>
      <c r="Z110" s="8"/>
      <c r="AA110" s="8"/>
      <c r="AB110" s="16">
        <v>43556</v>
      </c>
      <c r="AC110" s="16">
        <v>44743</v>
      </c>
      <c r="AD110" s="16">
        <v>43656</v>
      </c>
      <c r="AE110" s="10">
        <f t="shared" si="14"/>
        <v>1087</v>
      </c>
      <c r="AF110" s="97">
        <v>1</v>
      </c>
      <c r="AG110" s="97">
        <v>1</v>
      </c>
      <c r="AH110" s="97" t="s">
        <v>126</v>
      </c>
      <c r="AI110" s="97">
        <v>0</v>
      </c>
      <c r="AJ110" s="97">
        <v>3.9</v>
      </c>
      <c r="AK110" s="104">
        <v>44092</v>
      </c>
      <c r="AL110" s="97">
        <v>1</v>
      </c>
      <c r="AM110" s="97">
        <v>1</v>
      </c>
      <c r="AN110" s="97">
        <v>0</v>
      </c>
      <c r="AO110" s="97">
        <v>0</v>
      </c>
      <c r="AP110" s="97">
        <v>0</v>
      </c>
      <c r="AQ110" s="97" t="s">
        <v>124</v>
      </c>
      <c r="AR110" s="97" t="s">
        <v>115</v>
      </c>
      <c r="AS110" s="97">
        <v>1</v>
      </c>
      <c r="AT110" s="104">
        <v>44797</v>
      </c>
      <c r="AU110" s="97" t="s">
        <v>1408</v>
      </c>
      <c r="AV110" s="97"/>
      <c r="AW110" s="111">
        <f t="shared" si="21"/>
        <v>89</v>
      </c>
      <c r="AX110" s="104">
        <v>44797</v>
      </c>
      <c r="AY110" s="97">
        <v>80.37</v>
      </c>
      <c r="AZ110" s="97">
        <v>15</v>
      </c>
      <c r="BA110" s="97">
        <v>796.66</v>
      </c>
      <c r="BB110" s="97">
        <v>4.95</v>
      </c>
      <c r="BC110" s="97">
        <v>1.69</v>
      </c>
      <c r="BD110" s="97">
        <v>69.2</v>
      </c>
      <c r="BE110" s="97">
        <v>112</v>
      </c>
      <c r="BF110" s="97">
        <v>7.12</v>
      </c>
      <c r="BG110" s="97">
        <v>332</v>
      </c>
      <c r="BH110" s="97">
        <v>4.6100000000000003</v>
      </c>
      <c r="BI110" s="97">
        <v>0.83</v>
      </c>
      <c r="BJ110" s="97">
        <v>1.4</v>
      </c>
      <c r="BK110" s="97">
        <f t="shared" si="20"/>
        <v>3.2928571428571431</v>
      </c>
      <c r="BL110" s="97">
        <f t="shared" si="16"/>
        <v>1.6867469879518071</v>
      </c>
      <c r="BM110" s="97">
        <f t="shared" si="17"/>
        <v>237.14285714285717</v>
      </c>
      <c r="BN110" s="97">
        <f t="shared" si="18"/>
        <v>1093.2285714285715</v>
      </c>
      <c r="BO110" s="97">
        <v>1</v>
      </c>
      <c r="BP110" s="97">
        <v>0</v>
      </c>
      <c r="BQ110" s="97" t="s">
        <v>116</v>
      </c>
      <c r="BR110" s="97" t="s">
        <v>116</v>
      </c>
      <c r="BS110" s="97">
        <v>0</v>
      </c>
      <c r="BT110" s="97" t="s">
        <v>1409</v>
      </c>
      <c r="BU110" s="97"/>
      <c r="BV110" s="97">
        <v>0</v>
      </c>
      <c r="BW110" s="97">
        <v>0</v>
      </c>
      <c r="BY110" s="97"/>
      <c r="BZ110" s="97"/>
      <c r="CB110" s="97"/>
      <c r="CV110" s="97"/>
      <c r="CY110" s="97"/>
      <c r="DA110" s="97">
        <v>0</v>
      </c>
      <c r="DB110" s="97">
        <v>0</v>
      </c>
      <c r="DC110" s="97">
        <v>0</v>
      </c>
      <c r="DD110" s="97">
        <v>0</v>
      </c>
      <c r="DE110" s="97">
        <v>1</v>
      </c>
      <c r="DF110" s="97">
        <v>0</v>
      </c>
      <c r="DG110" s="97">
        <v>0</v>
      </c>
      <c r="DH110" s="97">
        <v>0</v>
      </c>
      <c r="DI110" s="97">
        <v>0</v>
      </c>
      <c r="DJ110" s="104">
        <v>44881</v>
      </c>
      <c r="DK110" s="12"/>
    </row>
    <row r="111" spans="1:115" ht="20.100000000000001" customHeight="1" x14ac:dyDescent="0.25">
      <c r="A111" s="25">
        <v>211</v>
      </c>
      <c r="B111" s="265">
        <v>44804</v>
      </c>
      <c r="C111" s="274" t="s">
        <v>1251</v>
      </c>
      <c r="D111" s="12">
        <v>430717427</v>
      </c>
      <c r="E111" s="31">
        <v>15904</v>
      </c>
      <c r="F111" s="4">
        <v>201</v>
      </c>
      <c r="H111" s="4" t="s">
        <v>2</v>
      </c>
      <c r="I111" s="4" t="s">
        <v>116</v>
      </c>
      <c r="J111" s="98">
        <v>3.37</v>
      </c>
      <c r="K111" s="8" t="s">
        <v>210</v>
      </c>
      <c r="L111" s="265">
        <v>41943</v>
      </c>
      <c r="M111" s="8">
        <f t="shared" si="19"/>
        <v>71</v>
      </c>
      <c r="N111" s="8">
        <v>6.94</v>
      </c>
      <c r="O111" s="97" t="s">
        <v>112</v>
      </c>
      <c r="P111" s="8">
        <v>8</v>
      </c>
      <c r="Q111" s="8">
        <v>8</v>
      </c>
      <c r="R111" s="97">
        <v>0</v>
      </c>
      <c r="S111" s="97">
        <v>1</v>
      </c>
      <c r="T111" s="97">
        <v>0</v>
      </c>
      <c r="U111" s="97">
        <v>0</v>
      </c>
      <c r="V111" s="8">
        <v>0</v>
      </c>
      <c r="X111" s="8" t="s">
        <v>1407</v>
      </c>
      <c r="Y111" s="8">
        <v>0</v>
      </c>
      <c r="Z111" s="8"/>
      <c r="AA111" s="8"/>
      <c r="AB111" s="16">
        <v>44720</v>
      </c>
      <c r="AC111" s="16">
        <v>44720</v>
      </c>
      <c r="AD111" s="16">
        <v>43839</v>
      </c>
      <c r="AE111" s="10">
        <f t="shared" si="14"/>
        <v>881</v>
      </c>
      <c r="AF111" s="97">
        <v>0</v>
      </c>
      <c r="AG111" s="97">
        <v>1</v>
      </c>
      <c r="AH111" s="97" t="s">
        <v>126</v>
      </c>
      <c r="AI111" s="97">
        <v>0</v>
      </c>
      <c r="AJ111" s="113">
        <v>0.04</v>
      </c>
      <c r="AK111" s="104">
        <v>44098</v>
      </c>
      <c r="AL111" s="97">
        <v>1</v>
      </c>
      <c r="AM111" s="97">
        <v>1</v>
      </c>
      <c r="AN111" s="97">
        <v>0</v>
      </c>
      <c r="AO111" s="97">
        <v>0</v>
      </c>
      <c r="AP111" s="97">
        <v>0</v>
      </c>
      <c r="AQ111" s="97" t="s">
        <v>124</v>
      </c>
      <c r="AR111" s="97" t="s">
        <v>115</v>
      </c>
      <c r="AS111" s="97">
        <v>1</v>
      </c>
      <c r="AT111" s="104">
        <v>44804</v>
      </c>
      <c r="AU111" s="97" t="s">
        <v>473</v>
      </c>
      <c r="AV111" s="97"/>
      <c r="AW111" s="111">
        <f t="shared" si="21"/>
        <v>79</v>
      </c>
      <c r="AX111" s="104">
        <v>44804</v>
      </c>
      <c r="AY111" s="97" t="s">
        <v>116</v>
      </c>
      <c r="AZ111" s="97" t="s">
        <v>116</v>
      </c>
      <c r="BA111" s="97">
        <v>274.94</v>
      </c>
      <c r="BB111" s="97">
        <v>3.37</v>
      </c>
      <c r="BC111" s="97">
        <v>3.41</v>
      </c>
      <c r="BD111" s="97">
        <v>10.199999999999999</v>
      </c>
      <c r="BE111" s="97">
        <v>117</v>
      </c>
      <c r="BF111" s="97">
        <v>5.94</v>
      </c>
      <c r="BG111" s="97">
        <v>176</v>
      </c>
      <c r="BH111" s="97">
        <v>3.76</v>
      </c>
      <c r="BI111" s="97">
        <v>0.4</v>
      </c>
      <c r="BJ111" s="97">
        <v>1.63</v>
      </c>
      <c r="BK111" s="97">
        <f t="shared" si="20"/>
        <v>2.3067484662576687</v>
      </c>
      <c r="BL111" s="97">
        <f t="shared" si="16"/>
        <v>4.0749999999999993</v>
      </c>
      <c r="BM111" s="97">
        <f t="shared" si="17"/>
        <v>107.97546012269939</v>
      </c>
      <c r="BN111" s="97">
        <f t="shared" si="18"/>
        <v>405.98773006134968</v>
      </c>
      <c r="BO111" s="97">
        <v>0</v>
      </c>
      <c r="BP111" s="97">
        <v>0</v>
      </c>
      <c r="BQ111" s="97" t="s">
        <v>116</v>
      </c>
      <c r="BR111" s="97" t="s">
        <v>116</v>
      </c>
      <c r="BS111" s="97">
        <v>0</v>
      </c>
      <c r="BT111" s="97" t="s">
        <v>116</v>
      </c>
      <c r="BU111" s="97" t="s">
        <v>116</v>
      </c>
      <c r="BV111" s="97">
        <v>0</v>
      </c>
      <c r="BW111" s="97">
        <v>0</v>
      </c>
      <c r="BY111" s="97"/>
      <c r="BZ111" s="97"/>
      <c r="CB111" s="97"/>
      <c r="CV111" s="97"/>
      <c r="CY111" s="97"/>
      <c r="DA111" s="97">
        <v>0</v>
      </c>
      <c r="DB111" s="97">
        <v>0</v>
      </c>
      <c r="DC111" s="97">
        <v>0</v>
      </c>
      <c r="DD111" s="97">
        <v>0</v>
      </c>
      <c r="DE111" s="97">
        <v>1</v>
      </c>
      <c r="DF111" s="97">
        <v>0</v>
      </c>
      <c r="DG111" s="97">
        <v>0</v>
      </c>
      <c r="DH111" s="97">
        <v>0</v>
      </c>
      <c r="DI111" s="97">
        <v>0</v>
      </c>
      <c r="DJ111" s="104">
        <v>44869</v>
      </c>
      <c r="DK111" s="12"/>
    </row>
    <row r="112" spans="1:115" ht="20.100000000000001" customHeight="1" x14ac:dyDescent="0.25">
      <c r="A112" s="25">
        <v>212</v>
      </c>
      <c r="B112" s="265">
        <v>44806</v>
      </c>
      <c r="C112" s="274" t="s">
        <v>1410</v>
      </c>
      <c r="D112" s="12">
        <v>480425403</v>
      </c>
      <c r="E112" s="31">
        <v>17648</v>
      </c>
      <c r="F112" s="4">
        <v>111</v>
      </c>
      <c r="H112" s="4" t="s">
        <v>2</v>
      </c>
      <c r="I112" s="4">
        <v>67.66</v>
      </c>
      <c r="J112" s="98">
        <v>5.31</v>
      </c>
      <c r="K112" s="8" t="s">
        <v>1411</v>
      </c>
      <c r="L112" s="265">
        <v>44790</v>
      </c>
      <c r="M112" s="8">
        <f t="shared" si="19"/>
        <v>74</v>
      </c>
      <c r="N112" s="8">
        <v>54</v>
      </c>
      <c r="O112" s="97" t="s">
        <v>116</v>
      </c>
      <c r="P112" s="8" t="s">
        <v>116</v>
      </c>
      <c r="Q112" s="8" t="s">
        <v>116</v>
      </c>
      <c r="R112" s="97">
        <v>0</v>
      </c>
      <c r="S112" s="97">
        <v>0</v>
      </c>
      <c r="T112" s="97">
        <v>0</v>
      </c>
      <c r="U112" s="97">
        <v>0</v>
      </c>
      <c r="V112" s="8">
        <v>0</v>
      </c>
      <c r="W112" s="8" t="s">
        <v>1412</v>
      </c>
      <c r="Y112" s="8">
        <v>1</v>
      </c>
      <c r="Z112" s="8"/>
      <c r="AA112" s="8"/>
      <c r="AB112" s="16">
        <v>44790</v>
      </c>
      <c r="AC112" s="8" t="s">
        <v>1082</v>
      </c>
      <c r="AD112" s="16">
        <v>44805</v>
      </c>
      <c r="AE112" s="10" t="e">
        <f t="shared" si="14"/>
        <v>#VALUE!</v>
      </c>
      <c r="AF112" s="97">
        <v>1</v>
      </c>
      <c r="AG112" s="97">
        <v>1</v>
      </c>
      <c r="AH112" s="97" t="s">
        <v>126</v>
      </c>
      <c r="AI112" s="97">
        <v>0</v>
      </c>
      <c r="AJ112" s="97" t="s">
        <v>116</v>
      </c>
      <c r="AK112" s="97" t="s">
        <v>116</v>
      </c>
      <c r="AL112" s="97">
        <v>1</v>
      </c>
      <c r="AM112" s="97">
        <v>1</v>
      </c>
      <c r="AN112" s="97">
        <v>1</v>
      </c>
      <c r="AO112" s="97">
        <v>1</v>
      </c>
      <c r="AP112" s="97">
        <v>0</v>
      </c>
      <c r="AQ112" s="97" t="s">
        <v>124</v>
      </c>
      <c r="AR112" s="97" t="s">
        <v>1413</v>
      </c>
      <c r="AS112" s="97">
        <v>1</v>
      </c>
      <c r="AT112" s="104">
        <v>44879</v>
      </c>
      <c r="AU112" s="97" t="s">
        <v>473</v>
      </c>
      <c r="AV112" s="97"/>
      <c r="AW112" s="111">
        <f t="shared" si="21"/>
        <v>74</v>
      </c>
      <c r="AX112" s="104">
        <v>44879</v>
      </c>
      <c r="AY112" s="97">
        <v>32.99</v>
      </c>
      <c r="AZ112" s="97" t="s">
        <v>116</v>
      </c>
      <c r="BA112" s="97" t="s">
        <v>116</v>
      </c>
      <c r="BB112" s="97">
        <v>3.6</v>
      </c>
      <c r="BC112" s="97">
        <v>2.14</v>
      </c>
      <c r="BD112" s="97">
        <v>5.6</v>
      </c>
      <c r="BE112" s="97">
        <v>150</v>
      </c>
      <c r="BF112" s="97">
        <v>9.61</v>
      </c>
      <c r="BG112" s="97">
        <v>282</v>
      </c>
      <c r="BH112" s="97">
        <v>4.26</v>
      </c>
      <c r="BI112" s="97">
        <v>0.99</v>
      </c>
      <c r="BJ112" s="97">
        <v>3.92</v>
      </c>
      <c r="BK112" s="97">
        <f t="shared" si="20"/>
        <v>1.0867346938775511</v>
      </c>
      <c r="BL112" s="97">
        <f t="shared" si="16"/>
        <v>3.9595959595959598</v>
      </c>
      <c r="BM112" s="97">
        <f t="shared" si="17"/>
        <v>71.938775510204081</v>
      </c>
      <c r="BN112" s="97">
        <f t="shared" si="18"/>
        <v>306.4591836734694</v>
      </c>
      <c r="BO112" s="97">
        <v>0</v>
      </c>
      <c r="BP112" s="97">
        <v>0</v>
      </c>
      <c r="BQ112" s="97" t="s">
        <v>116</v>
      </c>
      <c r="BR112" s="97" t="s">
        <v>116</v>
      </c>
      <c r="BS112" s="97" t="s">
        <v>116</v>
      </c>
      <c r="BT112" s="97" t="s">
        <v>116</v>
      </c>
      <c r="BU112" s="97" t="s">
        <v>116</v>
      </c>
      <c r="BV112" s="97">
        <v>0</v>
      </c>
      <c r="BW112" s="97">
        <v>0</v>
      </c>
      <c r="BY112" s="97"/>
      <c r="BZ112" s="97"/>
      <c r="CB112" s="97"/>
      <c r="CV112" s="97"/>
      <c r="CY112" s="97"/>
      <c r="DA112" s="97">
        <v>0</v>
      </c>
      <c r="DB112" s="97">
        <v>0</v>
      </c>
      <c r="DC112" s="97">
        <v>0</v>
      </c>
      <c r="DD112" s="97">
        <v>0</v>
      </c>
      <c r="DE112" s="97">
        <v>0</v>
      </c>
      <c r="DF112" s="97">
        <v>0</v>
      </c>
      <c r="DG112" s="97">
        <v>0</v>
      </c>
      <c r="DH112" s="97">
        <v>0</v>
      </c>
      <c r="DI112" s="97">
        <v>0</v>
      </c>
      <c r="DJ112" s="104">
        <v>44879</v>
      </c>
      <c r="DK112" s="12"/>
    </row>
    <row r="113" spans="1:115" ht="20.100000000000001" customHeight="1" x14ac:dyDescent="0.25">
      <c r="A113" s="25">
        <v>213</v>
      </c>
      <c r="B113" s="265">
        <v>44810</v>
      </c>
      <c r="C113" s="274" t="s">
        <v>1252</v>
      </c>
      <c r="D113" s="12">
        <v>530623003</v>
      </c>
      <c r="E113" s="31">
        <v>19533</v>
      </c>
      <c r="F113" s="4">
        <v>205</v>
      </c>
      <c r="H113" s="4" t="s">
        <v>2</v>
      </c>
      <c r="I113" s="4">
        <v>14.1</v>
      </c>
      <c r="J113" s="98">
        <v>3.74</v>
      </c>
      <c r="K113" s="8" t="s">
        <v>211</v>
      </c>
      <c r="L113" s="265">
        <v>39954</v>
      </c>
      <c r="M113" s="8">
        <f t="shared" si="19"/>
        <v>55</v>
      </c>
      <c r="N113" s="8" t="s">
        <v>116</v>
      </c>
      <c r="O113" s="97" t="s">
        <v>117</v>
      </c>
      <c r="P113" s="8">
        <v>9</v>
      </c>
      <c r="Q113" s="8">
        <v>8</v>
      </c>
      <c r="R113" s="97">
        <v>0</v>
      </c>
      <c r="S113" s="97">
        <v>1</v>
      </c>
      <c r="T113" s="97">
        <v>0</v>
      </c>
      <c r="U113" s="97">
        <v>1</v>
      </c>
      <c r="V113" s="8">
        <v>0</v>
      </c>
      <c r="X113" s="8" t="s">
        <v>1217</v>
      </c>
      <c r="Y113" s="8">
        <v>0</v>
      </c>
      <c r="Z113" s="8"/>
      <c r="AA113" s="8"/>
      <c r="AB113" s="16">
        <v>44824</v>
      </c>
      <c r="AC113" s="16">
        <v>44824</v>
      </c>
      <c r="AD113" s="16">
        <v>40179</v>
      </c>
      <c r="AE113" s="10">
        <f t="shared" ref="AE113:AE122" si="22">DATEDIF(AD113,AC113,"d")</f>
        <v>4645</v>
      </c>
      <c r="AF113" s="97">
        <v>0</v>
      </c>
      <c r="AG113" s="97">
        <v>1</v>
      </c>
      <c r="AH113" s="97" t="s">
        <v>680</v>
      </c>
      <c r="AI113" s="97">
        <v>0</v>
      </c>
      <c r="AJ113" s="97" t="s">
        <v>116</v>
      </c>
      <c r="AK113" s="97" t="s">
        <v>116</v>
      </c>
      <c r="AL113" s="97">
        <v>1</v>
      </c>
      <c r="AM113" s="97">
        <v>1</v>
      </c>
      <c r="AN113" s="97">
        <v>0</v>
      </c>
      <c r="AO113" s="97">
        <v>0</v>
      </c>
      <c r="AP113" s="97">
        <v>0</v>
      </c>
      <c r="AQ113" s="97" t="s">
        <v>124</v>
      </c>
      <c r="AR113" s="97" t="s">
        <v>119</v>
      </c>
      <c r="AS113" s="97">
        <v>1</v>
      </c>
      <c r="AT113" s="104">
        <v>44838</v>
      </c>
      <c r="AU113" s="97" t="s">
        <v>473</v>
      </c>
      <c r="AV113" s="97"/>
      <c r="AW113" s="111">
        <f t="shared" si="21"/>
        <v>69</v>
      </c>
      <c r="AX113" s="104">
        <v>44810</v>
      </c>
      <c r="AY113" s="97">
        <v>14.1</v>
      </c>
      <c r="AZ113" s="97" t="s">
        <v>116</v>
      </c>
      <c r="BA113" s="97" t="s">
        <v>116</v>
      </c>
      <c r="BB113" s="97">
        <v>3.74</v>
      </c>
      <c r="BC113" s="97">
        <v>2.2400000000000002</v>
      </c>
      <c r="BD113" s="97">
        <v>4</v>
      </c>
      <c r="BE113" s="97">
        <v>146</v>
      </c>
      <c r="BF113" s="97">
        <v>6.97</v>
      </c>
      <c r="BG113" s="97">
        <v>233</v>
      </c>
      <c r="BH113" s="97">
        <v>4.57</v>
      </c>
      <c r="BI113" s="97">
        <v>0.7</v>
      </c>
      <c r="BJ113" s="97">
        <v>1.48</v>
      </c>
      <c r="BK113" s="97">
        <f t="shared" si="20"/>
        <v>3.0878378378378382</v>
      </c>
      <c r="BL113" s="97">
        <f t="shared" si="16"/>
        <v>2.1142857142857143</v>
      </c>
      <c r="BM113" s="97">
        <f t="shared" si="17"/>
        <v>157.43243243243242</v>
      </c>
      <c r="BN113" s="97">
        <f t="shared" si="18"/>
        <v>719.46621621621625</v>
      </c>
      <c r="BO113" s="97">
        <v>1</v>
      </c>
      <c r="BP113" s="97">
        <v>0</v>
      </c>
      <c r="BQ113" s="97" t="s">
        <v>116</v>
      </c>
      <c r="BR113" s="97" t="s">
        <v>116</v>
      </c>
      <c r="BS113" s="97" t="s">
        <v>116</v>
      </c>
      <c r="BT113" s="97" t="s">
        <v>116</v>
      </c>
      <c r="BU113" s="97" t="s">
        <v>116</v>
      </c>
      <c r="BV113" s="97">
        <v>0</v>
      </c>
      <c r="BW113" s="97">
        <v>0</v>
      </c>
      <c r="BY113" s="97"/>
      <c r="BZ113" s="97"/>
      <c r="CB113" s="97"/>
      <c r="CV113" s="97"/>
      <c r="CY113" s="97"/>
      <c r="DA113" s="97">
        <v>0</v>
      </c>
      <c r="DB113" s="97">
        <v>0</v>
      </c>
      <c r="DC113" s="97">
        <v>0</v>
      </c>
      <c r="DD113" s="97">
        <v>0</v>
      </c>
      <c r="DE113" s="97">
        <v>0</v>
      </c>
      <c r="DF113" s="97">
        <v>0</v>
      </c>
      <c r="DG113" s="97">
        <v>1</v>
      </c>
      <c r="DH113" s="97">
        <v>1</v>
      </c>
      <c r="DI113" s="97">
        <v>0</v>
      </c>
      <c r="DJ113" s="104">
        <v>44866</v>
      </c>
      <c r="DK113" s="12"/>
    </row>
    <row r="114" spans="1:115" ht="20.100000000000001" customHeight="1" x14ac:dyDescent="0.25">
      <c r="A114" s="25">
        <v>214</v>
      </c>
      <c r="B114" s="265">
        <v>44811</v>
      </c>
      <c r="C114" s="274" t="s">
        <v>1253</v>
      </c>
      <c r="D114" s="12">
        <v>500104042</v>
      </c>
      <c r="E114" s="31">
        <v>18267</v>
      </c>
      <c r="F114" s="4">
        <v>205</v>
      </c>
      <c r="H114" s="4" t="s">
        <v>2</v>
      </c>
      <c r="I114" s="4">
        <v>0.64</v>
      </c>
      <c r="J114" s="98">
        <v>3.13</v>
      </c>
      <c r="K114" s="8" t="s">
        <v>210</v>
      </c>
      <c r="L114" s="265">
        <v>39217</v>
      </c>
      <c r="M114" s="8">
        <f t="shared" si="19"/>
        <v>57</v>
      </c>
      <c r="N114" s="8">
        <v>15.3</v>
      </c>
      <c r="O114" s="97" t="s">
        <v>129</v>
      </c>
      <c r="P114" s="8">
        <v>6</v>
      </c>
      <c r="Q114" s="8">
        <v>6</v>
      </c>
      <c r="R114" s="97">
        <v>0</v>
      </c>
      <c r="S114" s="97">
        <v>0</v>
      </c>
      <c r="T114" s="97">
        <v>1</v>
      </c>
      <c r="U114" s="97">
        <v>0</v>
      </c>
      <c r="V114" s="8">
        <v>0</v>
      </c>
      <c r="W114" s="8" t="s">
        <v>1414</v>
      </c>
      <c r="Y114" s="8">
        <v>0</v>
      </c>
      <c r="Z114" s="8"/>
      <c r="AA114" s="8"/>
      <c r="AB114" s="16">
        <v>44593</v>
      </c>
      <c r="AC114" s="8" t="s">
        <v>1082</v>
      </c>
      <c r="AD114" s="16">
        <v>44664</v>
      </c>
      <c r="AE114" s="10" t="e">
        <f t="shared" si="22"/>
        <v>#VALUE!</v>
      </c>
      <c r="AF114" s="97">
        <v>0</v>
      </c>
      <c r="AG114" s="97">
        <v>1</v>
      </c>
      <c r="AH114" s="97" t="s">
        <v>126</v>
      </c>
      <c r="AI114" s="97">
        <v>0</v>
      </c>
      <c r="AJ114" s="97">
        <v>0.01</v>
      </c>
      <c r="AK114" s="104">
        <v>44869</v>
      </c>
      <c r="AL114" s="97">
        <v>1</v>
      </c>
      <c r="AM114" s="97">
        <v>0</v>
      </c>
      <c r="AN114" s="97">
        <v>0</v>
      </c>
      <c r="AO114" s="97">
        <v>0</v>
      </c>
      <c r="AP114" s="97">
        <v>0</v>
      </c>
      <c r="AQ114" s="97" t="s">
        <v>494</v>
      </c>
      <c r="AR114" s="97" t="s">
        <v>120</v>
      </c>
      <c r="AS114" s="97">
        <v>0</v>
      </c>
      <c r="AT114" s="104">
        <v>44811</v>
      </c>
      <c r="AU114" s="97" t="s">
        <v>473</v>
      </c>
      <c r="AV114" s="97"/>
      <c r="AW114" s="111">
        <f t="shared" si="21"/>
        <v>72</v>
      </c>
      <c r="AX114" s="104">
        <v>44811</v>
      </c>
      <c r="AY114" s="97">
        <v>0.64</v>
      </c>
      <c r="AZ114" s="97">
        <v>11.11</v>
      </c>
      <c r="BA114" s="97">
        <v>1768.4</v>
      </c>
      <c r="BB114" s="97">
        <v>3.13</v>
      </c>
      <c r="BC114" s="97">
        <v>1.4</v>
      </c>
      <c r="BD114" s="97">
        <v>4</v>
      </c>
      <c r="BE114" s="97">
        <v>149</v>
      </c>
      <c r="BF114" s="97">
        <v>4.8499999999999996</v>
      </c>
      <c r="BG114" s="97">
        <v>255</v>
      </c>
      <c r="BH114" s="97">
        <v>2.9</v>
      </c>
      <c r="BI114" s="97">
        <v>0.56000000000000005</v>
      </c>
      <c r="BJ114" s="97">
        <v>1.19</v>
      </c>
      <c r="BK114" s="97">
        <f t="shared" si="20"/>
        <v>2.4369747899159666</v>
      </c>
      <c r="BL114" s="97">
        <f t="shared" si="16"/>
        <v>2.1249999999999996</v>
      </c>
      <c r="BM114" s="97">
        <f t="shared" si="17"/>
        <v>214.28571428571431</v>
      </c>
      <c r="BN114" s="97">
        <f t="shared" si="18"/>
        <v>621.42857142857144</v>
      </c>
      <c r="BO114" s="97">
        <v>0</v>
      </c>
      <c r="BP114" s="97">
        <v>1</v>
      </c>
      <c r="BQ114" s="97">
        <v>0.01</v>
      </c>
      <c r="BR114" s="104">
        <v>44869</v>
      </c>
      <c r="BS114" s="97">
        <v>0</v>
      </c>
      <c r="BT114" s="97" t="s">
        <v>116</v>
      </c>
      <c r="BU114" s="97" t="s">
        <v>116</v>
      </c>
      <c r="BV114" s="97">
        <v>0</v>
      </c>
      <c r="BW114" s="97">
        <v>0</v>
      </c>
      <c r="BY114" s="97"/>
      <c r="BZ114" s="97"/>
      <c r="CB114" s="97"/>
      <c r="CV114" s="97"/>
      <c r="CY114" s="97"/>
      <c r="DA114" s="97">
        <v>0</v>
      </c>
      <c r="DB114" s="97">
        <v>0</v>
      </c>
      <c r="DC114" s="97">
        <v>0</v>
      </c>
      <c r="DD114" s="97">
        <v>0</v>
      </c>
      <c r="DE114" s="97">
        <v>0</v>
      </c>
      <c r="DF114" s="97">
        <v>0</v>
      </c>
      <c r="DG114" s="97">
        <v>0</v>
      </c>
      <c r="DH114" s="97">
        <v>0</v>
      </c>
      <c r="DI114" s="97">
        <v>0</v>
      </c>
      <c r="DJ114" s="104">
        <v>44869</v>
      </c>
      <c r="DK114" s="12"/>
    </row>
    <row r="115" spans="1:115" ht="20.100000000000001" customHeight="1" x14ac:dyDescent="0.25">
      <c r="A115" s="25">
        <v>215</v>
      </c>
      <c r="B115" s="265">
        <v>44819</v>
      </c>
      <c r="C115" s="274" t="s">
        <v>1260</v>
      </c>
      <c r="D115" s="12">
        <v>7006095866</v>
      </c>
      <c r="E115" s="31">
        <v>25728</v>
      </c>
      <c r="F115" s="4">
        <v>111</v>
      </c>
      <c r="H115" s="4" t="s">
        <v>0</v>
      </c>
      <c r="I115" s="4" t="s">
        <v>116</v>
      </c>
      <c r="J115" s="98">
        <v>4</v>
      </c>
      <c r="K115" s="8" t="s">
        <v>16</v>
      </c>
      <c r="L115" s="265">
        <v>42617</v>
      </c>
      <c r="M115" s="8">
        <f t="shared" si="19"/>
        <v>46</v>
      </c>
      <c r="N115" s="8">
        <v>9</v>
      </c>
      <c r="O115" s="97" t="s">
        <v>122</v>
      </c>
      <c r="P115" s="8">
        <v>7</v>
      </c>
      <c r="Q115" s="8">
        <v>7</v>
      </c>
      <c r="R115" s="97">
        <v>0</v>
      </c>
      <c r="S115" s="97">
        <v>1</v>
      </c>
      <c r="T115" s="97">
        <v>0</v>
      </c>
      <c r="U115" s="97">
        <v>1</v>
      </c>
      <c r="V115" s="8">
        <v>0</v>
      </c>
      <c r="X115" s="8" t="s">
        <v>1415</v>
      </c>
      <c r="Y115" s="8">
        <v>0</v>
      </c>
      <c r="Z115" s="8"/>
      <c r="AA115" s="8"/>
      <c r="AB115" s="16">
        <v>44805</v>
      </c>
      <c r="AC115" s="8" t="s">
        <v>1082</v>
      </c>
      <c r="AD115" s="16">
        <v>44830</v>
      </c>
      <c r="AF115" s="97">
        <v>0</v>
      </c>
      <c r="AG115" s="97">
        <v>1</v>
      </c>
      <c r="AH115" s="97" t="s">
        <v>126</v>
      </c>
      <c r="AI115" s="97">
        <v>0</v>
      </c>
      <c r="AJ115" s="97">
        <v>0.73</v>
      </c>
      <c r="AK115" s="104">
        <v>44886</v>
      </c>
      <c r="AL115" s="97">
        <v>1</v>
      </c>
      <c r="AM115" s="97">
        <v>1</v>
      </c>
      <c r="AN115" s="97">
        <v>0</v>
      </c>
      <c r="AO115" s="97">
        <v>0</v>
      </c>
      <c r="AP115" s="97">
        <v>0</v>
      </c>
      <c r="AQ115" s="97" t="s">
        <v>494</v>
      </c>
      <c r="AR115" s="97" t="s">
        <v>120</v>
      </c>
      <c r="AS115" s="97">
        <v>0</v>
      </c>
      <c r="AT115" s="104">
        <v>44830</v>
      </c>
      <c r="AU115" s="97" t="s">
        <v>473</v>
      </c>
      <c r="AV115" s="97"/>
      <c r="AW115" s="111">
        <f t="shared" si="21"/>
        <v>52</v>
      </c>
      <c r="AX115" s="104">
        <v>44819</v>
      </c>
      <c r="AY115" s="97" t="s">
        <v>116</v>
      </c>
      <c r="AZ115" s="97" t="s">
        <v>116</v>
      </c>
      <c r="BA115" s="97">
        <v>86.55</v>
      </c>
      <c r="BB115" s="97">
        <v>4</v>
      </c>
      <c r="BC115" s="97">
        <v>0.74</v>
      </c>
      <c r="BD115" s="97">
        <v>4</v>
      </c>
      <c r="BE115" s="97">
        <v>180</v>
      </c>
      <c r="BF115" s="97">
        <v>9.31</v>
      </c>
      <c r="BG115" s="97">
        <v>283</v>
      </c>
      <c r="BH115" s="97">
        <v>4.4400000000000004</v>
      </c>
      <c r="BI115" s="97">
        <v>0.9</v>
      </c>
      <c r="BJ115" s="97">
        <v>3.83</v>
      </c>
      <c r="BK115" s="97">
        <f t="shared" si="20"/>
        <v>1.1592689295039165</v>
      </c>
      <c r="BL115" s="97">
        <f t="shared" si="16"/>
        <v>4.2555555555555555</v>
      </c>
      <c r="BM115" s="97">
        <f t="shared" si="17"/>
        <v>73.89033942558747</v>
      </c>
      <c r="BN115" s="97">
        <f t="shared" si="18"/>
        <v>328.07310704960838</v>
      </c>
      <c r="BO115" s="97">
        <v>0</v>
      </c>
      <c r="BP115" s="97">
        <v>0</v>
      </c>
      <c r="BQ115" s="97">
        <v>0.73</v>
      </c>
      <c r="BR115" s="104">
        <v>44886</v>
      </c>
      <c r="BS115" s="97">
        <v>0</v>
      </c>
      <c r="BT115" s="97" t="s">
        <v>116</v>
      </c>
      <c r="BU115" s="97" t="s">
        <v>116</v>
      </c>
      <c r="BV115" s="97">
        <v>0</v>
      </c>
      <c r="BW115" s="97">
        <v>0</v>
      </c>
      <c r="BY115" s="97"/>
      <c r="BZ115" s="97"/>
      <c r="CB115" s="97"/>
      <c r="CV115" s="97"/>
      <c r="CY115" s="97"/>
      <c r="DA115" s="97">
        <v>0</v>
      </c>
      <c r="DB115" s="97">
        <v>0</v>
      </c>
      <c r="DC115" s="97">
        <v>0</v>
      </c>
      <c r="DD115" s="97">
        <v>0</v>
      </c>
      <c r="DE115" s="97">
        <v>0</v>
      </c>
      <c r="DF115" s="97">
        <v>0</v>
      </c>
      <c r="DG115" s="97">
        <v>0</v>
      </c>
      <c r="DH115" s="97">
        <v>0</v>
      </c>
      <c r="DI115" s="97">
        <v>0</v>
      </c>
      <c r="DJ115" s="104">
        <v>44886</v>
      </c>
      <c r="DK115" s="12"/>
    </row>
    <row r="116" spans="1:115" ht="20.100000000000001" customHeight="1" x14ac:dyDescent="0.25">
      <c r="A116" s="25">
        <v>216</v>
      </c>
      <c r="B116" s="265">
        <v>44820</v>
      </c>
      <c r="C116" s="274" t="s">
        <v>1254</v>
      </c>
      <c r="D116" s="12">
        <v>530127128</v>
      </c>
      <c r="E116" s="31">
        <v>19386</v>
      </c>
      <c r="F116" s="4">
        <v>205</v>
      </c>
      <c r="H116" s="4" t="s">
        <v>2</v>
      </c>
      <c r="I116" s="4">
        <v>13.63</v>
      </c>
      <c r="J116" s="98">
        <v>3.12</v>
      </c>
      <c r="K116" s="8" t="s">
        <v>210</v>
      </c>
      <c r="L116" s="265">
        <v>44105</v>
      </c>
      <c r="M116" s="8">
        <f t="shared" si="19"/>
        <v>67</v>
      </c>
      <c r="N116" s="8">
        <v>121</v>
      </c>
      <c r="O116" s="97" t="s">
        <v>1489</v>
      </c>
      <c r="P116" s="272" t="s">
        <v>1490</v>
      </c>
      <c r="R116" s="97">
        <v>0</v>
      </c>
      <c r="S116" s="97">
        <v>0</v>
      </c>
      <c r="T116" s="97">
        <v>0</v>
      </c>
      <c r="U116" s="97">
        <v>0</v>
      </c>
      <c r="V116" s="8">
        <v>0</v>
      </c>
      <c r="W116" s="8" t="s">
        <v>1491</v>
      </c>
      <c r="Y116" s="8">
        <v>1</v>
      </c>
      <c r="Z116" s="8"/>
      <c r="AA116" s="8"/>
      <c r="AB116" s="16" t="s">
        <v>116</v>
      </c>
      <c r="AC116" s="16">
        <v>44682</v>
      </c>
      <c r="AD116" s="16">
        <v>44105</v>
      </c>
      <c r="AE116" s="10">
        <f t="shared" si="22"/>
        <v>577</v>
      </c>
      <c r="AF116" s="97">
        <v>0</v>
      </c>
      <c r="AG116" s="97">
        <v>1</v>
      </c>
      <c r="AH116" s="97" t="s">
        <v>116</v>
      </c>
      <c r="AI116" s="97">
        <v>0</v>
      </c>
      <c r="AJ116" s="97" t="s">
        <v>116</v>
      </c>
      <c r="AK116" s="97" t="s">
        <v>116</v>
      </c>
      <c r="AL116" s="97">
        <v>0</v>
      </c>
      <c r="AM116" s="97">
        <v>1</v>
      </c>
      <c r="AN116" s="97">
        <v>0</v>
      </c>
      <c r="AO116" s="97">
        <v>0</v>
      </c>
      <c r="AP116" s="97">
        <v>0</v>
      </c>
      <c r="AQ116" s="97" t="s">
        <v>124</v>
      </c>
      <c r="AR116" s="97" t="s">
        <v>115</v>
      </c>
      <c r="AS116" s="97">
        <v>0</v>
      </c>
      <c r="AT116" s="104">
        <v>44820</v>
      </c>
      <c r="AU116" s="97" t="s">
        <v>473</v>
      </c>
      <c r="AV116" s="97"/>
      <c r="AW116" s="111">
        <f t="shared" si="21"/>
        <v>69</v>
      </c>
      <c r="AX116" s="104">
        <v>44820</v>
      </c>
      <c r="AY116" s="97">
        <v>13.63</v>
      </c>
      <c r="AZ116" s="97">
        <v>16.75</v>
      </c>
      <c r="BA116" s="97">
        <v>105.78</v>
      </c>
      <c r="BB116" s="97">
        <v>3.14</v>
      </c>
      <c r="BC116" s="97">
        <v>1.1299999999999999</v>
      </c>
      <c r="BD116" s="97">
        <v>8.9</v>
      </c>
      <c r="BE116" s="97">
        <v>139</v>
      </c>
      <c r="BF116" s="97">
        <v>6.75</v>
      </c>
      <c r="BG116" s="97">
        <v>139</v>
      </c>
      <c r="BH116" s="97">
        <v>4.9800000000000004</v>
      </c>
      <c r="BI116" s="97">
        <v>0.84</v>
      </c>
      <c r="BJ116" s="97">
        <v>0.56000000000000005</v>
      </c>
      <c r="BK116" s="97">
        <f t="shared" si="20"/>
        <v>8.8928571428571423</v>
      </c>
      <c r="BL116" s="97">
        <f t="shared" si="16"/>
        <v>0.66666666666666674</v>
      </c>
      <c r="BM116" s="97">
        <f t="shared" si="17"/>
        <v>248.21428571428569</v>
      </c>
      <c r="BN116" s="97">
        <f t="shared" si="18"/>
        <v>1236.1071428571429</v>
      </c>
      <c r="BO116" s="97">
        <v>1</v>
      </c>
      <c r="BP116" s="97">
        <v>0</v>
      </c>
      <c r="BQ116" s="97">
        <v>0.01</v>
      </c>
      <c r="BR116" s="104">
        <v>44904</v>
      </c>
      <c r="BS116" s="97">
        <v>1</v>
      </c>
      <c r="BT116" s="97" t="s">
        <v>116</v>
      </c>
      <c r="BU116" s="97" t="s">
        <v>116</v>
      </c>
      <c r="BV116" s="97">
        <v>0</v>
      </c>
      <c r="BW116" s="97">
        <v>0</v>
      </c>
      <c r="BY116" s="97"/>
      <c r="BZ116" s="97"/>
      <c r="CB116" s="97"/>
      <c r="CV116" s="97"/>
      <c r="CY116" s="97"/>
      <c r="DA116" s="97">
        <v>0</v>
      </c>
      <c r="DB116" s="97">
        <v>0</v>
      </c>
      <c r="DC116" s="97">
        <v>0</v>
      </c>
      <c r="DD116" s="97">
        <v>0</v>
      </c>
      <c r="DE116" s="97">
        <v>1</v>
      </c>
      <c r="DF116" s="97">
        <v>0</v>
      </c>
      <c r="DG116" s="97">
        <v>1</v>
      </c>
      <c r="DH116" s="97">
        <v>0</v>
      </c>
      <c r="DI116" s="97">
        <v>0</v>
      </c>
      <c r="DJ116" s="104">
        <v>44904</v>
      </c>
      <c r="DK116" s="12"/>
    </row>
    <row r="117" spans="1:115" ht="20.100000000000001" customHeight="1" x14ac:dyDescent="0.25">
      <c r="A117" s="25">
        <v>217</v>
      </c>
      <c r="B117" s="265">
        <v>44820</v>
      </c>
      <c r="C117" s="274" t="s">
        <v>1255</v>
      </c>
      <c r="D117" s="12">
        <v>5504082221</v>
      </c>
      <c r="E117" s="31">
        <v>20187</v>
      </c>
      <c r="F117" s="4">
        <v>111</v>
      </c>
      <c r="H117" s="4" t="s">
        <v>2</v>
      </c>
      <c r="I117" s="4">
        <v>3.74</v>
      </c>
      <c r="J117" s="98">
        <v>3.21</v>
      </c>
      <c r="K117" s="8" t="s">
        <v>1493</v>
      </c>
      <c r="L117" s="265">
        <v>42086</v>
      </c>
      <c r="M117" s="8">
        <f t="shared" si="19"/>
        <v>59</v>
      </c>
      <c r="N117" s="8">
        <v>9.5</v>
      </c>
      <c r="O117" s="97" t="s">
        <v>117</v>
      </c>
      <c r="P117" s="8">
        <v>9</v>
      </c>
      <c r="Q117" s="8">
        <v>8</v>
      </c>
      <c r="R117" s="97">
        <v>0</v>
      </c>
      <c r="S117" s="97">
        <v>1</v>
      </c>
      <c r="T117" s="97">
        <v>0</v>
      </c>
      <c r="U117" s="97">
        <v>0</v>
      </c>
      <c r="V117" s="8">
        <v>1</v>
      </c>
      <c r="X117" s="8" t="s">
        <v>1492</v>
      </c>
      <c r="Y117" s="8">
        <v>0</v>
      </c>
      <c r="Z117" s="8"/>
      <c r="AA117" s="8"/>
      <c r="AB117" s="16">
        <v>44811</v>
      </c>
      <c r="AC117" s="16">
        <v>44811</v>
      </c>
      <c r="AD117" s="16">
        <v>42125</v>
      </c>
      <c r="AE117" s="10">
        <f t="shared" si="22"/>
        <v>2686</v>
      </c>
      <c r="AF117" s="97">
        <v>0</v>
      </c>
      <c r="AG117" s="97">
        <v>1</v>
      </c>
      <c r="AH117" s="97" t="s">
        <v>113</v>
      </c>
      <c r="AI117" s="97">
        <v>0</v>
      </c>
      <c r="AJ117" s="97" t="s">
        <v>116</v>
      </c>
      <c r="AK117" s="97" t="s">
        <v>116</v>
      </c>
      <c r="AL117" s="97">
        <v>0</v>
      </c>
      <c r="AM117" s="97">
        <v>1</v>
      </c>
      <c r="AN117" s="97">
        <v>0</v>
      </c>
      <c r="AO117" s="97">
        <v>0</v>
      </c>
      <c r="AP117" s="97">
        <v>0</v>
      </c>
      <c r="AQ117" s="97" t="s">
        <v>124</v>
      </c>
      <c r="AR117" s="97" t="s">
        <v>115</v>
      </c>
      <c r="AS117" s="97">
        <v>0</v>
      </c>
      <c r="AT117" s="97" t="s">
        <v>1494</v>
      </c>
      <c r="AU117" s="97" t="s">
        <v>473</v>
      </c>
      <c r="AV117" s="97"/>
      <c r="AW117" s="111" t="e">
        <f t="shared" si="21"/>
        <v>#VALUE!</v>
      </c>
      <c r="AX117" s="104">
        <v>44820</v>
      </c>
      <c r="AY117" s="97">
        <v>3.76</v>
      </c>
      <c r="AZ117" s="97">
        <v>16.989999999999998</v>
      </c>
      <c r="BA117" s="97">
        <v>63.23</v>
      </c>
      <c r="BB117" s="97">
        <v>3.21</v>
      </c>
      <c r="BC117" s="97">
        <v>1.63</v>
      </c>
      <c r="BD117" s="97">
        <v>4</v>
      </c>
      <c r="BE117" s="97">
        <v>156</v>
      </c>
      <c r="BF117" s="97">
        <v>6.6</v>
      </c>
      <c r="BG117" s="97">
        <v>232</v>
      </c>
      <c r="BH117" s="97">
        <v>4.7</v>
      </c>
      <c r="BI117" s="97">
        <v>0.49</v>
      </c>
      <c r="BJ117" s="97">
        <v>1.24</v>
      </c>
      <c r="BK117" s="97">
        <f t="shared" si="20"/>
        <v>3.7903225806451615</v>
      </c>
      <c r="BL117" s="97">
        <f t="shared" si="16"/>
        <v>2.5306122448979593</v>
      </c>
      <c r="BM117" s="97">
        <f t="shared" si="17"/>
        <v>187.09677419354838</v>
      </c>
      <c r="BN117" s="97">
        <f t="shared" si="18"/>
        <v>879.35483870967744</v>
      </c>
      <c r="BO117" s="97">
        <v>1</v>
      </c>
      <c r="BP117" s="97">
        <v>0</v>
      </c>
      <c r="BQ117" s="97">
        <v>106</v>
      </c>
      <c r="BR117" s="104">
        <v>44883</v>
      </c>
      <c r="BS117" s="97">
        <v>0</v>
      </c>
      <c r="BT117" s="97" t="s">
        <v>116</v>
      </c>
      <c r="BU117" s="97" t="s">
        <v>116</v>
      </c>
      <c r="BV117" s="97">
        <v>0</v>
      </c>
      <c r="BW117" s="97">
        <v>0</v>
      </c>
      <c r="BY117" s="97"/>
      <c r="BZ117" s="97"/>
      <c r="CB117" s="97"/>
      <c r="CV117" s="97"/>
      <c r="CY117" s="97"/>
      <c r="DA117" s="97">
        <v>0</v>
      </c>
      <c r="DB117" s="97">
        <v>0</v>
      </c>
      <c r="DC117" s="97">
        <v>0</v>
      </c>
      <c r="DD117" s="97">
        <v>0</v>
      </c>
      <c r="DE117" s="97">
        <v>0</v>
      </c>
      <c r="DF117" s="97">
        <v>0</v>
      </c>
      <c r="DG117" s="97">
        <v>0</v>
      </c>
      <c r="DH117" s="97">
        <v>0</v>
      </c>
      <c r="DI117" s="97">
        <v>0</v>
      </c>
      <c r="DJ117" s="104">
        <v>44911</v>
      </c>
      <c r="DK117" s="12"/>
    </row>
    <row r="118" spans="1:115" ht="20.100000000000001" customHeight="1" x14ac:dyDescent="0.25">
      <c r="A118" s="25">
        <v>218</v>
      </c>
      <c r="B118" s="265">
        <v>44823</v>
      </c>
      <c r="C118" s="274" t="s">
        <v>1256</v>
      </c>
      <c r="D118" s="12">
        <v>461010434</v>
      </c>
      <c r="E118" s="31">
        <v>17085</v>
      </c>
      <c r="F118" s="4">
        <v>111</v>
      </c>
      <c r="H118" s="4" t="s">
        <v>2</v>
      </c>
      <c r="I118" s="4">
        <v>49.01</v>
      </c>
      <c r="J118" s="98">
        <v>7.51</v>
      </c>
      <c r="K118" s="8" t="s">
        <v>211</v>
      </c>
      <c r="L118" s="16">
        <v>44818</v>
      </c>
      <c r="M118" s="8">
        <f t="shared" si="19"/>
        <v>75</v>
      </c>
      <c r="N118" s="8">
        <v>84</v>
      </c>
      <c r="O118" s="97" t="s">
        <v>116</v>
      </c>
      <c r="P118" s="8" t="s">
        <v>116</v>
      </c>
      <c r="R118" s="97">
        <v>0</v>
      </c>
      <c r="S118" s="97">
        <v>0</v>
      </c>
      <c r="T118" s="97">
        <v>0</v>
      </c>
      <c r="U118" s="97">
        <v>0</v>
      </c>
      <c r="V118" s="8">
        <v>0</v>
      </c>
      <c r="W118" s="8" t="s">
        <v>116</v>
      </c>
      <c r="Y118" s="8">
        <v>1</v>
      </c>
      <c r="Z118" s="8"/>
      <c r="AA118" s="8"/>
      <c r="AB118" s="16">
        <v>44818</v>
      </c>
      <c r="AC118" s="8" t="s">
        <v>1082</v>
      </c>
      <c r="AD118" s="16">
        <v>44866</v>
      </c>
      <c r="AE118" s="10" t="e">
        <f t="shared" si="22"/>
        <v>#VALUE!</v>
      </c>
      <c r="AF118" s="97">
        <v>1</v>
      </c>
      <c r="AG118" s="97">
        <v>1</v>
      </c>
      <c r="AH118" s="97" t="s">
        <v>113</v>
      </c>
      <c r="AI118" s="97">
        <v>0</v>
      </c>
      <c r="AJ118" s="97" t="s">
        <v>116</v>
      </c>
      <c r="AK118" s="97" t="s">
        <v>116</v>
      </c>
      <c r="AL118" s="97">
        <v>0</v>
      </c>
      <c r="AM118" s="97">
        <v>1</v>
      </c>
      <c r="AN118" s="97">
        <v>1</v>
      </c>
      <c r="AO118" s="97">
        <v>0</v>
      </c>
      <c r="AP118" s="97">
        <v>0</v>
      </c>
      <c r="AQ118" s="97">
        <v>0</v>
      </c>
      <c r="AU118" s="97"/>
      <c r="AV118" s="97"/>
      <c r="AW118" s="111" t="e">
        <f t="shared" si="21"/>
        <v>#NUM!</v>
      </c>
      <c r="AX118" s="97"/>
      <c r="BR118" s="97"/>
      <c r="BU118" s="97"/>
      <c r="BW118" s="97">
        <v>0</v>
      </c>
      <c r="BY118" s="97"/>
      <c r="BZ118" s="97"/>
      <c r="CB118" s="97"/>
      <c r="CV118" s="97"/>
      <c r="CY118" s="97"/>
      <c r="DA118" s="97">
        <v>0</v>
      </c>
      <c r="DB118" s="97">
        <v>0</v>
      </c>
      <c r="DC118" s="97">
        <v>0</v>
      </c>
      <c r="DD118" s="97">
        <v>0</v>
      </c>
      <c r="DE118" s="97">
        <v>0</v>
      </c>
      <c r="DF118" s="97">
        <v>0</v>
      </c>
      <c r="DG118" s="97">
        <v>0</v>
      </c>
      <c r="DH118" s="97">
        <v>0</v>
      </c>
      <c r="DI118" s="97">
        <v>0</v>
      </c>
      <c r="DJ118" s="104">
        <v>44866</v>
      </c>
      <c r="DK118" s="12"/>
    </row>
    <row r="119" spans="1:115" ht="20.100000000000001" customHeight="1" x14ac:dyDescent="0.25">
      <c r="A119" s="25">
        <v>219</v>
      </c>
      <c r="B119" s="265">
        <v>44825</v>
      </c>
      <c r="C119" s="274" t="s">
        <v>1257</v>
      </c>
      <c r="D119" s="12">
        <v>481231020</v>
      </c>
      <c r="E119" s="4"/>
      <c r="F119" s="4">
        <v>111</v>
      </c>
      <c r="J119" s="98"/>
      <c r="L119" s="12"/>
      <c r="M119" s="8">
        <f t="shared" si="19"/>
        <v>0</v>
      </c>
      <c r="O119" s="97"/>
      <c r="V119" s="8"/>
      <c r="Z119" s="8"/>
      <c r="AA119" s="8"/>
      <c r="AB119" s="8"/>
      <c r="AC119" s="8"/>
      <c r="AD119" s="8"/>
      <c r="AE119" s="10">
        <f t="shared" si="22"/>
        <v>0</v>
      </c>
      <c r="AF119" s="97"/>
      <c r="AK119" s="97"/>
      <c r="AU119" s="97"/>
      <c r="AV119" s="97"/>
      <c r="AW119" s="111">
        <f t="shared" si="21"/>
        <v>0</v>
      </c>
      <c r="AX119" s="97"/>
      <c r="BR119" s="97"/>
      <c r="BU119" s="97"/>
      <c r="BY119" s="97"/>
      <c r="BZ119" s="97"/>
      <c r="CB119" s="97"/>
      <c r="CV119" s="97"/>
      <c r="CY119" s="97"/>
      <c r="DJ119" s="97"/>
      <c r="DK119" s="12"/>
    </row>
    <row r="120" spans="1:115" ht="20.100000000000001" customHeight="1" x14ac:dyDescent="0.25">
      <c r="A120" s="25">
        <v>220</v>
      </c>
      <c r="B120" s="265">
        <v>44826</v>
      </c>
      <c r="C120" s="274" t="s">
        <v>1258</v>
      </c>
      <c r="D120" s="12">
        <v>6201220773</v>
      </c>
      <c r="E120" s="4"/>
      <c r="F120" s="4">
        <v>211</v>
      </c>
      <c r="J120" s="98"/>
      <c r="L120" s="12"/>
      <c r="M120" s="8">
        <f t="shared" si="19"/>
        <v>0</v>
      </c>
      <c r="O120" s="97"/>
      <c r="V120" s="8"/>
      <c r="Z120" s="8"/>
      <c r="AA120" s="8"/>
      <c r="AB120" s="8"/>
      <c r="AC120" s="8"/>
      <c r="AD120" s="8"/>
      <c r="AE120" s="10">
        <f t="shared" si="22"/>
        <v>0</v>
      </c>
      <c r="AF120" s="97"/>
      <c r="AK120" s="97"/>
      <c r="AU120" s="97"/>
      <c r="AV120" s="97"/>
      <c r="AW120" s="111">
        <f t="shared" si="21"/>
        <v>0</v>
      </c>
      <c r="AX120" s="97"/>
      <c r="BR120" s="97"/>
      <c r="BU120" s="97"/>
      <c r="BY120" s="97"/>
      <c r="BZ120" s="97"/>
      <c r="CB120" s="97"/>
      <c r="CV120" s="97"/>
      <c r="CY120" s="97"/>
      <c r="DJ120" s="97"/>
      <c r="DK120" s="12"/>
    </row>
    <row r="121" spans="1:115" ht="20.100000000000001" customHeight="1" x14ac:dyDescent="0.25">
      <c r="A121" s="25">
        <v>221</v>
      </c>
      <c r="B121" s="265">
        <v>44840</v>
      </c>
      <c r="C121" s="274" t="s">
        <v>1259</v>
      </c>
      <c r="D121" s="12">
        <v>510615249</v>
      </c>
      <c r="E121" s="4"/>
      <c r="F121" s="4">
        <v>213</v>
      </c>
      <c r="J121" s="98"/>
      <c r="L121" s="12"/>
      <c r="M121" s="8">
        <f t="shared" si="19"/>
        <v>0</v>
      </c>
      <c r="O121" s="97"/>
      <c r="V121" s="8"/>
      <c r="Z121" s="8"/>
      <c r="AA121" s="8"/>
      <c r="AB121" s="8"/>
      <c r="AC121" s="8"/>
      <c r="AD121" s="8"/>
      <c r="AE121" s="10">
        <f t="shared" si="22"/>
        <v>0</v>
      </c>
      <c r="AF121" s="97"/>
      <c r="AK121" s="97"/>
      <c r="AU121" s="97"/>
      <c r="AV121" s="97"/>
      <c r="AW121" s="111">
        <f t="shared" si="21"/>
        <v>0</v>
      </c>
      <c r="AX121" s="97"/>
      <c r="BR121" s="97"/>
      <c r="BU121" s="97"/>
      <c r="BY121" s="97"/>
      <c r="BZ121" s="97"/>
      <c r="CB121" s="97"/>
      <c r="CV121" s="97"/>
      <c r="CY121" s="97"/>
      <c r="DJ121" s="97"/>
      <c r="DK121" s="12"/>
    </row>
    <row r="122" spans="1:115" ht="20.100000000000001" customHeight="1" x14ac:dyDescent="0.25">
      <c r="B122" s="5">
        <v>44686</v>
      </c>
      <c r="C122" s="136" t="s">
        <v>1037</v>
      </c>
      <c r="D122" s="29">
        <v>6009210834</v>
      </c>
      <c r="E122" s="4"/>
      <c r="J122" s="98"/>
      <c r="L122" s="12"/>
      <c r="O122" s="97"/>
      <c r="V122" s="8"/>
      <c r="Z122" s="8"/>
      <c r="AA122" s="8"/>
      <c r="AB122" s="8"/>
      <c r="AC122" s="8"/>
      <c r="AD122" s="8"/>
      <c r="AE122" s="10">
        <f t="shared" si="22"/>
        <v>0</v>
      </c>
      <c r="AF122" s="97"/>
      <c r="AK122" s="97"/>
      <c r="AU122" s="97"/>
      <c r="AV122" s="97"/>
      <c r="AW122" s="111">
        <f t="shared" si="21"/>
        <v>0</v>
      </c>
      <c r="AX122" s="97"/>
      <c r="BR122" s="97"/>
      <c r="BU122" s="97"/>
      <c r="BY122" s="97"/>
      <c r="BZ122" s="97"/>
      <c r="CB122" s="97"/>
      <c r="CV122" s="97"/>
      <c r="CY122" s="97"/>
      <c r="DJ122" s="97"/>
      <c r="DK122" s="12"/>
    </row>
    <row r="123" spans="1:115" ht="20.100000000000001" customHeight="1" x14ac:dyDescent="0.25">
      <c r="A123" s="25">
        <v>222</v>
      </c>
      <c r="B123" s="265">
        <v>44841</v>
      </c>
      <c r="C123" s="274" t="s">
        <v>1356</v>
      </c>
      <c r="D123" s="12">
        <v>530106275</v>
      </c>
      <c r="E123" s="4"/>
      <c r="F123" s="4">
        <v>205</v>
      </c>
      <c r="J123" s="98"/>
      <c r="L123" s="12"/>
      <c r="O123" s="97"/>
      <c r="V123" s="8"/>
      <c r="Z123" s="8"/>
      <c r="AA123" s="8"/>
      <c r="AB123" s="8"/>
      <c r="AC123" s="8"/>
      <c r="AD123" s="8"/>
      <c r="AE123" s="97"/>
      <c r="AF123" s="97"/>
      <c r="AK123" s="97"/>
      <c r="AU123" s="97"/>
      <c r="AV123" s="97"/>
      <c r="AW123" s="111">
        <f t="shared" si="21"/>
        <v>0</v>
      </c>
      <c r="AX123" s="97"/>
      <c r="BR123" s="97"/>
      <c r="BU123" s="97"/>
      <c r="BY123" s="97"/>
      <c r="BZ123" s="97"/>
      <c r="CB123" s="97"/>
      <c r="CV123" s="97"/>
      <c r="CY123" s="97"/>
      <c r="DJ123" s="97"/>
      <c r="DK123" s="12"/>
    </row>
    <row r="124" spans="1:115" ht="20.100000000000001" customHeight="1" x14ac:dyDescent="0.25">
      <c r="A124" s="25">
        <v>223</v>
      </c>
      <c r="B124" s="265">
        <v>44844</v>
      </c>
      <c r="C124" s="274" t="s">
        <v>1361</v>
      </c>
      <c r="D124" s="12">
        <v>7308165326</v>
      </c>
      <c r="E124" s="4"/>
      <c r="F124" s="4">
        <v>111</v>
      </c>
      <c r="J124" s="98"/>
      <c r="L124" s="12"/>
      <c r="O124" s="97"/>
      <c r="V124" s="8"/>
      <c r="Z124" s="8"/>
      <c r="AA124" s="8"/>
      <c r="AB124" s="8"/>
      <c r="AC124" s="8"/>
      <c r="AD124" s="8"/>
      <c r="AE124" s="97"/>
      <c r="AF124" s="97"/>
      <c r="AK124" s="97"/>
      <c r="AU124" s="97"/>
      <c r="AV124" s="97"/>
      <c r="AW124" s="111">
        <f t="shared" si="21"/>
        <v>0</v>
      </c>
      <c r="AX124" s="97"/>
      <c r="BR124" s="97"/>
      <c r="BU124" s="97"/>
      <c r="BY124" s="97"/>
      <c r="BZ124" s="97"/>
      <c r="CB124" s="97"/>
      <c r="CV124" s="97"/>
      <c r="CY124" s="97"/>
      <c r="DJ124" s="97"/>
      <c r="DK124" s="12"/>
    </row>
    <row r="125" spans="1:115" ht="20.100000000000001" customHeight="1" x14ac:dyDescent="0.25">
      <c r="A125" s="25">
        <v>224</v>
      </c>
      <c r="B125" s="265">
        <v>44845</v>
      </c>
      <c r="C125" s="274" t="s">
        <v>1366</v>
      </c>
      <c r="D125" s="12">
        <v>410807465</v>
      </c>
      <c r="E125" s="4"/>
      <c r="F125" s="4">
        <v>111</v>
      </c>
      <c r="J125" s="98"/>
      <c r="L125" s="12"/>
      <c r="O125" s="97"/>
      <c r="V125" s="8"/>
      <c r="Z125" s="8"/>
      <c r="AA125" s="8"/>
      <c r="AB125" s="8"/>
      <c r="AC125" s="8"/>
      <c r="AD125" s="8"/>
      <c r="AE125" s="97"/>
      <c r="AF125" s="97"/>
      <c r="AK125" s="97"/>
      <c r="AU125" s="97"/>
      <c r="AV125" s="97"/>
      <c r="AW125" s="111">
        <f t="shared" si="21"/>
        <v>0</v>
      </c>
      <c r="AX125" s="97"/>
      <c r="BR125" s="97"/>
      <c r="BU125" s="97"/>
      <c r="BY125" s="97"/>
      <c r="BZ125" s="97"/>
      <c r="CB125" s="97"/>
      <c r="CV125" s="97"/>
      <c r="CY125" s="97"/>
      <c r="DJ125" s="97"/>
      <c r="DK125" s="12"/>
    </row>
    <row r="126" spans="1:115" ht="20.100000000000001" customHeight="1" x14ac:dyDescent="0.25">
      <c r="A126" s="25">
        <v>225</v>
      </c>
      <c r="B126" s="265">
        <v>44858</v>
      </c>
      <c r="C126" s="274" t="s">
        <v>1416</v>
      </c>
      <c r="D126" s="12">
        <v>5406070285</v>
      </c>
      <c r="E126" s="12"/>
      <c r="F126" s="4">
        <v>111</v>
      </c>
      <c r="K126" s="98"/>
      <c r="L126" s="8"/>
      <c r="M126" s="12"/>
      <c r="Z126" s="8"/>
      <c r="AA126" s="8"/>
      <c r="AB126" s="8"/>
      <c r="AC126" s="8"/>
      <c r="AD126" s="8"/>
      <c r="AE126" s="8"/>
      <c r="AF126" s="97"/>
      <c r="AK126" s="97"/>
      <c r="AU126" s="97"/>
      <c r="AV126" s="97"/>
      <c r="AW126" s="111">
        <f t="shared" si="21"/>
        <v>0</v>
      </c>
      <c r="AX126" s="97"/>
      <c r="BR126" s="97"/>
      <c r="BU126" s="97"/>
      <c r="BY126" s="97"/>
      <c r="BZ126" s="97"/>
      <c r="CB126" s="97"/>
      <c r="CV126" s="97"/>
      <c r="CY126" s="97"/>
      <c r="DJ126" s="97"/>
    </row>
    <row r="127" spans="1:115" ht="20.100000000000001" customHeight="1" x14ac:dyDescent="0.25">
      <c r="A127" s="25">
        <v>226</v>
      </c>
      <c r="B127" s="265">
        <v>44858</v>
      </c>
      <c r="C127" s="274" t="s">
        <v>1417</v>
      </c>
      <c r="D127" s="12">
        <v>420808438</v>
      </c>
      <c r="E127" s="12"/>
      <c r="F127" s="4">
        <v>205</v>
      </c>
      <c r="K127" s="98"/>
      <c r="L127" s="8"/>
      <c r="M127" s="12"/>
      <c r="Z127" s="8"/>
      <c r="AA127" s="8"/>
      <c r="AB127" s="8"/>
      <c r="AC127" s="8"/>
      <c r="AD127" s="8"/>
      <c r="AE127" s="8"/>
      <c r="AF127" s="97"/>
      <c r="AK127" s="97"/>
      <c r="AU127" s="97"/>
      <c r="AV127" s="97"/>
      <c r="AW127" s="111">
        <f t="shared" si="21"/>
        <v>0</v>
      </c>
      <c r="AX127" s="97"/>
      <c r="BR127" s="97"/>
      <c r="BU127" s="97"/>
      <c r="BY127" s="97"/>
      <c r="BZ127" s="97"/>
      <c r="CB127" s="97"/>
      <c r="CV127" s="97"/>
      <c r="CY127" s="97"/>
      <c r="DJ127" s="97"/>
    </row>
    <row r="128" spans="1:115" ht="20.100000000000001" customHeight="1" x14ac:dyDescent="0.25">
      <c r="A128" s="25">
        <v>227</v>
      </c>
      <c r="B128" s="265">
        <v>44860</v>
      </c>
      <c r="C128" s="274" t="s">
        <v>1418</v>
      </c>
      <c r="D128" s="12">
        <v>511127244</v>
      </c>
      <c r="E128" s="12"/>
      <c r="F128" s="4">
        <v>111</v>
      </c>
      <c r="K128" s="98"/>
      <c r="L128" s="8"/>
      <c r="M128" s="12"/>
      <c r="Z128" s="8"/>
      <c r="AA128" s="8"/>
      <c r="AB128" s="8"/>
      <c r="AC128" s="8"/>
      <c r="AD128" s="8"/>
      <c r="AE128" s="8"/>
      <c r="AF128" s="97"/>
      <c r="AK128" s="97"/>
      <c r="AU128" s="97"/>
      <c r="AV128" s="97"/>
      <c r="AW128" s="111">
        <f t="shared" si="21"/>
        <v>0</v>
      </c>
      <c r="AX128" s="97"/>
      <c r="BR128" s="97"/>
      <c r="BU128" s="97"/>
      <c r="BY128" s="97"/>
      <c r="BZ128" s="97"/>
      <c r="CB128" s="97"/>
      <c r="CV128" s="97"/>
      <c r="CY128" s="97"/>
      <c r="DJ128" s="97"/>
    </row>
    <row r="129" spans="1:114" ht="20.100000000000001" customHeight="1" x14ac:dyDescent="0.25">
      <c r="A129" s="25">
        <v>228</v>
      </c>
      <c r="B129" s="265">
        <v>44860</v>
      </c>
      <c r="C129" s="274" t="s">
        <v>1419</v>
      </c>
      <c r="D129" s="12">
        <v>381210448</v>
      </c>
      <c r="E129" s="12"/>
      <c r="F129" s="4">
        <v>205</v>
      </c>
      <c r="K129" s="98"/>
      <c r="L129" s="8"/>
      <c r="M129" s="12"/>
      <c r="Z129" s="8"/>
      <c r="AA129" s="8"/>
      <c r="AB129" s="8"/>
      <c r="AC129" s="8"/>
      <c r="AD129" s="8"/>
      <c r="AE129" s="8"/>
      <c r="AF129" s="97"/>
      <c r="AK129" s="97"/>
      <c r="AU129" s="97"/>
      <c r="AV129" s="97"/>
      <c r="AW129" s="111">
        <f t="shared" si="21"/>
        <v>0</v>
      </c>
      <c r="AX129" s="97"/>
      <c r="BR129" s="97"/>
      <c r="BU129" s="97"/>
      <c r="BY129" s="97"/>
      <c r="BZ129" s="97"/>
      <c r="CB129" s="97"/>
      <c r="CV129" s="97"/>
      <c r="CY129" s="97"/>
      <c r="DJ129" s="97"/>
    </row>
    <row r="130" spans="1:114" ht="20.100000000000001" customHeight="1" x14ac:dyDescent="0.25">
      <c r="A130" s="25">
        <v>229</v>
      </c>
      <c r="B130" s="265">
        <v>44861</v>
      </c>
      <c r="C130" s="274" t="s">
        <v>1420</v>
      </c>
      <c r="D130" s="12">
        <v>490709375</v>
      </c>
      <c r="E130" s="12"/>
      <c r="F130" s="4">
        <v>111</v>
      </c>
      <c r="K130" s="98"/>
      <c r="L130" s="8"/>
      <c r="M130" s="12"/>
      <c r="Z130" s="8"/>
      <c r="AA130" s="8"/>
      <c r="AB130" s="8"/>
      <c r="AC130" s="8"/>
      <c r="AD130" s="8"/>
      <c r="AE130" s="8"/>
      <c r="AF130" s="97"/>
      <c r="AK130" s="97"/>
      <c r="AU130" s="97"/>
      <c r="AV130" s="97"/>
      <c r="AW130" s="111">
        <f t="shared" si="21"/>
        <v>0</v>
      </c>
      <c r="AX130" s="97"/>
      <c r="BR130" s="97"/>
      <c r="BU130" s="97"/>
      <c r="BY130" s="97"/>
      <c r="BZ130" s="97"/>
      <c r="CB130" s="97"/>
      <c r="CV130" s="97"/>
      <c r="CY130" s="97"/>
      <c r="DJ130" s="97"/>
    </row>
    <row r="131" spans="1:114" ht="20.100000000000001" customHeight="1" x14ac:dyDescent="0.25">
      <c r="A131" s="25">
        <v>230</v>
      </c>
      <c r="B131" s="265">
        <v>44869</v>
      </c>
      <c r="C131" s="274" t="s">
        <v>1421</v>
      </c>
      <c r="D131" s="12">
        <v>7011114902</v>
      </c>
      <c r="E131" s="12"/>
      <c r="F131" s="4">
        <v>111</v>
      </c>
      <c r="K131" s="98"/>
      <c r="L131" s="8"/>
      <c r="M131" s="12"/>
      <c r="Z131" s="8"/>
      <c r="AA131" s="8"/>
      <c r="AB131" s="8"/>
      <c r="AC131" s="8"/>
      <c r="AD131" s="8"/>
      <c r="AE131" s="8"/>
      <c r="AF131" s="97"/>
      <c r="AK131" s="97"/>
      <c r="AU131" s="97"/>
      <c r="AV131" s="97"/>
      <c r="AW131" s="111">
        <f t="shared" si="21"/>
        <v>0</v>
      </c>
      <c r="AX131" s="97"/>
      <c r="BR131" s="97"/>
      <c r="BU131" s="97"/>
      <c r="BY131" s="97"/>
      <c r="BZ131" s="97"/>
      <c r="CB131" s="97"/>
      <c r="CV131" s="97"/>
      <c r="CY131" s="97"/>
      <c r="DJ131" s="97"/>
    </row>
    <row r="132" spans="1:114" ht="20.100000000000001" customHeight="1" x14ac:dyDescent="0.25">
      <c r="A132" s="25">
        <v>231</v>
      </c>
      <c r="B132" s="265">
        <v>44872</v>
      </c>
      <c r="C132" s="274" t="s">
        <v>1422</v>
      </c>
      <c r="D132" s="12">
        <v>7206094863</v>
      </c>
      <c r="E132" s="12"/>
      <c r="F132" s="4">
        <v>211</v>
      </c>
      <c r="K132" s="98"/>
      <c r="L132" s="8"/>
      <c r="M132" s="12"/>
      <c r="Z132" s="8"/>
      <c r="AA132" s="8"/>
      <c r="AB132" s="8"/>
      <c r="AC132" s="8"/>
      <c r="AD132" s="8"/>
      <c r="AE132" s="8"/>
      <c r="AF132" s="97"/>
      <c r="AK132" s="97"/>
      <c r="AU132" s="97"/>
      <c r="AV132" s="97"/>
      <c r="AW132" s="111">
        <f t="shared" si="21"/>
        <v>0</v>
      </c>
      <c r="AX132" s="97"/>
      <c r="BR132" s="97"/>
      <c r="BU132" s="97"/>
      <c r="BY132" s="97"/>
      <c r="BZ132" s="97"/>
      <c r="CB132" s="97"/>
      <c r="CV132" s="97"/>
      <c r="CY132" s="97"/>
      <c r="DJ132" s="97"/>
    </row>
    <row r="133" spans="1:114" ht="20.100000000000001" customHeight="1" x14ac:dyDescent="0.25">
      <c r="A133" s="25">
        <v>232</v>
      </c>
      <c r="B133" s="265">
        <v>44874</v>
      </c>
      <c r="C133" s="274" t="s">
        <v>1423</v>
      </c>
      <c r="D133" s="12">
        <v>451130446</v>
      </c>
      <c r="E133" s="12"/>
      <c r="F133" s="4">
        <v>205</v>
      </c>
      <c r="K133" s="98"/>
      <c r="L133" s="8"/>
      <c r="M133" s="12"/>
      <c r="Z133" s="8"/>
      <c r="AA133" s="8"/>
      <c r="AB133" s="8"/>
      <c r="AC133" s="8"/>
      <c r="AD133" s="8"/>
      <c r="AE133" s="8"/>
      <c r="AF133" s="97"/>
      <c r="AK133" s="97"/>
      <c r="AU133" s="97"/>
      <c r="AV133" s="97"/>
      <c r="AW133" s="111">
        <f t="shared" si="21"/>
        <v>0</v>
      </c>
      <c r="AX133" s="97"/>
      <c r="BR133" s="97"/>
      <c r="BU133" s="97"/>
      <c r="BY133" s="97"/>
      <c r="BZ133" s="97"/>
      <c r="CB133" s="97"/>
      <c r="CV133" s="97"/>
      <c r="CY133" s="97"/>
      <c r="DJ133" s="97"/>
    </row>
    <row r="134" spans="1:114" ht="20.100000000000001" customHeight="1" x14ac:dyDescent="0.25">
      <c r="A134" s="25">
        <v>233</v>
      </c>
      <c r="B134" s="265">
        <v>44879</v>
      </c>
      <c r="C134" s="274" t="s">
        <v>1424</v>
      </c>
      <c r="D134" s="12">
        <v>450707430</v>
      </c>
      <c r="E134" s="12"/>
      <c r="F134" s="4">
        <v>211</v>
      </c>
      <c r="K134" s="98"/>
      <c r="L134" s="8"/>
      <c r="M134" s="12"/>
      <c r="Z134" s="8"/>
      <c r="AA134" s="8"/>
      <c r="AB134" s="8"/>
      <c r="AC134" s="8"/>
      <c r="AD134" s="8"/>
      <c r="AE134" s="8"/>
      <c r="AF134" s="97"/>
      <c r="AK134" s="97"/>
      <c r="AU134" s="97"/>
      <c r="AV134" s="97"/>
      <c r="AW134" s="111">
        <f t="shared" si="21"/>
        <v>0</v>
      </c>
      <c r="AX134" s="97"/>
      <c r="BR134" s="97"/>
      <c r="BU134" s="97"/>
      <c r="BY134" s="97"/>
      <c r="BZ134" s="97"/>
      <c r="CB134" s="97"/>
      <c r="CV134" s="97"/>
      <c r="CY134" s="97"/>
      <c r="DJ134" s="97"/>
    </row>
    <row r="135" spans="1:114" ht="20.100000000000001" customHeight="1" x14ac:dyDescent="0.25">
      <c r="A135" s="25">
        <v>234</v>
      </c>
      <c r="B135" s="265">
        <v>44879</v>
      </c>
      <c r="C135" s="274" t="s">
        <v>1425</v>
      </c>
      <c r="D135" s="12">
        <v>441023438</v>
      </c>
      <c r="E135" s="12"/>
      <c r="F135" s="4">
        <v>111</v>
      </c>
      <c r="K135" s="98"/>
      <c r="L135" s="8"/>
      <c r="M135" s="12"/>
      <c r="Z135" s="8"/>
      <c r="AA135" s="8"/>
      <c r="AB135" s="8"/>
      <c r="AC135" s="8"/>
      <c r="AD135" s="8"/>
      <c r="AE135" s="8"/>
      <c r="AF135" s="97"/>
      <c r="AK135" s="97"/>
      <c r="AU135" s="97"/>
      <c r="AV135" s="97"/>
      <c r="AW135" s="111">
        <f t="shared" si="21"/>
        <v>0</v>
      </c>
      <c r="AX135" s="97"/>
      <c r="BR135" s="97"/>
      <c r="BU135" s="97"/>
      <c r="BY135" s="97"/>
      <c r="BZ135" s="97"/>
      <c r="CB135" s="97"/>
      <c r="CV135" s="97"/>
      <c r="CY135" s="97"/>
      <c r="DJ135" s="97"/>
    </row>
    <row r="136" spans="1:114" ht="20.100000000000001" customHeight="1" x14ac:dyDescent="0.25">
      <c r="A136" s="25">
        <v>235</v>
      </c>
      <c r="B136" s="265">
        <v>44881</v>
      </c>
      <c r="C136" s="274" t="s">
        <v>1426</v>
      </c>
      <c r="D136" s="12">
        <v>460902175</v>
      </c>
      <c r="E136" s="12"/>
      <c r="F136" s="4">
        <v>111</v>
      </c>
      <c r="K136" s="98"/>
      <c r="L136" s="8"/>
      <c r="M136" s="12"/>
      <c r="Z136" s="8"/>
      <c r="AA136" s="8"/>
      <c r="AB136" s="8"/>
      <c r="AC136" s="8"/>
      <c r="AD136" s="8"/>
      <c r="AE136" s="8"/>
      <c r="AF136" s="97"/>
      <c r="AK136" s="97"/>
      <c r="AU136" s="97"/>
      <c r="AV136" s="97"/>
      <c r="AW136" s="111">
        <f t="shared" si="21"/>
        <v>0</v>
      </c>
      <c r="AX136" s="97"/>
      <c r="BR136" s="97"/>
      <c r="BU136" s="97"/>
      <c r="BY136" s="97"/>
      <c r="BZ136" s="97"/>
      <c r="CB136" s="97"/>
      <c r="CV136" s="97"/>
      <c r="CY136" s="97"/>
      <c r="DJ136" s="97"/>
    </row>
    <row r="137" spans="1:114" ht="20.100000000000001" customHeight="1" x14ac:dyDescent="0.25">
      <c r="A137" s="25">
        <v>236</v>
      </c>
      <c r="B137" s="265">
        <v>44881</v>
      </c>
      <c r="C137" s="274" t="s">
        <v>1427</v>
      </c>
      <c r="D137" s="12">
        <v>5801082562</v>
      </c>
      <c r="E137" s="12"/>
      <c r="F137" s="4">
        <v>111</v>
      </c>
      <c r="K137" s="98"/>
      <c r="L137" s="8"/>
      <c r="M137" s="12"/>
      <c r="Z137" s="8"/>
      <c r="AA137" s="8"/>
      <c r="AB137" s="8"/>
      <c r="AC137" s="8"/>
      <c r="AD137" s="8"/>
      <c r="AE137" s="8"/>
      <c r="AF137" s="97"/>
      <c r="AK137" s="97"/>
      <c r="AU137" s="97"/>
      <c r="AV137" s="97"/>
      <c r="AW137" s="111">
        <f t="shared" si="21"/>
        <v>0</v>
      </c>
      <c r="AX137" s="97"/>
      <c r="BR137" s="97"/>
      <c r="BU137" s="97"/>
      <c r="BY137" s="97"/>
      <c r="BZ137" s="97"/>
      <c r="CB137" s="97"/>
      <c r="CV137" s="97"/>
      <c r="CY137" s="97"/>
      <c r="DJ137" s="97"/>
    </row>
    <row r="138" spans="1:114" ht="20.100000000000001" customHeight="1" x14ac:dyDescent="0.25">
      <c r="A138" s="25">
        <v>237</v>
      </c>
      <c r="B138" s="265">
        <v>44886</v>
      </c>
      <c r="C138" s="274" t="s">
        <v>1428</v>
      </c>
      <c r="D138" s="12">
        <v>6408201932</v>
      </c>
      <c r="E138" s="12"/>
      <c r="F138" s="4">
        <v>111</v>
      </c>
      <c r="K138" s="98"/>
      <c r="L138" s="8"/>
      <c r="M138" s="12"/>
      <c r="Z138" s="8"/>
      <c r="AA138" s="8"/>
      <c r="AB138" s="8"/>
      <c r="AC138" s="8"/>
      <c r="AD138" s="8"/>
      <c r="AE138" s="8"/>
      <c r="AF138" s="97"/>
      <c r="AK138" s="97"/>
      <c r="AU138" s="97"/>
      <c r="AV138" s="97"/>
      <c r="AW138" s="111">
        <f t="shared" si="21"/>
        <v>0</v>
      </c>
      <c r="AX138" s="97"/>
      <c r="BR138" s="97"/>
      <c r="BU138" s="97"/>
      <c r="BY138" s="97"/>
      <c r="BZ138" s="97"/>
      <c r="CB138" s="97"/>
      <c r="CV138" s="97"/>
      <c r="CY138" s="97"/>
      <c r="DJ138" s="97"/>
    </row>
    <row r="139" spans="1:114" ht="20.100000000000001" customHeight="1" x14ac:dyDescent="0.25">
      <c r="A139" s="25">
        <v>238</v>
      </c>
      <c r="B139" s="265">
        <v>44888</v>
      </c>
      <c r="C139" s="274" t="s">
        <v>1429</v>
      </c>
      <c r="D139" s="12">
        <v>380515449</v>
      </c>
      <c r="E139" s="12"/>
      <c r="F139" s="4">
        <v>111</v>
      </c>
      <c r="K139" s="98"/>
      <c r="L139" s="8"/>
      <c r="M139" s="12"/>
      <c r="Z139" s="8"/>
      <c r="AA139" s="8"/>
      <c r="AB139" s="8"/>
      <c r="AC139" s="8"/>
      <c r="AD139" s="8"/>
      <c r="AE139" s="8"/>
      <c r="AF139" s="97"/>
      <c r="AK139" s="97"/>
      <c r="AU139" s="97"/>
      <c r="AV139" s="97"/>
      <c r="AW139" s="111">
        <f t="shared" si="21"/>
        <v>0</v>
      </c>
      <c r="AX139" s="97"/>
      <c r="BR139" s="97"/>
      <c r="BU139" s="97"/>
      <c r="BY139" s="97"/>
      <c r="BZ139" s="97"/>
      <c r="CB139" s="97"/>
      <c r="CV139" s="97"/>
      <c r="CY139" s="97"/>
      <c r="DJ139" s="97"/>
    </row>
    <row r="140" spans="1:114" ht="20.100000000000001" customHeight="1" x14ac:dyDescent="0.25">
      <c r="A140" s="25">
        <v>239</v>
      </c>
      <c r="B140" s="265">
        <v>44888</v>
      </c>
      <c r="C140" s="274" t="s">
        <v>1430</v>
      </c>
      <c r="D140" s="12">
        <v>481204085</v>
      </c>
      <c r="E140" s="12"/>
      <c r="F140" s="4">
        <v>201</v>
      </c>
      <c r="K140" s="98"/>
      <c r="L140" s="8"/>
      <c r="M140" s="12"/>
      <c r="Z140" s="8"/>
      <c r="AA140" s="8"/>
      <c r="AB140" s="8"/>
      <c r="AC140" s="8"/>
      <c r="AD140" s="8"/>
      <c r="AE140" s="8"/>
      <c r="AF140" s="97"/>
      <c r="AK140" s="97"/>
      <c r="AU140" s="97"/>
      <c r="AV140" s="97"/>
      <c r="AW140" s="111">
        <f t="shared" si="21"/>
        <v>0</v>
      </c>
      <c r="AX140" s="97"/>
      <c r="BR140" s="97"/>
      <c r="BU140" s="97"/>
      <c r="BY140" s="97"/>
      <c r="BZ140" s="97"/>
      <c r="CB140" s="97"/>
      <c r="CV140" s="97"/>
      <c r="CY140" s="97"/>
      <c r="DJ140" s="97"/>
    </row>
    <row r="141" spans="1:114" ht="20.100000000000001" customHeight="1" x14ac:dyDescent="0.25">
      <c r="A141" s="12">
        <v>240</v>
      </c>
      <c r="B141" s="265">
        <v>44893</v>
      </c>
      <c r="C141" s="274" t="s">
        <v>1431</v>
      </c>
      <c r="D141" s="12">
        <v>390306455</v>
      </c>
      <c r="E141" s="12"/>
      <c r="F141" s="4">
        <v>201</v>
      </c>
      <c r="K141" s="98"/>
      <c r="L141" s="8"/>
      <c r="M141" s="12"/>
      <c r="Z141" s="8"/>
      <c r="AA141" s="8"/>
      <c r="AB141" s="8"/>
      <c r="AC141" s="8"/>
      <c r="AD141" s="8"/>
      <c r="AE141" s="8"/>
      <c r="AF141" s="97"/>
      <c r="AK141" s="97"/>
      <c r="AU141" s="97"/>
      <c r="AV141" s="97"/>
      <c r="AW141" s="111">
        <f t="shared" si="21"/>
        <v>0</v>
      </c>
      <c r="AX141" s="97"/>
      <c r="BR141" s="97"/>
      <c r="BU141" s="97"/>
      <c r="BY141" s="97"/>
      <c r="BZ141" s="97"/>
      <c r="CB141" s="97"/>
      <c r="CV141" s="97"/>
      <c r="CY141" s="97"/>
      <c r="DJ141" s="97"/>
    </row>
    <row r="142" spans="1:114" ht="20.100000000000001" customHeight="1" x14ac:dyDescent="0.25">
      <c r="A142" s="25">
        <v>241</v>
      </c>
      <c r="B142" s="26">
        <v>44902</v>
      </c>
      <c r="C142" s="284" t="s">
        <v>1513</v>
      </c>
      <c r="D142" s="27">
        <v>460522437</v>
      </c>
      <c r="E142" s="12"/>
      <c r="F142" s="25">
        <v>211</v>
      </c>
      <c r="G142" s="12"/>
      <c r="H142" s="25" t="s">
        <v>1</v>
      </c>
      <c r="K142" s="98"/>
      <c r="L142" s="8"/>
      <c r="M142" s="12"/>
      <c r="Z142" s="8"/>
      <c r="AA142" s="8"/>
      <c r="AB142" s="8"/>
      <c r="AC142" s="8"/>
      <c r="AD142" s="8"/>
      <c r="AE142" s="8"/>
      <c r="AF142" s="97"/>
      <c r="AK142" s="97"/>
      <c r="AU142" s="97"/>
      <c r="AV142" s="97"/>
      <c r="AW142" s="111">
        <f t="shared" si="21"/>
        <v>0</v>
      </c>
      <c r="AX142" s="97"/>
      <c r="BR142" s="97"/>
      <c r="BU142" s="97"/>
      <c r="BY142" s="97"/>
      <c r="BZ142" s="97"/>
      <c r="CB142" s="97"/>
      <c r="CV142" s="97"/>
      <c r="CY142" s="97"/>
      <c r="DJ142" s="97"/>
    </row>
    <row r="143" spans="1:114" ht="20.100000000000001" customHeight="1" x14ac:dyDescent="0.25">
      <c r="A143" s="25">
        <v>242</v>
      </c>
      <c r="B143" s="26">
        <v>44907</v>
      </c>
      <c r="C143" s="284" t="s">
        <v>1524</v>
      </c>
      <c r="D143" s="27">
        <v>340112734</v>
      </c>
      <c r="E143" s="12"/>
      <c r="F143" s="25">
        <v>111</v>
      </c>
      <c r="G143" s="25"/>
      <c r="H143" s="12"/>
      <c r="K143" s="98"/>
      <c r="L143" s="8"/>
      <c r="M143" s="12"/>
      <c r="Z143" s="8"/>
      <c r="AA143" s="8"/>
      <c r="AB143" s="8"/>
      <c r="AC143" s="8"/>
      <c r="AD143" s="8"/>
      <c r="AE143" s="8"/>
      <c r="AF143" s="97"/>
      <c r="AK143" s="97"/>
      <c r="AU143" s="97"/>
      <c r="AV143" s="97"/>
      <c r="AW143" s="111">
        <f t="shared" si="21"/>
        <v>0</v>
      </c>
      <c r="AX143" s="97"/>
      <c r="BR143" s="97"/>
      <c r="BU143" s="97"/>
      <c r="BY143" s="97"/>
      <c r="BZ143" s="97"/>
      <c r="CB143" s="97"/>
      <c r="CV143" s="97"/>
      <c r="CY143" s="97"/>
      <c r="DJ143" s="97"/>
    </row>
    <row r="144" spans="1:114" ht="20.100000000000001" customHeight="1" x14ac:dyDescent="0.25">
      <c r="A144" s="25">
        <v>243</v>
      </c>
      <c r="B144" s="26">
        <v>44911</v>
      </c>
      <c r="C144" s="284" t="s">
        <v>1545</v>
      </c>
      <c r="D144" s="27">
        <v>490711112</v>
      </c>
      <c r="E144" s="12"/>
      <c r="F144" s="25">
        <v>207</v>
      </c>
      <c r="G144" s="25"/>
      <c r="H144" s="12"/>
      <c r="K144" s="98"/>
      <c r="L144" s="8"/>
      <c r="M144" s="12"/>
      <c r="Z144" s="8"/>
      <c r="AA144" s="8"/>
      <c r="AB144" s="8"/>
      <c r="AC144" s="8"/>
      <c r="AD144" s="8"/>
      <c r="AE144" s="8"/>
      <c r="AF144" s="97"/>
      <c r="AK144" s="97"/>
      <c r="AU144" s="97"/>
      <c r="AV144" s="97"/>
      <c r="AW144" s="111">
        <f t="shared" si="21"/>
        <v>0</v>
      </c>
      <c r="AX144" s="97"/>
      <c r="BR144" s="97"/>
      <c r="BU144" s="97"/>
      <c r="BY144" s="97"/>
      <c r="BZ144" s="97"/>
      <c r="CB144" s="97"/>
      <c r="CV144" s="97"/>
      <c r="CY144" s="97"/>
      <c r="DJ144" s="97"/>
    </row>
    <row r="145" spans="1:114" ht="20.100000000000001" customHeight="1" x14ac:dyDescent="0.25">
      <c r="A145" s="25">
        <v>244</v>
      </c>
      <c r="B145" s="265">
        <v>44916</v>
      </c>
      <c r="C145" s="12" t="s">
        <v>1550</v>
      </c>
      <c r="D145" s="12">
        <v>421123455</v>
      </c>
      <c r="E145" s="12"/>
      <c r="F145" s="4">
        <v>201</v>
      </c>
      <c r="K145" s="98"/>
      <c r="L145" s="8"/>
      <c r="M145" s="12"/>
      <c r="Z145" s="8"/>
      <c r="AA145" s="8"/>
      <c r="AB145" s="8"/>
      <c r="AC145" s="8"/>
      <c r="AD145" s="8"/>
      <c r="AE145" s="8"/>
      <c r="AF145" s="97"/>
      <c r="AK145" s="97"/>
      <c r="AU145" s="97"/>
      <c r="AV145" s="97"/>
      <c r="AW145" s="111">
        <f t="shared" si="21"/>
        <v>0</v>
      </c>
      <c r="AX145" s="97"/>
      <c r="BR145" s="97"/>
      <c r="BU145" s="97"/>
      <c r="BY145" s="97"/>
      <c r="BZ145" s="97"/>
      <c r="CB145" s="97"/>
      <c r="CV145" s="97"/>
      <c r="CY145" s="97"/>
      <c r="DJ145" s="97"/>
    </row>
    <row r="146" spans="1:114" ht="20.100000000000001" customHeight="1" x14ac:dyDescent="0.25">
      <c r="A146" s="25">
        <v>245</v>
      </c>
      <c r="B146" s="265">
        <v>44928</v>
      </c>
      <c r="C146" s="12" t="s">
        <v>1594</v>
      </c>
      <c r="D146" s="12">
        <v>490623037</v>
      </c>
      <c r="E146" s="12"/>
      <c r="F146" s="4">
        <v>205</v>
      </c>
      <c r="K146" s="98"/>
      <c r="L146" s="8"/>
      <c r="M146" s="12"/>
      <c r="Z146" s="8"/>
      <c r="AA146" s="8"/>
      <c r="AB146" s="8"/>
      <c r="AC146" s="8"/>
      <c r="AD146" s="8"/>
      <c r="AE146" s="8"/>
      <c r="AF146" s="97"/>
      <c r="AK146" s="97"/>
      <c r="AU146" s="97"/>
      <c r="AV146" s="97"/>
      <c r="AW146" s="111">
        <f t="shared" si="21"/>
        <v>0</v>
      </c>
      <c r="AX146" s="97"/>
      <c r="BR146" s="97"/>
      <c r="BU146" s="97"/>
      <c r="BY146" s="97"/>
      <c r="BZ146" s="97"/>
      <c r="CB146" s="97"/>
      <c r="CV146" s="97"/>
      <c r="CY146" s="97"/>
      <c r="DJ146" s="97"/>
    </row>
    <row r="147" spans="1:114" ht="20.100000000000001" customHeight="1" x14ac:dyDescent="0.25">
      <c r="A147" s="25">
        <v>246</v>
      </c>
      <c r="B147" s="265">
        <v>44928</v>
      </c>
      <c r="C147" s="12" t="s">
        <v>1561</v>
      </c>
      <c r="D147" s="12">
        <v>521228022</v>
      </c>
      <c r="E147" s="12"/>
      <c r="F147" s="4">
        <v>207</v>
      </c>
      <c r="K147" s="98"/>
      <c r="L147" s="8"/>
      <c r="M147" s="12"/>
      <c r="Z147" s="8"/>
      <c r="AA147" s="8"/>
      <c r="AB147" s="8"/>
      <c r="AC147" s="8"/>
      <c r="AD147" s="8"/>
      <c r="AE147" s="8"/>
      <c r="AF147" s="97"/>
      <c r="AK147" s="97"/>
      <c r="AU147" s="97"/>
      <c r="AV147" s="97"/>
      <c r="AW147" s="111">
        <f t="shared" si="21"/>
        <v>0</v>
      </c>
      <c r="AX147" s="97"/>
      <c r="BR147" s="97"/>
      <c r="BU147" s="97"/>
      <c r="BY147" s="97"/>
      <c r="BZ147" s="97"/>
      <c r="CB147" s="97"/>
      <c r="CV147" s="97"/>
      <c r="CY147" s="97"/>
      <c r="DJ147" s="97"/>
    </row>
    <row r="148" spans="1:114" ht="20.100000000000001" customHeight="1" x14ac:dyDescent="0.25">
      <c r="A148" s="25">
        <v>247</v>
      </c>
      <c r="B148" s="265">
        <v>44939</v>
      </c>
      <c r="C148" s="12" t="s">
        <v>1597</v>
      </c>
      <c r="D148" s="12">
        <v>380710066</v>
      </c>
      <c r="E148" s="12"/>
      <c r="F148" s="4">
        <v>111</v>
      </c>
      <c r="K148" s="98"/>
      <c r="L148" s="8"/>
      <c r="M148" s="12"/>
      <c r="Z148" s="8"/>
      <c r="AA148" s="8"/>
      <c r="AB148" s="8"/>
      <c r="AC148" s="8"/>
      <c r="AD148" s="8"/>
      <c r="AE148" s="8"/>
      <c r="AF148" s="97"/>
      <c r="AK148" s="97"/>
      <c r="AU148" s="97"/>
      <c r="AV148" s="97"/>
      <c r="AW148" s="111">
        <f t="shared" si="21"/>
        <v>0</v>
      </c>
      <c r="AX148" s="97"/>
      <c r="BR148" s="97"/>
      <c r="BU148" s="97"/>
      <c r="BY148" s="97"/>
      <c r="BZ148" s="97"/>
      <c r="CB148" s="97"/>
      <c r="CV148" s="97"/>
      <c r="CY148" s="97"/>
      <c r="DJ148" s="97"/>
    </row>
    <row r="149" spans="1:114" ht="20.100000000000001" customHeight="1" x14ac:dyDescent="0.25">
      <c r="A149" s="25">
        <v>248</v>
      </c>
      <c r="B149" s="265">
        <v>44943</v>
      </c>
      <c r="C149" s="12" t="s">
        <v>1604</v>
      </c>
      <c r="D149" s="12">
        <v>7204235324</v>
      </c>
      <c r="E149" s="12"/>
      <c r="F149" s="4">
        <v>211</v>
      </c>
      <c r="K149" s="98"/>
      <c r="L149" s="8"/>
      <c r="M149" s="12"/>
      <c r="Z149" s="8"/>
      <c r="AA149" s="8"/>
      <c r="AB149" s="8"/>
      <c r="AC149" s="8"/>
      <c r="AD149" s="8"/>
      <c r="AE149" s="8"/>
      <c r="AF149" s="97"/>
      <c r="AK149" s="97"/>
      <c r="AU149" s="97"/>
      <c r="AV149" s="97"/>
      <c r="AW149" s="111">
        <f t="shared" si="21"/>
        <v>0</v>
      </c>
      <c r="AX149" s="97"/>
      <c r="BR149" s="97"/>
      <c r="BU149" s="97"/>
      <c r="BY149" s="97"/>
      <c r="BZ149" s="97"/>
      <c r="CB149" s="97"/>
      <c r="CV149" s="97"/>
      <c r="CY149" s="97"/>
      <c r="DJ149" s="97"/>
    </row>
    <row r="150" spans="1:114" ht="20.100000000000001" customHeight="1" x14ac:dyDescent="0.25">
      <c r="A150" s="25">
        <v>249</v>
      </c>
      <c r="B150" s="265">
        <v>44945</v>
      </c>
      <c r="C150" s="12" t="s">
        <v>1611</v>
      </c>
      <c r="D150" s="12">
        <v>511126188</v>
      </c>
      <c r="E150" s="12"/>
      <c r="F150" s="4">
        <v>111</v>
      </c>
      <c r="K150" s="98"/>
      <c r="L150" s="8"/>
      <c r="M150" s="12"/>
      <c r="Z150" s="8"/>
      <c r="AA150" s="8"/>
      <c r="AB150" s="8"/>
      <c r="AC150" s="8"/>
      <c r="AD150" s="8"/>
      <c r="AE150" s="8"/>
      <c r="AF150" s="97"/>
      <c r="AK150" s="97"/>
      <c r="AU150" s="97"/>
      <c r="AV150" s="97"/>
      <c r="AW150" s="111">
        <f t="shared" si="21"/>
        <v>0</v>
      </c>
      <c r="AX150" s="97"/>
      <c r="BR150" s="97"/>
      <c r="BU150" s="97"/>
      <c r="BY150" s="97"/>
      <c r="BZ150" s="97"/>
      <c r="CB150" s="97"/>
      <c r="CV150" s="97"/>
      <c r="CY150" s="97"/>
      <c r="DJ150" s="97"/>
    </row>
    <row r="151" spans="1:114" ht="20.100000000000001" customHeight="1" x14ac:dyDescent="0.25">
      <c r="A151" s="25">
        <v>250</v>
      </c>
      <c r="B151" s="265">
        <v>44950</v>
      </c>
      <c r="C151" s="12" t="s">
        <v>1622</v>
      </c>
      <c r="D151" s="12">
        <v>5704081570</v>
      </c>
      <c r="E151" s="12"/>
      <c r="F151" s="4">
        <v>211</v>
      </c>
      <c r="K151" s="98"/>
      <c r="L151" s="8"/>
      <c r="M151" s="12"/>
      <c r="Z151" s="8"/>
      <c r="AA151" s="8"/>
      <c r="AB151" s="8"/>
      <c r="AC151" s="8"/>
      <c r="AD151" s="8"/>
      <c r="AE151" s="8"/>
      <c r="AF151" s="97"/>
      <c r="AK151" s="97"/>
      <c r="AU151" s="97"/>
      <c r="AV151" s="97"/>
      <c r="AW151" s="111">
        <f t="shared" si="21"/>
        <v>0</v>
      </c>
      <c r="AX151" s="97"/>
      <c r="BR151" s="97"/>
      <c r="BU151" s="97"/>
      <c r="BY151" s="97"/>
      <c r="BZ151" s="97"/>
      <c r="CB151" s="97"/>
      <c r="CV151" s="97"/>
      <c r="CY151" s="97"/>
      <c r="DJ151" s="97"/>
    </row>
    <row r="152" spans="1:114" ht="20.100000000000001" customHeight="1" x14ac:dyDescent="0.25">
      <c r="A152" s="25">
        <v>251</v>
      </c>
      <c r="B152" s="265">
        <v>44968</v>
      </c>
      <c r="C152" s="12" t="s">
        <v>1643</v>
      </c>
      <c r="D152" s="12">
        <v>6403050918</v>
      </c>
      <c r="E152" s="12"/>
      <c r="F152" s="4">
        <v>111</v>
      </c>
      <c r="K152" s="98"/>
      <c r="L152" s="8"/>
      <c r="M152" s="12"/>
      <c r="Z152" s="8"/>
      <c r="AA152" s="8"/>
      <c r="AB152" s="8"/>
      <c r="AC152" s="8"/>
      <c r="AD152" s="8"/>
      <c r="AE152" s="8"/>
      <c r="AF152" s="97"/>
      <c r="AK152" s="97"/>
      <c r="AU152" s="97"/>
      <c r="AV152" s="97"/>
      <c r="AW152" s="111">
        <f t="shared" si="21"/>
        <v>0</v>
      </c>
      <c r="AX152" s="97"/>
      <c r="BR152" s="97"/>
      <c r="BU152" s="97"/>
      <c r="BY152" s="97"/>
      <c r="BZ152" s="97"/>
      <c r="CB152" s="97"/>
      <c r="CV152" s="97"/>
      <c r="CY152" s="97"/>
      <c r="DJ152" s="97"/>
    </row>
    <row r="153" spans="1:114" ht="20.100000000000001" customHeight="1" x14ac:dyDescent="0.25">
      <c r="A153" s="25">
        <v>252</v>
      </c>
      <c r="B153" s="265">
        <v>44972</v>
      </c>
      <c r="C153" s="12" t="s">
        <v>1648</v>
      </c>
      <c r="D153" s="12">
        <v>480914131</v>
      </c>
      <c r="E153" s="12"/>
      <c r="F153" s="4">
        <v>205</v>
      </c>
      <c r="K153" s="98"/>
      <c r="L153" s="8"/>
      <c r="M153" s="12"/>
      <c r="Z153" s="8"/>
      <c r="AA153" s="8"/>
      <c r="AB153" s="8"/>
      <c r="AC153" s="8"/>
      <c r="AD153" s="8"/>
      <c r="AE153" s="8"/>
      <c r="AF153" s="97"/>
      <c r="AK153" s="97"/>
      <c r="AU153" s="97"/>
      <c r="AV153" s="97"/>
      <c r="AW153" s="111">
        <f t="shared" si="21"/>
        <v>0</v>
      </c>
      <c r="AX153" s="97"/>
      <c r="BR153" s="97"/>
      <c r="BU153" s="97"/>
      <c r="BY153" s="97"/>
      <c r="BZ153" s="97"/>
      <c r="CB153" s="97"/>
      <c r="CV153" s="97"/>
      <c r="CY153" s="97"/>
      <c r="DJ153" s="97"/>
    </row>
    <row r="154" spans="1:114" ht="20.100000000000001" customHeight="1" x14ac:dyDescent="0.25">
      <c r="A154" s="12"/>
      <c r="B154" s="12"/>
      <c r="C154" s="274"/>
      <c r="D154" s="12"/>
      <c r="E154" s="12"/>
      <c r="K154" s="98"/>
      <c r="L154" s="8"/>
      <c r="M154" s="12"/>
      <c r="Z154" s="8"/>
      <c r="AA154" s="8"/>
      <c r="AB154" s="8"/>
      <c r="AC154" s="8"/>
      <c r="AD154" s="8"/>
      <c r="AE154" s="8"/>
      <c r="AF154" s="97"/>
      <c r="AK154" s="97"/>
      <c r="AU154" s="97"/>
      <c r="AV154" s="97"/>
      <c r="AW154" s="111">
        <f t="shared" si="21"/>
        <v>0</v>
      </c>
      <c r="AX154" s="97"/>
      <c r="BR154" s="97"/>
      <c r="BU154" s="97"/>
      <c r="BY154" s="97"/>
      <c r="BZ154" s="97"/>
      <c r="CB154" s="97"/>
      <c r="CV154" s="97"/>
      <c r="CY154" s="97"/>
      <c r="DJ154" s="97"/>
    </row>
    <row r="155" spans="1:114" ht="20.100000000000001" customHeight="1" x14ac:dyDescent="0.25">
      <c r="A155" s="12"/>
      <c r="B155" s="12"/>
      <c r="C155" s="274"/>
      <c r="D155" s="12"/>
      <c r="E155" s="12"/>
      <c r="K155" s="98"/>
      <c r="L155" s="8"/>
      <c r="M155" s="12"/>
      <c r="Z155" s="8"/>
      <c r="AA155" s="8"/>
      <c r="AB155" s="8"/>
      <c r="AC155" s="8"/>
      <c r="AD155" s="8"/>
      <c r="AE155" s="8"/>
      <c r="AF155" s="97"/>
      <c r="AK155" s="97"/>
      <c r="AU155" s="97"/>
      <c r="AV155" s="97"/>
      <c r="AW155" s="111">
        <f t="shared" si="21"/>
        <v>0</v>
      </c>
      <c r="AX155" s="97"/>
      <c r="BR155" s="97"/>
      <c r="BU155" s="97"/>
      <c r="BY155" s="97"/>
      <c r="BZ155" s="97"/>
      <c r="CB155" s="97"/>
      <c r="CV155" s="97"/>
      <c r="CY155" s="97"/>
      <c r="DJ155" s="97"/>
    </row>
    <row r="156" spans="1:114" ht="20.100000000000001" customHeight="1" x14ac:dyDescent="0.25">
      <c r="A156" s="12"/>
      <c r="B156" s="12"/>
      <c r="C156" s="274"/>
      <c r="D156" s="12"/>
      <c r="E156" s="12"/>
      <c r="K156" s="98"/>
      <c r="L156" s="8"/>
      <c r="M156" s="12"/>
      <c r="Z156" s="8"/>
      <c r="AA156" s="8"/>
      <c r="AB156" s="8"/>
      <c r="AC156" s="8"/>
      <c r="AD156" s="8"/>
      <c r="AE156" s="8"/>
      <c r="AF156" s="97"/>
      <c r="AK156" s="97"/>
      <c r="AU156" s="97"/>
      <c r="AV156" s="97"/>
      <c r="AW156" s="111">
        <f t="shared" si="21"/>
        <v>0</v>
      </c>
      <c r="AX156" s="97"/>
      <c r="BR156" s="97"/>
      <c r="BU156" s="97"/>
      <c r="BY156" s="97"/>
      <c r="BZ156" s="97"/>
      <c r="CB156" s="97"/>
      <c r="CV156" s="97"/>
      <c r="CY156" s="97"/>
      <c r="DJ156" s="97"/>
    </row>
    <row r="157" spans="1:114" ht="20.100000000000001" customHeight="1" x14ac:dyDescent="0.25">
      <c r="A157" s="12"/>
      <c r="B157" s="12"/>
      <c r="C157" s="274"/>
      <c r="D157" s="12"/>
      <c r="E157" s="12"/>
      <c r="K157" s="98"/>
      <c r="L157" s="8"/>
      <c r="M157" s="12"/>
      <c r="Z157" s="8"/>
      <c r="AA157" s="8"/>
      <c r="AB157" s="8"/>
      <c r="AC157" s="8"/>
      <c r="AD157" s="8"/>
      <c r="AE157" s="8"/>
      <c r="AF157" s="97"/>
      <c r="AK157" s="97"/>
      <c r="AU157" s="97"/>
      <c r="AV157" s="97"/>
      <c r="AW157" s="111">
        <f t="shared" si="21"/>
        <v>0</v>
      </c>
      <c r="AX157" s="97"/>
      <c r="BR157" s="97"/>
      <c r="BU157" s="97"/>
      <c r="BY157" s="97"/>
      <c r="BZ157" s="97"/>
      <c r="CB157" s="97"/>
      <c r="CV157" s="97"/>
      <c r="CY157" s="97"/>
      <c r="DJ157" s="97"/>
    </row>
    <row r="158" spans="1:114" ht="20.100000000000001" customHeight="1" x14ac:dyDescent="0.25">
      <c r="A158" s="12"/>
      <c r="B158" s="12"/>
      <c r="C158" s="274"/>
      <c r="D158" s="12"/>
      <c r="E158" s="12"/>
      <c r="K158" s="98"/>
      <c r="L158" s="8"/>
      <c r="M158" s="12"/>
      <c r="Z158" s="8"/>
      <c r="AA158" s="8"/>
      <c r="AB158" s="8"/>
      <c r="AC158" s="8"/>
      <c r="AD158" s="8"/>
      <c r="AE158" s="8"/>
      <c r="AF158" s="97"/>
      <c r="AK158" s="97"/>
      <c r="AU158" s="97"/>
      <c r="AV158" s="97"/>
      <c r="AW158" s="111">
        <f t="shared" si="21"/>
        <v>0</v>
      </c>
      <c r="AX158" s="97"/>
      <c r="BR158" s="97"/>
      <c r="BU158" s="97"/>
      <c r="BY158" s="97"/>
      <c r="BZ158" s="97"/>
      <c r="CB158" s="97"/>
      <c r="CV158" s="97"/>
      <c r="CY158" s="97"/>
      <c r="DJ158" s="97"/>
    </row>
    <row r="159" spans="1:114" ht="20.100000000000001" customHeight="1" x14ac:dyDescent="0.25">
      <c r="A159" s="12"/>
      <c r="B159" s="12"/>
      <c r="C159" s="274"/>
      <c r="D159" s="12"/>
      <c r="E159" s="12"/>
      <c r="K159" s="98"/>
      <c r="L159" s="8"/>
      <c r="M159" s="12"/>
      <c r="Z159" s="8"/>
      <c r="AA159" s="8"/>
      <c r="AB159" s="8"/>
      <c r="AC159" s="8"/>
      <c r="AD159" s="8"/>
      <c r="AE159" s="8"/>
      <c r="AF159" s="97"/>
      <c r="AK159" s="97"/>
      <c r="AU159" s="97"/>
      <c r="AV159" s="97"/>
      <c r="AW159" s="111">
        <f t="shared" si="21"/>
        <v>0</v>
      </c>
      <c r="AX159" s="97"/>
      <c r="BR159" s="97"/>
      <c r="BU159" s="97"/>
      <c r="BY159" s="97"/>
      <c r="BZ159" s="97"/>
      <c r="CB159" s="97"/>
      <c r="CV159" s="97"/>
      <c r="CY159" s="97"/>
      <c r="DJ159" s="97"/>
    </row>
    <row r="160" spans="1:114" ht="20.100000000000001" customHeight="1" x14ac:dyDescent="0.25">
      <c r="A160" s="12"/>
      <c r="B160" s="12"/>
      <c r="C160" s="274"/>
      <c r="D160" s="12"/>
      <c r="E160" s="12"/>
      <c r="K160" s="98"/>
      <c r="L160" s="8"/>
      <c r="M160" s="12"/>
      <c r="Z160" s="8"/>
      <c r="AA160" s="8"/>
      <c r="AB160" s="8"/>
      <c r="AC160" s="8"/>
      <c r="AD160" s="8"/>
      <c r="AE160" s="8"/>
      <c r="AF160" s="97"/>
      <c r="AK160" s="97"/>
      <c r="AU160" s="97"/>
      <c r="AV160" s="97"/>
      <c r="AW160" s="111">
        <f t="shared" si="21"/>
        <v>0</v>
      </c>
      <c r="AX160" s="97"/>
      <c r="BR160" s="97"/>
      <c r="BU160" s="97"/>
      <c r="BY160" s="97"/>
      <c r="BZ160" s="97"/>
      <c r="CB160" s="97"/>
      <c r="CV160" s="97"/>
      <c r="CY160" s="97"/>
      <c r="DJ160" s="97"/>
    </row>
    <row r="161" spans="1:114" ht="20.100000000000001" customHeight="1" x14ac:dyDescent="0.25">
      <c r="A161" s="12"/>
      <c r="B161" s="12"/>
      <c r="C161" s="274"/>
      <c r="D161" s="12"/>
      <c r="E161" s="12"/>
      <c r="K161" s="98"/>
      <c r="L161" s="8"/>
      <c r="M161" s="12"/>
      <c r="Z161" s="8"/>
      <c r="AA161" s="8"/>
      <c r="AB161" s="8"/>
      <c r="AC161" s="8"/>
      <c r="AD161" s="8"/>
      <c r="AE161" s="8"/>
      <c r="AF161" s="97"/>
      <c r="AK161" s="97"/>
      <c r="AU161" s="97"/>
      <c r="AV161" s="97"/>
      <c r="AW161" s="111">
        <f t="shared" si="21"/>
        <v>0</v>
      </c>
      <c r="AX161" s="97"/>
      <c r="BR161" s="97"/>
      <c r="BU161" s="97"/>
      <c r="BY161" s="97"/>
      <c r="BZ161" s="97"/>
      <c r="CB161" s="97"/>
      <c r="CV161" s="97"/>
      <c r="CY161" s="97"/>
      <c r="DJ161" s="97"/>
    </row>
    <row r="162" spans="1:114" ht="20.100000000000001" customHeight="1" x14ac:dyDescent="0.25">
      <c r="A162" s="12"/>
      <c r="B162" s="12"/>
      <c r="C162" s="274"/>
      <c r="D162" s="12"/>
      <c r="E162" s="12"/>
      <c r="K162" s="98"/>
      <c r="L162" s="8"/>
      <c r="M162" s="12"/>
      <c r="Z162" s="8"/>
      <c r="AA162" s="8"/>
      <c r="AB162" s="8"/>
      <c r="AC162" s="8"/>
      <c r="AD162" s="8"/>
      <c r="AE162" s="8"/>
      <c r="AF162" s="97"/>
      <c r="AK162" s="97"/>
      <c r="AU162" s="97"/>
      <c r="AV162" s="97"/>
      <c r="AW162" s="111">
        <f t="shared" si="21"/>
        <v>0</v>
      </c>
      <c r="AX162" s="97"/>
      <c r="BR162" s="97"/>
      <c r="BU162" s="97"/>
      <c r="BY162" s="97"/>
      <c r="BZ162" s="97"/>
      <c r="CB162" s="97"/>
      <c r="CV162" s="97"/>
      <c r="CY162" s="97"/>
      <c r="DJ162" s="97"/>
    </row>
    <row r="163" spans="1:114" ht="20.100000000000001" customHeight="1" x14ac:dyDescent="0.25">
      <c r="A163" s="12"/>
      <c r="B163" s="12"/>
      <c r="C163" s="274"/>
      <c r="D163" s="12"/>
      <c r="E163" s="12"/>
      <c r="K163" s="98"/>
      <c r="L163" s="8"/>
      <c r="M163" s="12"/>
      <c r="Z163" s="8"/>
      <c r="AA163" s="8"/>
      <c r="AB163" s="8"/>
      <c r="AC163" s="8"/>
      <c r="AD163" s="8"/>
      <c r="AE163" s="8"/>
      <c r="AF163" s="97"/>
      <c r="AK163" s="97"/>
      <c r="AU163" s="97"/>
      <c r="AV163" s="97"/>
      <c r="AW163" s="111">
        <f t="shared" si="21"/>
        <v>0</v>
      </c>
      <c r="AX163" s="97"/>
      <c r="BR163" s="97"/>
      <c r="BU163" s="97"/>
      <c r="BY163" s="97"/>
      <c r="BZ163" s="97"/>
      <c r="CB163" s="97"/>
      <c r="CV163" s="97"/>
      <c r="CY163" s="97"/>
      <c r="DJ163" s="97"/>
    </row>
    <row r="164" spans="1:114" ht="20.100000000000001" customHeight="1" x14ac:dyDescent="0.25">
      <c r="A164" s="12"/>
      <c r="B164" s="12"/>
      <c r="C164" s="274"/>
      <c r="D164" s="12"/>
      <c r="E164" s="12"/>
      <c r="K164" s="98"/>
      <c r="L164" s="8"/>
      <c r="M164" s="12"/>
      <c r="Z164" s="8"/>
      <c r="AA164" s="8"/>
      <c r="AB164" s="8"/>
      <c r="AC164" s="8"/>
      <c r="AD164" s="8"/>
      <c r="AE164" s="8"/>
      <c r="AF164" s="97"/>
      <c r="AK164" s="97"/>
      <c r="AU164" s="97"/>
      <c r="AV164" s="97"/>
      <c r="AW164" s="111">
        <f t="shared" si="21"/>
        <v>0</v>
      </c>
      <c r="AX164" s="97"/>
      <c r="BR164" s="97"/>
      <c r="BU164" s="97"/>
      <c r="BY164" s="97"/>
      <c r="BZ164" s="97"/>
      <c r="CB164" s="97"/>
      <c r="CV164" s="97"/>
      <c r="CY164" s="97"/>
      <c r="DJ164" s="97"/>
    </row>
    <row r="165" spans="1:114" ht="20.100000000000001" customHeight="1" x14ac:dyDescent="0.25">
      <c r="A165" s="12"/>
      <c r="B165" s="12"/>
      <c r="C165" s="274"/>
      <c r="D165" s="12"/>
      <c r="E165" s="12"/>
      <c r="K165" s="98"/>
      <c r="L165" s="8"/>
      <c r="M165" s="12"/>
      <c r="Z165" s="8"/>
      <c r="AA165" s="8"/>
      <c r="AB165" s="8"/>
      <c r="AC165" s="8"/>
      <c r="AD165" s="8"/>
      <c r="AE165" s="8"/>
      <c r="AF165" s="97"/>
      <c r="AK165" s="97"/>
      <c r="AU165" s="97"/>
      <c r="AV165" s="97"/>
      <c r="AW165" s="111">
        <f t="shared" si="21"/>
        <v>0</v>
      </c>
      <c r="AX165" s="97"/>
      <c r="BR165" s="97"/>
      <c r="BU165" s="97"/>
      <c r="BY165" s="97"/>
      <c r="BZ165" s="97"/>
      <c r="CB165" s="97"/>
      <c r="CV165" s="97"/>
      <c r="CY165" s="97"/>
      <c r="DJ165" s="97"/>
    </row>
    <row r="166" spans="1:114" ht="20.100000000000001" customHeight="1" x14ac:dyDescent="0.25">
      <c r="A166" s="12"/>
      <c r="B166" s="12"/>
      <c r="C166" s="274"/>
      <c r="D166" s="12"/>
      <c r="E166" s="12"/>
      <c r="K166" s="98"/>
      <c r="L166" s="8"/>
      <c r="M166" s="12"/>
      <c r="Z166" s="8"/>
      <c r="AA166" s="8"/>
      <c r="AB166" s="8"/>
      <c r="AC166" s="8"/>
      <c r="AD166" s="8"/>
      <c r="AE166" s="8"/>
      <c r="AF166" s="97"/>
      <c r="AK166" s="97"/>
      <c r="AU166" s="97"/>
      <c r="AV166" s="97"/>
      <c r="AW166" s="111">
        <f t="shared" si="21"/>
        <v>0</v>
      </c>
      <c r="AX166" s="97"/>
      <c r="BR166" s="97"/>
      <c r="BU166" s="97"/>
      <c r="BY166" s="97"/>
      <c r="BZ166" s="97"/>
      <c r="CB166" s="97"/>
      <c r="CV166" s="97"/>
      <c r="CY166" s="97"/>
      <c r="DJ166" s="97"/>
    </row>
    <row r="167" spans="1:114" ht="20.100000000000001" customHeight="1" x14ac:dyDescent="0.25">
      <c r="A167" s="12"/>
      <c r="B167" s="12"/>
      <c r="C167" s="274"/>
      <c r="D167" s="12"/>
      <c r="E167" s="12"/>
      <c r="K167" s="98"/>
      <c r="L167" s="8"/>
      <c r="M167" s="12"/>
      <c r="Z167" s="8"/>
      <c r="AA167" s="8"/>
      <c r="AB167" s="8"/>
      <c r="AC167" s="8"/>
      <c r="AD167" s="8"/>
      <c r="AE167" s="8"/>
      <c r="AF167" s="97"/>
      <c r="AK167" s="97"/>
      <c r="AU167" s="97"/>
      <c r="AV167" s="97"/>
      <c r="AW167" s="111">
        <f t="shared" si="21"/>
        <v>0</v>
      </c>
      <c r="AX167" s="97"/>
      <c r="BR167" s="97"/>
      <c r="BU167" s="97"/>
      <c r="BY167" s="97"/>
      <c r="BZ167" s="97"/>
      <c r="CB167" s="97"/>
      <c r="CV167" s="97"/>
      <c r="CY167" s="97"/>
      <c r="DJ167" s="97"/>
    </row>
    <row r="168" spans="1:114" ht="20.100000000000001" customHeight="1" x14ac:dyDescent="0.25">
      <c r="A168" s="12"/>
      <c r="B168" s="12"/>
      <c r="C168" s="274"/>
      <c r="D168" s="12"/>
      <c r="E168" s="12"/>
      <c r="K168" s="98"/>
      <c r="L168" s="8"/>
      <c r="M168" s="12"/>
      <c r="Z168" s="8"/>
      <c r="AA168" s="8"/>
      <c r="AB168" s="8"/>
      <c r="AC168" s="8"/>
      <c r="AD168" s="8"/>
      <c r="AE168" s="8"/>
      <c r="AF168" s="97"/>
      <c r="AK168" s="97"/>
      <c r="AU168" s="97"/>
      <c r="AV168" s="97"/>
      <c r="AW168" s="111">
        <f t="shared" si="21"/>
        <v>0</v>
      </c>
      <c r="AX168" s="97"/>
      <c r="BR168" s="97"/>
      <c r="BU168" s="97"/>
      <c r="BY168" s="97"/>
      <c r="BZ168" s="97"/>
      <c r="CB168" s="97"/>
      <c r="CV168" s="97"/>
      <c r="CY168" s="97"/>
      <c r="DJ168" s="97"/>
    </row>
    <row r="169" spans="1:114" ht="20.100000000000001" customHeight="1" x14ac:dyDescent="0.25">
      <c r="A169" s="12"/>
      <c r="B169" s="12"/>
      <c r="C169" s="274"/>
      <c r="D169" s="12"/>
      <c r="E169" s="12"/>
      <c r="K169" s="98"/>
      <c r="L169" s="8"/>
      <c r="M169" s="12"/>
      <c r="Z169" s="8"/>
      <c r="AA169" s="8"/>
      <c r="AB169" s="8"/>
      <c r="AC169" s="8"/>
      <c r="AD169" s="8"/>
      <c r="AE169" s="8"/>
      <c r="AF169" s="97"/>
      <c r="AK169" s="97"/>
      <c r="AU169" s="97"/>
      <c r="AV169" s="97"/>
      <c r="AW169" s="111">
        <f t="shared" si="21"/>
        <v>0</v>
      </c>
      <c r="AX169" s="97"/>
      <c r="BR169" s="97"/>
      <c r="BU169" s="97"/>
      <c r="BY169" s="97"/>
      <c r="BZ169" s="97"/>
      <c r="CB169" s="97"/>
      <c r="CV169" s="97"/>
      <c r="CY169" s="97"/>
      <c r="DJ169" s="97"/>
    </row>
    <row r="170" spans="1:114" ht="20.100000000000001" customHeight="1" x14ac:dyDescent="0.25">
      <c r="A170" s="12"/>
      <c r="B170" s="12"/>
      <c r="C170" s="274"/>
      <c r="D170" s="12"/>
      <c r="E170" s="12"/>
      <c r="K170" s="98"/>
      <c r="L170" s="8"/>
      <c r="M170" s="12"/>
      <c r="Z170" s="8"/>
      <c r="AA170" s="8"/>
      <c r="AB170" s="8"/>
      <c r="AC170" s="8"/>
      <c r="AD170" s="8"/>
      <c r="AE170" s="8"/>
      <c r="AF170" s="97"/>
      <c r="AK170" s="97"/>
      <c r="AU170" s="97"/>
      <c r="AV170" s="97"/>
      <c r="AW170" s="111">
        <f t="shared" si="21"/>
        <v>0</v>
      </c>
      <c r="AX170" s="97"/>
      <c r="BR170" s="97"/>
      <c r="BU170" s="97"/>
      <c r="BY170" s="97"/>
      <c r="BZ170" s="97"/>
      <c r="CB170" s="97"/>
      <c r="CV170" s="97"/>
      <c r="CY170" s="97"/>
      <c r="DJ170" s="97"/>
    </row>
    <row r="171" spans="1:114" ht="20.100000000000001" customHeight="1" x14ac:dyDescent="0.25">
      <c r="A171" s="12"/>
      <c r="B171" s="12"/>
      <c r="C171" s="274"/>
      <c r="D171" s="12"/>
      <c r="E171" s="12"/>
      <c r="K171" s="98"/>
      <c r="L171" s="8"/>
      <c r="M171" s="12"/>
      <c r="Z171" s="8"/>
      <c r="AA171" s="8"/>
      <c r="AB171" s="8"/>
      <c r="AC171" s="8"/>
      <c r="AD171" s="8"/>
      <c r="AE171" s="8"/>
      <c r="AF171" s="97"/>
      <c r="AK171" s="97"/>
      <c r="AU171" s="97"/>
      <c r="AV171" s="97"/>
      <c r="AW171" s="111">
        <f t="shared" si="21"/>
        <v>0</v>
      </c>
      <c r="AX171" s="97"/>
      <c r="BR171" s="97"/>
      <c r="BU171" s="97"/>
      <c r="BY171" s="97"/>
      <c r="BZ171" s="97"/>
      <c r="CB171" s="97"/>
      <c r="CV171" s="97"/>
      <c r="CY171" s="97"/>
      <c r="DJ171" s="97"/>
    </row>
    <row r="172" spans="1:114" ht="20.100000000000001" customHeight="1" x14ac:dyDescent="0.25">
      <c r="A172" s="12"/>
      <c r="B172" s="12"/>
      <c r="C172" s="274"/>
      <c r="D172" s="12"/>
      <c r="E172" s="12"/>
      <c r="K172" s="98"/>
      <c r="L172" s="8"/>
      <c r="M172" s="12"/>
      <c r="Z172" s="8"/>
      <c r="AA172" s="8"/>
      <c r="AB172" s="8"/>
      <c r="AC172" s="8"/>
      <c r="AD172" s="8"/>
      <c r="AE172" s="8"/>
      <c r="AF172" s="97"/>
      <c r="AK172" s="97"/>
      <c r="AU172" s="97"/>
      <c r="AV172" s="97"/>
      <c r="AW172" s="111">
        <f t="shared" si="21"/>
        <v>0</v>
      </c>
      <c r="AX172" s="97"/>
      <c r="BR172" s="97"/>
      <c r="BU172" s="97"/>
      <c r="BY172" s="97"/>
      <c r="BZ172" s="97"/>
      <c r="CB172" s="97"/>
      <c r="CV172" s="97"/>
      <c r="CY172" s="97"/>
      <c r="DJ172" s="97"/>
    </row>
    <row r="173" spans="1:114" ht="20.100000000000001" customHeight="1" x14ac:dyDescent="0.25">
      <c r="A173" s="12"/>
      <c r="B173" s="12"/>
      <c r="C173" s="274"/>
      <c r="D173" s="12"/>
      <c r="E173" s="12"/>
      <c r="K173" s="98"/>
      <c r="L173" s="8"/>
      <c r="M173" s="12"/>
      <c r="Z173" s="8"/>
      <c r="AA173" s="8"/>
      <c r="AB173" s="8"/>
      <c r="AC173" s="8"/>
      <c r="AD173" s="8"/>
      <c r="AE173" s="8"/>
      <c r="AF173" s="97"/>
      <c r="AK173" s="97"/>
      <c r="AU173" s="97"/>
      <c r="AV173" s="97"/>
      <c r="AW173" s="111">
        <f t="shared" ref="AW173:AW236" si="23">DATEDIF(E173,AT173,"Y")</f>
        <v>0</v>
      </c>
      <c r="AX173" s="97"/>
      <c r="BR173" s="97"/>
      <c r="BU173" s="97"/>
      <c r="BY173" s="97"/>
      <c r="BZ173" s="97"/>
      <c r="CB173" s="97"/>
      <c r="CV173" s="97"/>
      <c r="CY173" s="97"/>
      <c r="DJ173" s="97"/>
    </row>
    <row r="174" spans="1:114" ht="20.100000000000001" customHeight="1" x14ac:dyDescent="0.25">
      <c r="A174" s="12"/>
      <c r="B174" s="12"/>
      <c r="C174" s="274"/>
      <c r="D174" s="12"/>
      <c r="E174" s="12"/>
      <c r="K174" s="98"/>
      <c r="L174" s="8"/>
      <c r="M174" s="12"/>
      <c r="Z174" s="8"/>
      <c r="AA174" s="8"/>
      <c r="AB174" s="8"/>
      <c r="AC174" s="8"/>
      <c r="AD174" s="8"/>
      <c r="AE174" s="8"/>
      <c r="AF174" s="97"/>
      <c r="AK174" s="97"/>
      <c r="AU174" s="97"/>
      <c r="AV174" s="97"/>
      <c r="AW174" s="111">
        <f t="shared" si="23"/>
        <v>0</v>
      </c>
      <c r="AX174" s="97"/>
      <c r="BR174" s="97"/>
      <c r="BU174" s="97"/>
      <c r="BY174" s="97"/>
      <c r="BZ174" s="97"/>
      <c r="CB174" s="97"/>
      <c r="CV174" s="97"/>
      <c r="CY174" s="97"/>
      <c r="DJ174" s="97"/>
    </row>
    <row r="175" spans="1:114" ht="20.100000000000001" customHeight="1" x14ac:dyDescent="0.25">
      <c r="A175" s="12"/>
      <c r="B175" s="12"/>
      <c r="C175" s="274"/>
      <c r="D175" s="12"/>
      <c r="E175" s="12"/>
      <c r="K175" s="98"/>
      <c r="L175" s="8"/>
      <c r="M175" s="12"/>
      <c r="Z175" s="8"/>
      <c r="AA175" s="8"/>
      <c r="AB175" s="8"/>
      <c r="AC175" s="8"/>
      <c r="AD175" s="8"/>
      <c r="AE175" s="8"/>
      <c r="AF175" s="97"/>
      <c r="AK175" s="97"/>
      <c r="AU175" s="97"/>
      <c r="AV175" s="97"/>
      <c r="AW175" s="111">
        <f t="shared" si="23"/>
        <v>0</v>
      </c>
      <c r="AX175" s="97"/>
      <c r="BR175" s="97"/>
      <c r="BU175" s="97"/>
      <c r="BY175" s="97"/>
      <c r="BZ175" s="97"/>
      <c r="CB175" s="97"/>
      <c r="CV175" s="97"/>
      <c r="CY175" s="97"/>
      <c r="DJ175" s="97"/>
    </row>
    <row r="176" spans="1:114" ht="20.100000000000001" customHeight="1" x14ac:dyDescent="0.25">
      <c r="A176" s="12"/>
      <c r="B176" s="12"/>
      <c r="C176" s="274"/>
      <c r="D176" s="12"/>
      <c r="E176" s="12"/>
      <c r="K176" s="98"/>
      <c r="L176" s="8"/>
      <c r="M176" s="12"/>
      <c r="Z176" s="8"/>
      <c r="AA176" s="8"/>
      <c r="AB176" s="8"/>
      <c r="AC176" s="8"/>
      <c r="AD176" s="8"/>
      <c r="AE176" s="8"/>
      <c r="AF176" s="97"/>
      <c r="AK176" s="97"/>
      <c r="AU176" s="97"/>
      <c r="AV176" s="97"/>
      <c r="AW176" s="111">
        <f t="shared" si="23"/>
        <v>0</v>
      </c>
      <c r="AX176" s="97"/>
      <c r="BR176" s="97"/>
      <c r="BU176" s="97"/>
      <c r="BY176" s="97"/>
      <c r="BZ176" s="97"/>
      <c r="CB176" s="97"/>
      <c r="CV176" s="97"/>
      <c r="CY176" s="97"/>
      <c r="DJ176" s="97"/>
    </row>
    <row r="177" spans="1:114" ht="20.100000000000001" customHeight="1" x14ac:dyDescent="0.25">
      <c r="A177" s="12"/>
      <c r="B177" s="12"/>
      <c r="C177" s="274"/>
      <c r="D177" s="12"/>
      <c r="E177" s="12"/>
      <c r="K177" s="98"/>
      <c r="L177" s="8"/>
      <c r="M177" s="12"/>
      <c r="Z177" s="8"/>
      <c r="AA177" s="8"/>
      <c r="AB177" s="8"/>
      <c r="AC177" s="8"/>
      <c r="AD177" s="8"/>
      <c r="AE177" s="8"/>
      <c r="AF177" s="97"/>
      <c r="AK177" s="97"/>
      <c r="AU177" s="97"/>
      <c r="AV177" s="97"/>
      <c r="AW177" s="111">
        <f t="shared" si="23"/>
        <v>0</v>
      </c>
      <c r="AX177" s="97"/>
      <c r="BR177" s="97"/>
      <c r="BU177" s="97"/>
      <c r="BY177" s="97"/>
      <c r="BZ177" s="97"/>
      <c r="CB177" s="97"/>
      <c r="CV177" s="97"/>
      <c r="CY177" s="97"/>
      <c r="DJ177" s="97"/>
    </row>
    <row r="178" spans="1:114" ht="20.100000000000001" customHeight="1" x14ac:dyDescent="0.25">
      <c r="A178" s="12"/>
      <c r="B178" s="12"/>
      <c r="C178" s="274"/>
      <c r="D178" s="12"/>
      <c r="E178" s="12"/>
      <c r="K178" s="98"/>
      <c r="L178" s="8"/>
      <c r="M178" s="12"/>
      <c r="Z178" s="8"/>
      <c r="AA178" s="8"/>
      <c r="AB178" s="8"/>
      <c r="AC178" s="8"/>
      <c r="AD178" s="8"/>
      <c r="AE178" s="8"/>
      <c r="AF178" s="97"/>
      <c r="AK178" s="97"/>
      <c r="AU178" s="97"/>
      <c r="AV178" s="97"/>
      <c r="AW178" s="111">
        <f t="shared" si="23"/>
        <v>0</v>
      </c>
      <c r="AX178" s="97"/>
      <c r="BR178" s="97"/>
      <c r="BU178" s="97"/>
      <c r="BY178" s="97"/>
      <c r="BZ178" s="97"/>
      <c r="CB178" s="97"/>
      <c r="CV178" s="97"/>
      <c r="CY178" s="97"/>
      <c r="DJ178" s="97"/>
    </row>
    <row r="179" spans="1:114" ht="20.100000000000001" customHeight="1" x14ac:dyDescent="0.25">
      <c r="A179" s="12"/>
      <c r="B179" s="12"/>
      <c r="C179" s="274"/>
      <c r="D179" s="12"/>
      <c r="E179" s="12"/>
      <c r="K179" s="98"/>
      <c r="L179" s="8"/>
      <c r="M179" s="12"/>
      <c r="Z179" s="8"/>
      <c r="AA179" s="8"/>
      <c r="AB179" s="8"/>
      <c r="AC179" s="8"/>
      <c r="AD179" s="8"/>
      <c r="AE179" s="8"/>
      <c r="AF179" s="97"/>
      <c r="AK179" s="97"/>
      <c r="AU179" s="97"/>
      <c r="AV179" s="97"/>
      <c r="AW179" s="111">
        <f t="shared" si="23"/>
        <v>0</v>
      </c>
      <c r="AX179" s="97"/>
      <c r="BR179" s="97"/>
      <c r="BU179" s="97"/>
      <c r="BY179" s="97"/>
      <c r="BZ179" s="97"/>
      <c r="CB179" s="97"/>
      <c r="CV179" s="97"/>
      <c r="CY179" s="97"/>
      <c r="DJ179" s="97"/>
    </row>
    <row r="180" spans="1:114" ht="20.100000000000001" customHeight="1" x14ac:dyDescent="0.25">
      <c r="A180" s="12"/>
      <c r="B180" s="12"/>
      <c r="C180" s="274"/>
      <c r="D180" s="12"/>
      <c r="E180" s="12"/>
      <c r="K180" s="98"/>
      <c r="L180" s="8"/>
      <c r="M180" s="12"/>
      <c r="Z180" s="8"/>
      <c r="AA180" s="8"/>
      <c r="AB180" s="8"/>
      <c r="AC180" s="8"/>
      <c r="AD180" s="8"/>
      <c r="AE180" s="8"/>
      <c r="AF180" s="97"/>
      <c r="AK180" s="97"/>
      <c r="AU180" s="97"/>
      <c r="AV180" s="97"/>
      <c r="AW180" s="111">
        <f t="shared" si="23"/>
        <v>0</v>
      </c>
      <c r="AX180" s="97"/>
      <c r="BR180" s="97"/>
      <c r="BU180" s="97"/>
      <c r="BY180" s="97"/>
      <c r="BZ180" s="97"/>
      <c r="CB180" s="97"/>
      <c r="CV180" s="97"/>
      <c r="CY180" s="97"/>
      <c r="DJ180" s="97"/>
    </row>
    <row r="181" spans="1:114" ht="20.100000000000001" customHeight="1" x14ac:dyDescent="0.25">
      <c r="A181" s="12"/>
      <c r="B181" s="12"/>
      <c r="C181" s="274"/>
      <c r="D181" s="12"/>
      <c r="E181" s="12"/>
      <c r="K181" s="98"/>
      <c r="L181" s="8"/>
      <c r="M181" s="12"/>
      <c r="Z181" s="8"/>
      <c r="AA181" s="8"/>
      <c r="AB181" s="8"/>
      <c r="AC181" s="8"/>
      <c r="AD181" s="8"/>
      <c r="AE181" s="8"/>
      <c r="AF181" s="97"/>
      <c r="AK181" s="97"/>
      <c r="AU181" s="97"/>
      <c r="AV181" s="97"/>
      <c r="AW181" s="111">
        <f t="shared" si="23"/>
        <v>0</v>
      </c>
      <c r="AX181" s="97"/>
      <c r="BR181" s="97"/>
      <c r="BU181" s="97"/>
      <c r="BY181" s="97"/>
      <c r="BZ181" s="97"/>
      <c r="CB181" s="97"/>
      <c r="CV181" s="97"/>
      <c r="CY181" s="97"/>
      <c r="DJ181" s="97"/>
    </row>
    <row r="182" spans="1:114" ht="20.100000000000001" customHeight="1" x14ac:dyDescent="0.25">
      <c r="A182" s="12"/>
      <c r="B182" s="12"/>
      <c r="C182" s="274"/>
      <c r="D182" s="12"/>
      <c r="E182" s="12"/>
      <c r="K182" s="98"/>
      <c r="L182" s="8"/>
      <c r="M182" s="12"/>
      <c r="Z182" s="8"/>
      <c r="AA182" s="8"/>
      <c r="AB182" s="8"/>
      <c r="AC182" s="8"/>
      <c r="AD182" s="8"/>
      <c r="AE182" s="8"/>
      <c r="AF182" s="97"/>
      <c r="AK182" s="97"/>
      <c r="AU182" s="97"/>
      <c r="AV182" s="97"/>
      <c r="AW182" s="111">
        <f t="shared" si="23"/>
        <v>0</v>
      </c>
      <c r="AX182" s="97"/>
      <c r="BR182" s="97"/>
      <c r="BU182" s="97"/>
      <c r="BY182" s="97"/>
      <c r="BZ182" s="97"/>
      <c r="CB182" s="97"/>
      <c r="CV182" s="97"/>
      <c r="CY182" s="97"/>
      <c r="DJ182" s="97"/>
    </row>
    <row r="183" spans="1:114" ht="20.100000000000001" customHeight="1" x14ac:dyDescent="0.25">
      <c r="A183" s="12"/>
      <c r="B183" s="12"/>
      <c r="C183" s="274"/>
      <c r="D183" s="12"/>
      <c r="E183" s="12"/>
      <c r="K183" s="98"/>
      <c r="L183" s="8"/>
      <c r="M183" s="12"/>
      <c r="Z183" s="8"/>
      <c r="AA183" s="8"/>
      <c r="AB183" s="8"/>
      <c r="AC183" s="8"/>
      <c r="AD183" s="8"/>
      <c r="AE183" s="8"/>
      <c r="AF183" s="97"/>
      <c r="AK183" s="97"/>
      <c r="AU183" s="97"/>
      <c r="AV183" s="97"/>
      <c r="AW183" s="111">
        <f t="shared" si="23"/>
        <v>0</v>
      </c>
      <c r="AX183" s="97"/>
      <c r="BR183" s="97"/>
      <c r="BU183" s="97"/>
      <c r="BY183" s="97"/>
      <c r="BZ183" s="97"/>
      <c r="CB183" s="97"/>
      <c r="CV183" s="97"/>
      <c r="CY183" s="97"/>
      <c r="DJ183" s="97"/>
    </row>
    <row r="184" spans="1:114" ht="20.100000000000001" customHeight="1" x14ac:dyDescent="0.25">
      <c r="A184" s="12"/>
      <c r="B184" s="12"/>
      <c r="C184" s="274"/>
      <c r="D184" s="12"/>
      <c r="E184" s="12"/>
      <c r="K184" s="98"/>
      <c r="L184" s="8"/>
      <c r="M184" s="12"/>
      <c r="Z184" s="8"/>
      <c r="AA184" s="8"/>
      <c r="AB184" s="8"/>
      <c r="AC184" s="8"/>
      <c r="AD184" s="8"/>
      <c r="AE184" s="8"/>
      <c r="AF184" s="97"/>
      <c r="AK184" s="97"/>
      <c r="AU184" s="97"/>
      <c r="AV184" s="97"/>
      <c r="AW184" s="111">
        <f t="shared" si="23"/>
        <v>0</v>
      </c>
      <c r="AX184" s="97"/>
      <c r="BR184" s="97"/>
      <c r="BU184" s="97"/>
      <c r="BY184" s="97"/>
      <c r="BZ184" s="97"/>
      <c r="CB184" s="97"/>
      <c r="CV184" s="97"/>
      <c r="CY184" s="97"/>
      <c r="DJ184" s="97"/>
    </row>
    <row r="185" spans="1:114" ht="20.100000000000001" customHeight="1" x14ac:dyDescent="0.25">
      <c r="A185" s="12"/>
      <c r="B185" s="12"/>
      <c r="C185" s="274"/>
      <c r="D185" s="12"/>
      <c r="E185" s="12"/>
      <c r="K185" s="98"/>
      <c r="L185" s="8"/>
      <c r="M185" s="12"/>
      <c r="Z185" s="8"/>
      <c r="AA185" s="8"/>
      <c r="AB185" s="8"/>
      <c r="AC185" s="8"/>
      <c r="AD185" s="8"/>
      <c r="AE185" s="8"/>
      <c r="AF185" s="97"/>
      <c r="AK185" s="97"/>
      <c r="AU185" s="97"/>
      <c r="AV185" s="97"/>
      <c r="AW185" s="111">
        <f t="shared" si="23"/>
        <v>0</v>
      </c>
      <c r="AX185" s="97"/>
      <c r="BR185" s="97"/>
      <c r="BU185" s="97"/>
      <c r="BY185" s="97"/>
      <c r="BZ185" s="97"/>
      <c r="CB185" s="97"/>
      <c r="CV185" s="97"/>
      <c r="CY185" s="97"/>
      <c r="DJ185" s="97"/>
    </row>
    <row r="186" spans="1:114" ht="20.100000000000001" customHeight="1" x14ac:dyDescent="0.25">
      <c r="A186" s="12"/>
      <c r="B186" s="12"/>
      <c r="C186" s="274"/>
      <c r="D186" s="12"/>
      <c r="E186" s="12"/>
      <c r="K186" s="98"/>
      <c r="L186" s="8"/>
      <c r="M186" s="12"/>
      <c r="Z186" s="8"/>
      <c r="AA186" s="8"/>
      <c r="AB186" s="8"/>
      <c r="AC186" s="8"/>
      <c r="AD186" s="8"/>
      <c r="AE186" s="8"/>
      <c r="AF186" s="97"/>
      <c r="AK186" s="97"/>
      <c r="AU186" s="97"/>
      <c r="AV186" s="97"/>
      <c r="AW186" s="111">
        <f t="shared" si="23"/>
        <v>0</v>
      </c>
      <c r="AX186" s="97"/>
      <c r="BR186" s="97"/>
      <c r="BU186" s="97"/>
      <c r="BY186" s="97"/>
      <c r="BZ186" s="97"/>
      <c r="CB186" s="97"/>
      <c r="CV186" s="97"/>
      <c r="CY186" s="97"/>
      <c r="DJ186" s="97"/>
    </row>
    <row r="187" spans="1:114" ht="20.100000000000001" customHeight="1" x14ac:dyDescent="0.25">
      <c r="A187" s="12"/>
      <c r="B187" s="12"/>
      <c r="C187" s="274"/>
      <c r="D187" s="12"/>
      <c r="E187" s="12"/>
      <c r="K187" s="98"/>
      <c r="L187" s="8"/>
      <c r="M187" s="12"/>
      <c r="Z187" s="8"/>
      <c r="AA187" s="8"/>
      <c r="AB187" s="8"/>
      <c r="AC187" s="8"/>
      <c r="AD187" s="8"/>
      <c r="AE187" s="8"/>
      <c r="AF187" s="97"/>
      <c r="AK187" s="97"/>
      <c r="AU187" s="97"/>
      <c r="AV187" s="97"/>
      <c r="AW187" s="111">
        <f t="shared" si="23"/>
        <v>0</v>
      </c>
      <c r="AX187" s="97"/>
      <c r="BR187" s="97"/>
      <c r="BU187" s="97"/>
      <c r="BY187" s="97"/>
      <c r="BZ187" s="97"/>
      <c r="CB187" s="97"/>
      <c r="CV187" s="97"/>
      <c r="CY187" s="97"/>
      <c r="DJ187" s="97"/>
    </row>
    <row r="188" spans="1:114" ht="20.100000000000001" customHeight="1" x14ac:dyDescent="0.25">
      <c r="A188" s="12"/>
      <c r="B188" s="12"/>
      <c r="C188" s="274"/>
      <c r="D188" s="12"/>
      <c r="E188" s="12"/>
      <c r="K188" s="98"/>
      <c r="L188" s="8"/>
      <c r="M188" s="12"/>
      <c r="Z188" s="8"/>
      <c r="AA188" s="8"/>
      <c r="AB188" s="8"/>
      <c r="AC188" s="8"/>
      <c r="AD188" s="8"/>
      <c r="AE188" s="8"/>
      <c r="AF188" s="97"/>
      <c r="AK188" s="97"/>
      <c r="AU188" s="97"/>
      <c r="AV188" s="97"/>
      <c r="AW188" s="111">
        <f t="shared" si="23"/>
        <v>0</v>
      </c>
      <c r="AX188" s="97"/>
      <c r="BR188" s="97"/>
      <c r="BU188" s="97"/>
      <c r="BY188" s="97"/>
      <c r="BZ188" s="97"/>
      <c r="CB188" s="97"/>
      <c r="CV188" s="97"/>
      <c r="CY188" s="97"/>
      <c r="DJ188" s="97"/>
    </row>
    <row r="189" spans="1:114" ht="20.100000000000001" customHeight="1" x14ac:dyDescent="0.25">
      <c r="A189" s="12"/>
      <c r="B189" s="12"/>
      <c r="C189" s="274"/>
      <c r="D189" s="12"/>
      <c r="E189" s="12"/>
      <c r="K189" s="98"/>
      <c r="L189" s="8"/>
      <c r="M189" s="12"/>
      <c r="Z189" s="8"/>
      <c r="AA189" s="8"/>
      <c r="AB189" s="8"/>
      <c r="AC189" s="8"/>
      <c r="AD189" s="8"/>
      <c r="AE189" s="8"/>
      <c r="AF189" s="97"/>
      <c r="AK189" s="97"/>
      <c r="AU189" s="97"/>
      <c r="AV189" s="97"/>
      <c r="AW189" s="111">
        <f t="shared" si="23"/>
        <v>0</v>
      </c>
      <c r="AX189" s="97"/>
      <c r="BR189" s="97"/>
      <c r="BU189" s="97"/>
      <c r="BY189" s="97"/>
      <c r="BZ189" s="97"/>
      <c r="CB189" s="97"/>
      <c r="CV189" s="97"/>
      <c r="CY189" s="97"/>
      <c r="DJ189" s="97"/>
    </row>
    <row r="190" spans="1:114" ht="20.100000000000001" customHeight="1" x14ac:dyDescent="0.25">
      <c r="A190" s="12"/>
      <c r="B190" s="12"/>
      <c r="C190" s="274"/>
      <c r="D190" s="12"/>
      <c r="E190" s="12"/>
      <c r="K190" s="98"/>
      <c r="L190" s="8"/>
      <c r="M190" s="12"/>
      <c r="Z190" s="8"/>
      <c r="AA190" s="8"/>
      <c r="AB190" s="8"/>
      <c r="AC190" s="8"/>
      <c r="AD190" s="8"/>
      <c r="AE190" s="8"/>
      <c r="AF190" s="97"/>
      <c r="AK190" s="97"/>
      <c r="AU190" s="97"/>
      <c r="AV190" s="97"/>
      <c r="AW190" s="111">
        <f t="shared" si="23"/>
        <v>0</v>
      </c>
      <c r="AX190" s="97"/>
      <c r="BR190" s="97"/>
      <c r="BU190" s="97"/>
      <c r="BY190" s="97"/>
      <c r="BZ190" s="97"/>
      <c r="CB190" s="97"/>
      <c r="CV190" s="97"/>
      <c r="CY190" s="97"/>
      <c r="DJ190" s="97"/>
    </row>
    <row r="191" spans="1:114" ht="20.100000000000001" customHeight="1" x14ac:dyDescent="0.25">
      <c r="A191" s="12"/>
      <c r="B191" s="12"/>
      <c r="C191" s="274"/>
      <c r="D191" s="12"/>
      <c r="E191" s="12"/>
      <c r="K191" s="98"/>
      <c r="L191" s="8"/>
      <c r="M191" s="12"/>
      <c r="Z191" s="8"/>
      <c r="AA191" s="8"/>
      <c r="AB191" s="8"/>
      <c r="AC191" s="8"/>
      <c r="AD191" s="8"/>
      <c r="AE191" s="8"/>
      <c r="AF191" s="97"/>
      <c r="AK191" s="97"/>
      <c r="AU191" s="97"/>
      <c r="AV191" s="97"/>
      <c r="AW191" s="111">
        <f t="shared" si="23"/>
        <v>0</v>
      </c>
      <c r="AX191" s="97"/>
      <c r="BR191" s="97"/>
      <c r="BU191" s="97"/>
      <c r="BY191" s="97"/>
      <c r="BZ191" s="97"/>
      <c r="CB191" s="97"/>
      <c r="CV191" s="97"/>
      <c r="CY191" s="97"/>
      <c r="DJ191" s="97"/>
    </row>
    <row r="192" spans="1:114" ht="20.100000000000001" customHeight="1" x14ac:dyDescent="0.25">
      <c r="A192" s="12"/>
      <c r="B192" s="12"/>
      <c r="C192" s="274"/>
      <c r="D192" s="12"/>
      <c r="E192" s="12"/>
      <c r="K192" s="98"/>
      <c r="L192" s="8"/>
      <c r="M192" s="12"/>
      <c r="Z192" s="8"/>
      <c r="AA192" s="8"/>
      <c r="AB192" s="8"/>
      <c r="AC192" s="8"/>
      <c r="AD192" s="8"/>
      <c r="AE192" s="8"/>
      <c r="AF192" s="97"/>
      <c r="AK192" s="97"/>
      <c r="AU192" s="97"/>
      <c r="AV192" s="97"/>
      <c r="AW192" s="111">
        <f t="shared" si="23"/>
        <v>0</v>
      </c>
      <c r="AX192" s="97"/>
      <c r="BR192" s="97"/>
      <c r="BU192" s="97"/>
      <c r="BY192" s="97"/>
      <c r="BZ192" s="97"/>
      <c r="CB192" s="97"/>
      <c r="CV192" s="97"/>
      <c r="CY192" s="97"/>
      <c r="DJ192" s="97"/>
    </row>
    <row r="193" spans="1:114" ht="20.100000000000001" customHeight="1" x14ac:dyDescent="0.25">
      <c r="A193" s="12"/>
      <c r="B193" s="12"/>
      <c r="C193" s="274"/>
      <c r="D193" s="12"/>
      <c r="E193" s="12"/>
      <c r="K193" s="98"/>
      <c r="L193" s="8"/>
      <c r="M193" s="12"/>
      <c r="Z193" s="8"/>
      <c r="AA193" s="8"/>
      <c r="AB193" s="8"/>
      <c r="AC193" s="8"/>
      <c r="AD193" s="8"/>
      <c r="AE193" s="8"/>
      <c r="AF193" s="97"/>
      <c r="AK193" s="97"/>
      <c r="AU193" s="97"/>
      <c r="AV193" s="97"/>
      <c r="AW193" s="111">
        <f t="shared" si="23"/>
        <v>0</v>
      </c>
      <c r="AX193" s="97"/>
      <c r="BR193" s="97"/>
      <c r="BU193" s="97"/>
      <c r="BY193" s="97"/>
      <c r="BZ193" s="97"/>
      <c r="CB193" s="97"/>
      <c r="CV193" s="97"/>
      <c r="CY193" s="97"/>
      <c r="DJ193" s="97"/>
    </row>
    <row r="194" spans="1:114" ht="20.100000000000001" customHeight="1" x14ac:dyDescent="0.25">
      <c r="A194" s="12"/>
      <c r="B194" s="12"/>
      <c r="C194" s="274"/>
      <c r="D194" s="12"/>
      <c r="E194" s="12"/>
      <c r="K194" s="98"/>
      <c r="L194" s="8"/>
      <c r="M194" s="12"/>
      <c r="Z194" s="8"/>
      <c r="AA194" s="8"/>
      <c r="AB194" s="8"/>
      <c r="AC194" s="8"/>
      <c r="AD194" s="8"/>
      <c r="AE194" s="8"/>
      <c r="AF194" s="97"/>
      <c r="AK194" s="97"/>
      <c r="AU194" s="97"/>
      <c r="AV194" s="97"/>
      <c r="AW194" s="111">
        <f t="shared" si="23"/>
        <v>0</v>
      </c>
      <c r="AX194" s="97"/>
      <c r="BR194" s="97"/>
      <c r="BU194" s="97"/>
      <c r="BY194" s="97"/>
      <c r="BZ194" s="97"/>
      <c r="CB194" s="97"/>
      <c r="CV194" s="97"/>
      <c r="CY194" s="97"/>
      <c r="DJ194" s="97"/>
    </row>
    <row r="195" spans="1:114" ht="20.100000000000001" customHeight="1" x14ac:dyDescent="0.25">
      <c r="A195" s="12"/>
      <c r="B195" s="12"/>
      <c r="C195" s="274"/>
      <c r="D195" s="12"/>
      <c r="E195" s="12"/>
      <c r="K195" s="98"/>
      <c r="L195" s="8"/>
      <c r="M195" s="12"/>
      <c r="Z195" s="8"/>
      <c r="AA195" s="8"/>
      <c r="AB195" s="8"/>
      <c r="AC195" s="8"/>
      <c r="AD195" s="8"/>
      <c r="AE195" s="8"/>
      <c r="AF195" s="97"/>
      <c r="AK195" s="97"/>
      <c r="AU195" s="97"/>
      <c r="AV195" s="97"/>
      <c r="AW195" s="111">
        <f t="shared" si="23"/>
        <v>0</v>
      </c>
      <c r="AX195" s="97"/>
      <c r="BR195" s="97"/>
      <c r="BU195" s="97"/>
      <c r="BY195" s="97"/>
      <c r="BZ195" s="97"/>
      <c r="CB195" s="97"/>
      <c r="CV195" s="97"/>
      <c r="CY195" s="97"/>
      <c r="DJ195" s="97"/>
    </row>
    <row r="196" spans="1:114" ht="20.100000000000001" customHeight="1" x14ac:dyDescent="0.25">
      <c r="A196" s="12"/>
      <c r="B196" s="12"/>
      <c r="C196" s="274"/>
      <c r="D196" s="12"/>
      <c r="E196" s="12"/>
      <c r="K196" s="98"/>
      <c r="L196" s="8"/>
      <c r="M196" s="12"/>
      <c r="Z196" s="8"/>
      <c r="AA196" s="8"/>
      <c r="AB196" s="8"/>
      <c r="AC196" s="8"/>
      <c r="AD196" s="8"/>
      <c r="AE196" s="8"/>
      <c r="AF196" s="97"/>
      <c r="AK196" s="97"/>
      <c r="AU196" s="97"/>
      <c r="AV196" s="97"/>
      <c r="AW196" s="111">
        <f t="shared" si="23"/>
        <v>0</v>
      </c>
      <c r="AX196" s="97"/>
      <c r="BR196" s="97"/>
      <c r="BU196" s="97"/>
      <c r="BY196" s="97"/>
      <c r="BZ196" s="97"/>
      <c r="CB196" s="97"/>
      <c r="CV196" s="97"/>
      <c r="CY196" s="97"/>
      <c r="DJ196" s="97"/>
    </row>
    <row r="197" spans="1:114" ht="20.100000000000001" customHeight="1" x14ac:dyDescent="0.25">
      <c r="A197" s="12"/>
      <c r="B197" s="12"/>
      <c r="C197" s="274"/>
      <c r="D197" s="12"/>
      <c r="E197" s="12"/>
      <c r="K197" s="98"/>
      <c r="L197" s="8"/>
      <c r="M197" s="12"/>
      <c r="Z197" s="8"/>
      <c r="AA197" s="8"/>
      <c r="AB197" s="8"/>
      <c r="AC197" s="8"/>
      <c r="AD197" s="8"/>
      <c r="AE197" s="8"/>
      <c r="AF197" s="97"/>
      <c r="AK197" s="97"/>
      <c r="AU197" s="97"/>
      <c r="AV197" s="97"/>
      <c r="AW197" s="111">
        <f t="shared" si="23"/>
        <v>0</v>
      </c>
      <c r="AX197" s="97"/>
      <c r="BR197" s="97"/>
      <c r="BU197" s="97"/>
      <c r="BY197" s="97"/>
      <c r="BZ197" s="97"/>
      <c r="CB197" s="97"/>
      <c r="CV197" s="97"/>
      <c r="CY197" s="97"/>
      <c r="DJ197" s="97"/>
    </row>
    <row r="198" spans="1:114" ht="20.100000000000001" customHeight="1" x14ac:dyDescent="0.25">
      <c r="A198" s="12"/>
      <c r="B198" s="12"/>
      <c r="C198" s="274"/>
      <c r="D198" s="12"/>
      <c r="E198" s="12"/>
      <c r="K198" s="98"/>
      <c r="L198" s="8"/>
      <c r="M198" s="12"/>
      <c r="Z198" s="8"/>
      <c r="AA198" s="8"/>
      <c r="AB198" s="8"/>
      <c r="AC198" s="8"/>
      <c r="AD198" s="8"/>
      <c r="AE198" s="8"/>
      <c r="AF198" s="97"/>
      <c r="AK198" s="97"/>
      <c r="AU198" s="97"/>
      <c r="AV198" s="97"/>
      <c r="AW198" s="111">
        <f t="shared" si="23"/>
        <v>0</v>
      </c>
      <c r="AX198" s="97"/>
      <c r="BR198" s="97"/>
      <c r="BU198" s="97"/>
      <c r="BY198" s="97"/>
      <c r="BZ198" s="97"/>
      <c r="CB198" s="97"/>
      <c r="CV198" s="97"/>
      <c r="CY198" s="97"/>
      <c r="DJ198" s="97"/>
    </row>
    <row r="199" spans="1:114" ht="20.100000000000001" customHeight="1" x14ac:dyDescent="0.25">
      <c r="A199" s="12"/>
      <c r="B199" s="12"/>
      <c r="C199" s="274"/>
      <c r="D199" s="12"/>
      <c r="E199" s="12"/>
      <c r="K199" s="98"/>
      <c r="L199" s="8"/>
      <c r="M199" s="12"/>
      <c r="Z199" s="8"/>
      <c r="AA199" s="8"/>
      <c r="AB199" s="8"/>
      <c r="AC199" s="8"/>
      <c r="AD199" s="8"/>
      <c r="AE199" s="8"/>
      <c r="AF199" s="97"/>
      <c r="AK199" s="97"/>
      <c r="AU199" s="97"/>
      <c r="AV199" s="97"/>
      <c r="AW199" s="111">
        <f t="shared" si="23"/>
        <v>0</v>
      </c>
      <c r="AX199" s="97"/>
      <c r="BR199" s="97"/>
      <c r="BU199" s="97"/>
      <c r="BY199" s="97"/>
      <c r="BZ199" s="97"/>
      <c r="CB199" s="97"/>
      <c r="CV199" s="97"/>
      <c r="CY199" s="97"/>
      <c r="DJ199" s="97"/>
    </row>
    <row r="200" spans="1:114" ht="20.100000000000001" customHeight="1" x14ac:dyDescent="0.25">
      <c r="A200" s="12"/>
      <c r="B200" s="12"/>
      <c r="C200" s="274"/>
      <c r="D200" s="12"/>
      <c r="E200" s="12"/>
      <c r="K200" s="98"/>
      <c r="L200" s="8"/>
      <c r="M200" s="12"/>
      <c r="Z200" s="8"/>
      <c r="AA200" s="8"/>
      <c r="AB200" s="8"/>
      <c r="AC200" s="8"/>
      <c r="AD200" s="8"/>
      <c r="AE200" s="8"/>
      <c r="AF200" s="97"/>
      <c r="AK200" s="97"/>
      <c r="AU200" s="97"/>
      <c r="AV200" s="97"/>
      <c r="AW200" s="111">
        <f t="shared" si="23"/>
        <v>0</v>
      </c>
      <c r="AX200" s="97"/>
      <c r="BR200" s="97"/>
      <c r="BU200" s="97"/>
      <c r="BY200" s="97"/>
      <c r="BZ200" s="97"/>
      <c r="CB200" s="97"/>
      <c r="CV200" s="97"/>
      <c r="CY200" s="97"/>
      <c r="DJ200" s="97"/>
    </row>
    <row r="201" spans="1:114" ht="20.100000000000001" customHeight="1" x14ac:dyDescent="0.25">
      <c r="A201" s="12"/>
      <c r="B201" s="12"/>
      <c r="C201" s="274"/>
      <c r="D201" s="12"/>
      <c r="E201" s="12"/>
      <c r="K201" s="98"/>
      <c r="L201" s="8"/>
      <c r="M201" s="12"/>
      <c r="Z201" s="8"/>
      <c r="AA201" s="8"/>
      <c r="AB201" s="8"/>
      <c r="AC201" s="8"/>
      <c r="AD201" s="8"/>
      <c r="AE201" s="8"/>
      <c r="AF201" s="97"/>
      <c r="AK201" s="97"/>
      <c r="AU201" s="97"/>
      <c r="AV201" s="97"/>
      <c r="AW201" s="111">
        <f t="shared" si="23"/>
        <v>0</v>
      </c>
      <c r="AX201" s="97"/>
      <c r="BR201" s="97"/>
      <c r="BU201" s="97"/>
      <c r="BY201" s="97"/>
      <c r="BZ201" s="97"/>
      <c r="CB201" s="97"/>
      <c r="CV201" s="97"/>
      <c r="CY201" s="97"/>
      <c r="DJ201" s="97"/>
    </row>
    <row r="202" spans="1:114" ht="20.100000000000001" customHeight="1" x14ac:dyDescent="0.25">
      <c r="A202" s="12"/>
      <c r="B202" s="12"/>
      <c r="C202" s="274"/>
      <c r="D202" s="12"/>
      <c r="E202" s="12"/>
      <c r="K202" s="98"/>
      <c r="L202" s="8"/>
      <c r="M202" s="12"/>
      <c r="Z202" s="8"/>
      <c r="AA202" s="8"/>
      <c r="AB202" s="8"/>
      <c r="AC202" s="8"/>
      <c r="AD202" s="8"/>
      <c r="AE202" s="8"/>
      <c r="AF202" s="97"/>
      <c r="AK202" s="97"/>
      <c r="AU202" s="97"/>
      <c r="AV202" s="97"/>
      <c r="AW202" s="111">
        <f t="shared" si="23"/>
        <v>0</v>
      </c>
      <c r="AX202" s="97"/>
      <c r="BR202" s="97"/>
      <c r="BU202" s="97"/>
      <c r="BY202" s="97"/>
      <c r="BZ202" s="97"/>
      <c r="CB202" s="97"/>
      <c r="CV202" s="97"/>
      <c r="CY202" s="97"/>
      <c r="DJ202" s="97"/>
    </row>
    <row r="203" spans="1:114" ht="20.100000000000001" customHeight="1" x14ac:dyDescent="0.25">
      <c r="A203" s="12"/>
      <c r="B203" s="12"/>
      <c r="C203" s="274"/>
      <c r="D203" s="12"/>
      <c r="E203" s="12"/>
      <c r="K203" s="98"/>
      <c r="L203" s="8"/>
      <c r="M203" s="12"/>
      <c r="Z203" s="8"/>
      <c r="AA203" s="8"/>
      <c r="AB203" s="8"/>
      <c r="AC203" s="8"/>
      <c r="AD203" s="8"/>
      <c r="AE203" s="8"/>
      <c r="AF203" s="97"/>
      <c r="AK203" s="97"/>
      <c r="AU203" s="97"/>
      <c r="AV203" s="97"/>
      <c r="AW203" s="111">
        <f t="shared" si="23"/>
        <v>0</v>
      </c>
      <c r="AX203" s="97"/>
      <c r="BR203" s="97"/>
      <c r="BU203" s="97"/>
      <c r="BY203" s="97"/>
      <c r="BZ203" s="97"/>
      <c r="CB203" s="97"/>
      <c r="CV203" s="97"/>
      <c r="CY203" s="97"/>
      <c r="DJ203" s="97"/>
    </row>
    <row r="204" spans="1:114" ht="20.100000000000001" customHeight="1" x14ac:dyDescent="0.25">
      <c r="A204" s="12"/>
      <c r="B204" s="12"/>
      <c r="C204" s="274"/>
      <c r="D204" s="12"/>
      <c r="E204" s="12"/>
      <c r="K204" s="98"/>
      <c r="L204" s="8"/>
      <c r="M204" s="12"/>
      <c r="Z204" s="8"/>
      <c r="AA204" s="8"/>
      <c r="AB204" s="8"/>
      <c r="AC204" s="8"/>
      <c r="AD204" s="8"/>
      <c r="AE204" s="8"/>
      <c r="AF204" s="97"/>
      <c r="AK204" s="97"/>
      <c r="AU204" s="97"/>
      <c r="AV204" s="97"/>
      <c r="AW204" s="111">
        <f t="shared" si="23"/>
        <v>0</v>
      </c>
      <c r="AX204" s="97"/>
      <c r="BR204" s="97"/>
      <c r="BU204" s="97"/>
      <c r="BY204" s="97"/>
      <c r="BZ204" s="97"/>
      <c r="CB204" s="97"/>
      <c r="CV204" s="97"/>
      <c r="CY204" s="97"/>
      <c r="DJ204" s="97"/>
    </row>
    <row r="205" spans="1:114" ht="20.100000000000001" customHeight="1" x14ac:dyDescent="0.25">
      <c r="A205" s="12"/>
      <c r="B205" s="12"/>
      <c r="C205" s="274"/>
      <c r="D205" s="12"/>
      <c r="E205" s="12"/>
      <c r="K205" s="98"/>
      <c r="L205" s="8"/>
      <c r="M205" s="12"/>
      <c r="Z205" s="8"/>
      <c r="AA205" s="8"/>
      <c r="AB205" s="8"/>
      <c r="AC205" s="8"/>
      <c r="AD205" s="8"/>
      <c r="AE205" s="8"/>
      <c r="AF205" s="97"/>
      <c r="AK205" s="97"/>
      <c r="AU205" s="97"/>
      <c r="AV205" s="97"/>
      <c r="AW205" s="111">
        <f t="shared" si="23"/>
        <v>0</v>
      </c>
      <c r="AX205" s="97"/>
      <c r="BR205" s="97"/>
      <c r="BU205" s="97"/>
      <c r="BY205" s="97"/>
      <c r="BZ205" s="97"/>
      <c r="CB205" s="97"/>
      <c r="CV205" s="97"/>
      <c r="CY205" s="97"/>
      <c r="DJ205" s="97"/>
    </row>
    <row r="206" spans="1:114" ht="20.100000000000001" customHeight="1" x14ac:dyDescent="0.25">
      <c r="A206" s="12"/>
      <c r="B206" s="12"/>
      <c r="C206" s="274"/>
      <c r="D206" s="12"/>
      <c r="E206" s="12"/>
      <c r="K206" s="98"/>
      <c r="L206" s="8"/>
      <c r="M206" s="12"/>
      <c r="Z206" s="8"/>
      <c r="AA206" s="8"/>
      <c r="AB206" s="8"/>
      <c r="AC206" s="8"/>
      <c r="AD206" s="8"/>
      <c r="AE206" s="8"/>
      <c r="AF206" s="97"/>
      <c r="AK206" s="97"/>
      <c r="AU206" s="97"/>
      <c r="AV206" s="97"/>
      <c r="AW206" s="111">
        <f t="shared" si="23"/>
        <v>0</v>
      </c>
      <c r="AX206" s="97"/>
      <c r="BR206" s="97"/>
      <c r="BU206" s="97"/>
      <c r="BY206" s="97"/>
      <c r="BZ206" s="97"/>
      <c r="CB206" s="97"/>
      <c r="CV206" s="97"/>
      <c r="CY206" s="97"/>
      <c r="DJ206" s="97"/>
    </row>
    <row r="207" spans="1:114" ht="20.100000000000001" customHeight="1" x14ac:dyDescent="0.25">
      <c r="A207" s="12"/>
      <c r="B207" s="12"/>
      <c r="C207" s="274"/>
      <c r="D207" s="12"/>
      <c r="E207" s="12"/>
      <c r="K207" s="98"/>
      <c r="L207" s="8"/>
      <c r="M207" s="12"/>
      <c r="Z207" s="8"/>
      <c r="AA207" s="8"/>
      <c r="AB207" s="8"/>
      <c r="AC207" s="8"/>
      <c r="AD207" s="8"/>
      <c r="AE207" s="8"/>
      <c r="AF207" s="97"/>
      <c r="AK207" s="97"/>
      <c r="AU207" s="97"/>
      <c r="AV207" s="97"/>
      <c r="AW207" s="111">
        <f t="shared" si="23"/>
        <v>0</v>
      </c>
      <c r="AX207" s="97"/>
      <c r="BR207" s="97"/>
      <c r="BU207" s="97"/>
      <c r="BY207" s="97"/>
      <c r="BZ207" s="97"/>
      <c r="CB207" s="97"/>
      <c r="CV207" s="97"/>
      <c r="CY207" s="97"/>
      <c r="DJ207" s="97"/>
    </row>
    <row r="208" spans="1:114" ht="20.100000000000001" customHeight="1" x14ac:dyDescent="0.25">
      <c r="A208" s="12"/>
      <c r="B208" s="12"/>
      <c r="C208" s="274"/>
      <c r="D208" s="12"/>
      <c r="E208" s="12"/>
      <c r="K208" s="98"/>
      <c r="L208" s="8"/>
      <c r="M208" s="12"/>
      <c r="Z208" s="8"/>
      <c r="AA208" s="8"/>
      <c r="AB208" s="8"/>
      <c r="AC208" s="8"/>
      <c r="AD208" s="8"/>
      <c r="AE208" s="8"/>
      <c r="AF208" s="97"/>
      <c r="AK208" s="97"/>
      <c r="AU208" s="97"/>
      <c r="AV208" s="97"/>
      <c r="AW208" s="111">
        <f t="shared" si="23"/>
        <v>0</v>
      </c>
      <c r="AX208" s="97"/>
      <c r="BR208" s="97"/>
      <c r="BU208" s="97"/>
      <c r="BY208" s="97"/>
      <c r="BZ208" s="97"/>
      <c r="CB208" s="97"/>
      <c r="CV208" s="97"/>
      <c r="CY208" s="97"/>
      <c r="DJ208" s="97"/>
    </row>
    <row r="209" spans="1:114" ht="20.100000000000001" customHeight="1" x14ac:dyDescent="0.25">
      <c r="A209" s="12"/>
      <c r="B209" s="12"/>
      <c r="C209" s="274"/>
      <c r="D209" s="12"/>
      <c r="E209" s="12"/>
      <c r="K209" s="98"/>
      <c r="L209" s="8"/>
      <c r="M209" s="12"/>
      <c r="Z209" s="8"/>
      <c r="AA209" s="8"/>
      <c r="AB209" s="8"/>
      <c r="AC209" s="8"/>
      <c r="AD209" s="8"/>
      <c r="AE209" s="8"/>
      <c r="AF209" s="97"/>
      <c r="AK209" s="97"/>
      <c r="AU209" s="97"/>
      <c r="AV209" s="97"/>
      <c r="AW209" s="111">
        <f t="shared" si="23"/>
        <v>0</v>
      </c>
      <c r="AX209" s="97"/>
      <c r="BR209" s="97"/>
      <c r="BU209" s="97"/>
      <c r="BY209" s="97"/>
      <c r="BZ209" s="97"/>
      <c r="CB209" s="97"/>
      <c r="CV209" s="97"/>
      <c r="CY209" s="97"/>
      <c r="DJ209" s="97"/>
    </row>
    <row r="210" spans="1:114" ht="20.100000000000001" customHeight="1" x14ac:dyDescent="0.25">
      <c r="A210" s="12"/>
      <c r="B210" s="12"/>
      <c r="C210" s="274"/>
      <c r="D210" s="12"/>
      <c r="E210" s="12"/>
      <c r="K210" s="98"/>
      <c r="L210" s="8"/>
      <c r="M210" s="12"/>
      <c r="Z210" s="8"/>
      <c r="AA210" s="8"/>
      <c r="AB210" s="8"/>
      <c r="AC210" s="8"/>
      <c r="AD210" s="8"/>
      <c r="AE210" s="8"/>
      <c r="AF210" s="97"/>
      <c r="AK210" s="97"/>
      <c r="AU210" s="97"/>
      <c r="AV210" s="97"/>
      <c r="AW210" s="111">
        <f t="shared" si="23"/>
        <v>0</v>
      </c>
      <c r="AX210" s="97"/>
      <c r="BR210" s="97"/>
      <c r="BU210" s="97"/>
      <c r="BY210" s="97"/>
      <c r="BZ210" s="97"/>
      <c r="CB210" s="97"/>
      <c r="CV210" s="97"/>
      <c r="CY210" s="97"/>
      <c r="DJ210" s="97"/>
    </row>
    <row r="211" spans="1:114" ht="20.100000000000001" customHeight="1" x14ac:dyDescent="0.25">
      <c r="A211" s="12"/>
      <c r="B211" s="12"/>
      <c r="C211" s="274"/>
      <c r="D211" s="12"/>
      <c r="E211" s="12"/>
      <c r="K211" s="98"/>
      <c r="L211" s="8"/>
      <c r="M211" s="12"/>
      <c r="Z211" s="8"/>
      <c r="AA211" s="8"/>
      <c r="AB211" s="8"/>
      <c r="AC211" s="8"/>
      <c r="AD211" s="8"/>
      <c r="AE211" s="8"/>
      <c r="AF211" s="97"/>
      <c r="AK211" s="97"/>
      <c r="AU211" s="97"/>
      <c r="AV211" s="97"/>
      <c r="AW211" s="111">
        <f t="shared" si="23"/>
        <v>0</v>
      </c>
      <c r="AX211" s="97"/>
      <c r="BR211" s="97"/>
      <c r="BU211" s="97"/>
      <c r="BY211" s="97"/>
      <c r="BZ211" s="97"/>
      <c r="CB211" s="97"/>
      <c r="CV211" s="97"/>
      <c r="CY211" s="97"/>
      <c r="DJ211" s="97"/>
    </row>
    <row r="212" spans="1:114" ht="20.100000000000001" customHeight="1" x14ac:dyDescent="0.25">
      <c r="A212" s="12"/>
      <c r="B212" s="12"/>
      <c r="C212" s="274"/>
      <c r="D212" s="12"/>
      <c r="E212" s="12"/>
      <c r="K212" s="98"/>
      <c r="L212" s="8"/>
      <c r="M212" s="12"/>
      <c r="Z212" s="8"/>
      <c r="AA212" s="8"/>
      <c r="AB212" s="8"/>
      <c r="AC212" s="8"/>
      <c r="AD212" s="8"/>
      <c r="AE212" s="8"/>
      <c r="AF212" s="97"/>
      <c r="AK212" s="97"/>
      <c r="AU212" s="97"/>
      <c r="AV212" s="97"/>
      <c r="AW212" s="111">
        <f t="shared" si="23"/>
        <v>0</v>
      </c>
      <c r="AX212" s="97"/>
      <c r="BR212" s="97"/>
      <c r="BU212" s="97"/>
      <c r="BY212" s="97"/>
      <c r="BZ212" s="97"/>
      <c r="CB212" s="97"/>
      <c r="CV212" s="97"/>
      <c r="CY212" s="97"/>
      <c r="DJ212" s="97"/>
    </row>
    <row r="213" spans="1:114" ht="20.100000000000001" customHeight="1" x14ac:dyDescent="0.25">
      <c r="A213" s="12"/>
      <c r="B213" s="12"/>
      <c r="C213" s="274"/>
      <c r="D213" s="12"/>
      <c r="E213" s="12"/>
      <c r="K213" s="98"/>
      <c r="L213" s="8"/>
      <c r="M213" s="12"/>
      <c r="Z213" s="8"/>
      <c r="AA213" s="8"/>
      <c r="AB213" s="8"/>
      <c r="AC213" s="8"/>
      <c r="AD213" s="8"/>
      <c r="AE213" s="8"/>
      <c r="AF213" s="97"/>
      <c r="AK213" s="97"/>
      <c r="AU213" s="97"/>
      <c r="AV213" s="97"/>
      <c r="AW213" s="111">
        <f t="shared" si="23"/>
        <v>0</v>
      </c>
      <c r="AX213" s="97"/>
      <c r="BR213" s="97"/>
      <c r="BU213" s="97"/>
      <c r="BY213" s="97"/>
      <c r="BZ213" s="97"/>
      <c r="CB213" s="97"/>
      <c r="CV213" s="97"/>
      <c r="CY213" s="97"/>
      <c r="DJ213" s="97"/>
    </row>
    <row r="214" spans="1:114" ht="20.100000000000001" customHeight="1" x14ac:dyDescent="0.25">
      <c r="A214" s="12"/>
      <c r="B214" s="12"/>
      <c r="C214" s="274"/>
      <c r="D214" s="12"/>
      <c r="E214" s="12"/>
      <c r="K214" s="98"/>
      <c r="L214" s="8"/>
      <c r="M214" s="12"/>
      <c r="Z214" s="8"/>
      <c r="AA214" s="8"/>
      <c r="AB214" s="8"/>
      <c r="AC214" s="8"/>
      <c r="AD214" s="8"/>
      <c r="AE214" s="8"/>
      <c r="AF214" s="97"/>
      <c r="AK214" s="97"/>
      <c r="AU214" s="97"/>
      <c r="AV214" s="97"/>
      <c r="AW214" s="111">
        <f t="shared" si="23"/>
        <v>0</v>
      </c>
      <c r="AX214" s="97"/>
      <c r="BR214" s="97"/>
      <c r="BU214" s="97"/>
      <c r="BY214" s="97"/>
      <c r="BZ214" s="97"/>
      <c r="CB214" s="97"/>
      <c r="CV214" s="97"/>
      <c r="CY214" s="97"/>
      <c r="DJ214" s="97"/>
    </row>
    <row r="215" spans="1:114" ht="20.100000000000001" customHeight="1" x14ac:dyDescent="0.25">
      <c r="A215" s="12"/>
      <c r="B215" s="12"/>
      <c r="C215" s="274"/>
      <c r="D215" s="12"/>
      <c r="E215" s="12"/>
      <c r="K215" s="98"/>
      <c r="L215" s="8"/>
      <c r="M215" s="12"/>
      <c r="Z215" s="8"/>
      <c r="AA215" s="8"/>
      <c r="AB215" s="8"/>
      <c r="AC215" s="8"/>
      <c r="AD215" s="8"/>
      <c r="AE215" s="8"/>
      <c r="AF215" s="97"/>
      <c r="AK215" s="97"/>
      <c r="AU215" s="97"/>
      <c r="AV215" s="97"/>
      <c r="AW215" s="111">
        <f t="shared" si="23"/>
        <v>0</v>
      </c>
      <c r="AX215" s="97"/>
      <c r="BR215" s="97"/>
      <c r="BU215" s="97"/>
      <c r="BY215" s="97"/>
      <c r="BZ215" s="97"/>
      <c r="CB215" s="97"/>
      <c r="CV215" s="97"/>
      <c r="CY215" s="97"/>
      <c r="DJ215" s="97"/>
    </row>
    <row r="216" spans="1:114" ht="20.100000000000001" customHeight="1" x14ac:dyDescent="0.25">
      <c r="A216" s="12"/>
      <c r="B216" s="12"/>
      <c r="C216" s="274"/>
      <c r="D216" s="12"/>
      <c r="E216" s="12"/>
      <c r="K216" s="98"/>
      <c r="L216" s="8"/>
      <c r="M216" s="12"/>
      <c r="Z216" s="8"/>
      <c r="AA216" s="8"/>
      <c r="AB216" s="8"/>
      <c r="AC216" s="8"/>
      <c r="AD216" s="8"/>
      <c r="AE216" s="8"/>
      <c r="AF216" s="97"/>
      <c r="AK216" s="97"/>
      <c r="AU216" s="97"/>
      <c r="AV216" s="97"/>
      <c r="AW216" s="111">
        <f t="shared" si="23"/>
        <v>0</v>
      </c>
      <c r="AX216" s="97"/>
      <c r="BR216" s="97"/>
      <c r="BU216" s="97"/>
      <c r="BY216" s="97"/>
      <c r="BZ216" s="97"/>
      <c r="CB216" s="97"/>
      <c r="CV216" s="97"/>
      <c r="CY216" s="97"/>
      <c r="DJ216" s="97"/>
    </row>
    <row r="217" spans="1:114" ht="20.100000000000001" customHeight="1" x14ac:dyDescent="0.25">
      <c r="A217" s="12"/>
      <c r="B217" s="12"/>
      <c r="C217" s="274"/>
      <c r="D217" s="12"/>
      <c r="E217" s="12"/>
      <c r="K217" s="98"/>
      <c r="L217" s="8"/>
      <c r="M217" s="12"/>
      <c r="Z217" s="8"/>
      <c r="AA217" s="8"/>
      <c r="AB217" s="8"/>
      <c r="AC217" s="8"/>
      <c r="AD217" s="8"/>
      <c r="AE217" s="8"/>
      <c r="AF217" s="97"/>
      <c r="AK217" s="97"/>
      <c r="AU217" s="97"/>
      <c r="AV217" s="97"/>
      <c r="AW217" s="111">
        <f t="shared" si="23"/>
        <v>0</v>
      </c>
      <c r="AX217" s="97"/>
      <c r="BR217" s="97"/>
      <c r="BU217" s="97"/>
      <c r="BY217" s="97"/>
      <c r="BZ217" s="97"/>
      <c r="CB217" s="97"/>
      <c r="CV217" s="97"/>
      <c r="CY217" s="97"/>
      <c r="DJ217" s="97"/>
    </row>
    <row r="218" spans="1:114" ht="20.100000000000001" customHeight="1" x14ac:dyDescent="0.25">
      <c r="A218" s="12"/>
      <c r="B218" s="12"/>
      <c r="C218" s="274"/>
      <c r="D218" s="12"/>
      <c r="E218" s="12"/>
      <c r="K218" s="98"/>
      <c r="L218" s="8"/>
      <c r="M218" s="12"/>
      <c r="Z218" s="8"/>
      <c r="AA218" s="8"/>
      <c r="AB218" s="8"/>
      <c r="AC218" s="8"/>
      <c r="AD218" s="8"/>
      <c r="AE218" s="8"/>
      <c r="AF218" s="97"/>
      <c r="AK218" s="97"/>
      <c r="AU218" s="97"/>
      <c r="AV218" s="97"/>
      <c r="AW218" s="111">
        <f t="shared" si="23"/>
        <v>0</v>
      </c>
      <c r="AX218" s="97"/>
      <c r="BR218" s="97"/>
      <c r="BU218" s="97"/>
      <c r="BY218" s="97"/>
      <c r="BZ218" s="97"/>
      <c r="CB218" s="97"/>
      <c r="CV218" s="97"/>
      <c r="CY218" s="97"/>
      <c r="DJ218" s="97"/>
    </row>
    <row r="219" spans="1:114" ht="20.100000000000001" customHeight="1" x14ac:dyDescent="0.25">
      <c r="A219" s="12"/>
      <c r="B219" s="12"/>
      <c r="C219" s="274"/>
      <c r="D219" s="12"/>
      <c r="E219" s="12"/>
      <c r="K219" s="98"/>
      <c r="L219" s="8"/>
      <c r="M219" s="12"/>
      <c r="Z219" s="8"/>
      <c r="AA219" s="8"/>
      <c r="AB219" s="8"/>
      <c r="AC219" s="8"/>
      <c r="AD219" s="8"/>
      <c r="AE219" s="8"/>
      <c r="AF219" s="97"/>
      <c r="AK219" s="97"/>
      <c r="AU219" s="97"/>
      <c r="AV219" s="97"/>
      <c r="AW219" s="111">
        <f t="shared" si="23"/>
        <v>0</v>
      </c>
      <c r="AX219" s="97"/>
      <c r="BR219" s="97"/>
      <c r="BU219" s="97"/>
      <c r="BY219" s="97"/>
      <c r="BZ219" s="97"/>
      <c r="CB219" s="97"/>
      <c r="CV219" s="97"/>
      <c r="CY219" s="97"/>
      <c r="DJ219" s="97"/>
    </row>
    <row r="220" spans="1:114" ht="20.100000000000001" customHeight="1" x14ac:dyDescent="0.25">
      <c r="A220" s="12"/>
      <c r="B220" s="12"/>
      <c r="C220" s="274"/>
      <c r="D220" s="12"/>
      <c r="E220" s="12"/>
      <c r="K220" s="98"/>
      <c r="L220" s="8"/>
      <c r="M220" s="12"/>
      <c r="Z220" s="8"/>
      <c r="AA220" s="8"/>
      <c r="AB220" s="8"/>
      <c r="AC220" s="8"/>
      <c r="AD220" s="8"/>
      <c r="AE220" s="8"/>
      <c r="AF220" s="97"/>
      <c r="AK220" s="97"/>
      <c r="AU220" s="97"/>
      <c r="AV220" s="97"/>
      <c r="AW220" s="111">
        <f t="shared" si="23"/>
        <v>0</v>
      </c>
      <c r="AX220" s="97"/>
      <c r="BR220" s="97"/>
      <c r="BU220" s="97"/>
      <c r="BY220" s="97"/>
      <c r="BZ220" s="97"/>
      <c r="CB220" s="97"/>
      <c r="CV220" s="97"/>
      <c r="CY220" s="97"/>
      <c r="DJ220" s="97"/>
    </row>
    <row r="221" spans="1:114" ht="20.100000000000001" customHeight="1" x14ac:dyDescent="0.25">
      <c r="A221" s="12"/>
      <c r="B221" s="12"/>
      <c r="C221" s="274"/>
      <c r="D221" s="12"/>
      <c r="E221" s="12"/>
      <c r="K221" s="98"/>
      <c r="L221" s="8"/>
      <c r="M221" s="12"/>
      <c r="Z221" s="8"/>
      <c r="AA221" s="8"/>
      <c r="AB221" s="8"/>
      <c r="AC221" s="8"/>
      <c r="AD221" s="8"/>
      <c r="AE221" s="8"/>
      <c r="AF221" s="97"/>
      <c r="AK221" s="97"/>
      <c r="AU221" s="97"/>
      <c r="AV221" s="97"/>
      <c r="AW221" s="111">
        <f t="shared" si="23"/>
        <v>0</v>
      </c>
      <c r="AX221" s="97"/>
      <c r="BR221" s="97"/>
      <c r="BU221" s="97"/>
      <c r="BY221" s="97"/>
      <c r="BZ221" s="97"/>
      <c r="CB221" s="97"/>
      <c r="CV221" s="97"/>
      <c r="CY221" s="97"/>
      <c r="DJ221" s="97"/>
    </row>
    <row r="222" spans="1:114" ht="20.100000000000001" customHeight="1" x14ac:dyDescent="0.25">
      <c r="A222" s="12"/>
      <c r="B222" s="12"/>
      <c r="C222" s="274"/>
      <c r="D222" s="12"/>
      <c r="E222" s="12"/>
      <c r="K222" s="98"/>
      <c r="L222" s="8"/>
      <c r="M222" s="12"/>
      <c r="Z222" s="8"/>
      <c r="AA222" s="8"/>
      <c r="AB222" s="8"/>
      <c r="AC222" s="8"/>
      <c r="AD222" s="8"/>
      <c r="AE222" s="8"/>
      <c r="AF222" s="97"/>
      <c r="AK222" s="97"/>
      <c r="AU222" s="97"/>
      <c r="AV222" s="97"/>
      <c r="AW222" s="111">
        <f t="shared" si="23"/>
        <v>0</v>
      </c>
      <c r="AX222" s="97"/>
      <c r="BR222" s="97"/>
      <c r="BU222" s="97"/>
      <c r="BY222" s="97"/>
      <c r="BZ222" s="97"/>
      <c r="CB222" s="97"/>
      <c r="CV222" s="97"/>
      <c r="CY222" s="97"/>
      <c r="DJ222" s="97"/>
    </row>
    <row r="223" spans="1:114" ht="20.100000000000001" customHeight="1" x14ac:dyDescent="0.25">
      <c r="A223" s="12"/>
      <c r="B223" s="12"/>
      <c r="C223" s="274"/>
      <c r="D223" s="12"/>
      <c r="E223" s="12"/>
      <c r="K223" s="98"/>
      <c r="L223" s="8"/>
      <c r="M223" s="12"/>
      <c r="Z223" s="8"/>
      <c r="AA223" s="8"/>
      <c r="AB223" s="8"/>
      <c r="AC223" s="8"/>
      <c r="AD223" s="8"/>
      <c r="AE223" s="8"/>
      <c r="AF223" s="97"/>
      <c r="AK223" s="97"/>
      <c r="AU223" s="97"/>
      <c r="AV223" s="97"/>
      <c r="AW223" s="111">
        <f t="shared" si="23"/>
        <v>0</v>
      </c>
      <c r="AX223" s="97"/>
      <c r="BR223" s="97"/>
      <c r="BU223" s="97"/>
      <c r="BY223" s="97"/>
      <c r="BZ223" s="97"/>
      <c r="CB223" s="97"/>
      <c r="CV223" s="97"/>
      <c r="CY223" s="97"/>
      <c r="DJ223" s="97"/>
    </row>
    <row r="224" spans="1:114" ht="20.100000000000001" customHeight="1" x14ac:dyDescent="0.25">
      <c r="A224" s="12"/>
      <c r="B224" s="12"/>
      <c r="C224" s="274"/>
      <c r="D224" s="12"/>
      <c r="E224" s="12"/>
      <c r="K224" s="98"/>
      <c r="L224" s="8"/>
      <c r="M224" s="12"/>
      <c r="Z224" s="8"/>
      <c r="AA224" s="8"/>
      <c r="AB224" s="8"/>
      <c r="AC224" s="8"/>
      <c r="AD224" s="8"/>
      <c r="AE224" s="8"/>
      <c r="AF224" s="97"/>
      <c r="AK224" s="97"/>
      <c r="AU224" s="97"/>
      <c r="AV224" s="97"/>
      <c r="AW224" s="111">
        <f t="shared" si="23"/>
        <v>0</v>
      </c>
      <c r="AX224" s="97"/>
      <c r="BR224" s="97"/>
      <c r="BU224" s="97"/>
      <c r="BY224" s="97"/>
      <c r="BZ224" s="97"/>
      <c r="CB224" s="97"/>
      <c r="CV224" s="97"/>
      <c r="CY224" s="97"/>
      <c r="DJ224" s="97"/>
    </row>
    <row r="225" spans="1:114" ht="20.100000000000001" customHeight="1" x14ac:dyDescent="0.25">
      <c r="A225" s="12"/>
      <c r="B225" s="12"/>
      <c r="C225" s="274"/>
      <c r="D225" s="12"/>
      <c r="E225" s="12"/>
      <c r="K225" s="98"/>
      <c r="L225" s="8"/>
      <c r="M225" s="12"/>
      <c r="Z225" s="8"/>
      <c r="AA225" s="8"/>
      <c r="AB225" s="8"/>
      <c r="AC225" s="8"/>
      <c r="AD225" s="8"/>
      <c r="AE225" s="8"/>
      <c r="AF225" s="97"/>
      <c r="AK225" s="97"/>
      <c r="AU225" s="97"/>
      <c r="AV225" s="97"/>
      <c r="AW225" s="111">
        <f t="shared" si="23"/>
        <v>0</v>
      </c>
      <c r="AX225" s="97"/>
      <c r="BR225" s="97"/>
      <c r="BU225" s="97"/>
      <c r="BY225" s="97"/>
      <c r="BZ225" s="97"/>
      <c r="CB225" s="97"/>
      <c r="CV225" s="97"/>
      <c r="CY225" s="97"/>
      <c r="DJ225" s="97"/>
    </row>
    <row r="226" spans="1:114" ht="20.100000000000001" customHeight="1" x14ac:dyDescent="0.25">
      <c r="A226" s="12"/>
      <c r="B226" s="12"/>
      <c r="C226" s="274"/>
      <c r="D226" s="12"/>
      <c r="E226" s="12"/>
      <c r="K226" s="98"/>
      <c r="L226" s="8"/>
      <c r="M226" s="12"/>
      <c r="Z226" s="8"/>
      <c r="AA226" s="8"/>
      <c r="AB226" s="8"/>
      <c r="AC226" s="8"/>
      <c r="AD226" s="8"/>
      <c r="AE226" s="8"/>
      <c r="AF226" s="97"/>
      <c r="AK226" s="97"/>
      <c r="AU226" s="97"/>
      <c r="AV226" s="97"/>
      <c r="AW226" s="111">
        <f t="shared" si="23"/>
        <v>0</v>
      </c>
      <c r="AX226" s="97"/>
      <c r="BR226" s="97"/>
      <c r="BU226" s="97"/>
      <c r="BY226" s="97"/>
      <c r="BZ226" s="97"/>
      <c r="CB226" s="97"/>
      <c r="CV226" s="97"/>
      <c r="CY226" s="97"/>
      <c r="DJ226" s="97"/>
    </row>
    <row r="227" spans="1:114" ht="20.100000000000001" customHeight="1" x14ac:dyDescent="0.25">
      <c r="A227" s="12"/>
      <c r="B227" s="12"/>
      <c r="C227" s="274"/>
      <c r="D227" s="12"/>
      <c r="E227" s="12"/>
      <c r="K227" s="98"/>
      <c r="L227" s="8"/>
      <c r="M227" s="12"/>
      <c r="Z227" s="8"/>
      <c r="AA227" s="8"/>
      <c r="AB227" s="8"/>
      <c r="AC227" s="8"/>
      <c r="AD227" s="8"/>
      <c r="AE227" s="8"/>
      <c r="AF227" s="97"/>
      <c r="AK227" s="97"/>
      <c r="AU227" s="97"/>
      <c r="AV227" s="97"/>
      <c r="AW227" s="111">
        <f t="shared" si="23"/>
        <v>0</v>
      </c>
      <c r="AX227" s="97"/>
      <c r="BR227" s="97"/>
      <c r="BU227" s="97"/>
      <c r="BY227" s="97"/>
      <c r="BZ227" s="97"/>
      <c r="CB227" s="97"/>
      <c r="CV227" s="97"/>
      <c r="CY227" s="97"/>
      <c r="DJ227" s="97"/>
    </row>
    <row r="228" spans="1:114" ht="20.100000000000001" customHeight="1" x14ac:dyDescent="0.25">
      <c r="A228" s="12"/>
      <c r="B228" s="12"/>
      <c r="C228" s="274"/>
      <c r="D228" s="12"/>
      <c r="E228" s="12"/>
      <c r="K228" s="98"/>
      <c r="L228" s="8"/>
      <c r="M228" s="12"/>
      <c r="Z228" s="8"/>
      <c r="AA228" s="8"/>
      <c r="AB228" s="8"/>
      <c r="AC228" s="8"/>
      <c r="AD228" s="8"/>
      <c r="AE228" s="8"/>
      <c r="AF228" s="97"/>
      <c r="AK228" s="97"/>
      <c r="AU228" s="97"/>
      <c r="AV228" s="97"/>
      <c r="AW228" s="111">
        <f t="shared" si="23"/>
        <v>0</v>
      </c>
      <c r="AX228" s="97"/>
      <c r="BR228" s="97"/>
      <c r="BU228" s="97"/>
      <c r="BY228" s="97"/>
      <c r="BZ228" s="97"/>
      <c r="CB228" s="97"/>
      <c r="CV228" s="97"/>
      <c r="CY228" s="97"/>
      <c r="DJ228" s="97"/>
    </row>
    <row r="229" spans="1:114" ht="20.100000000000001" customHeight="1" x14ac:dyDescent="0.25">
      <c r="A229" s="12"/>
      <c r="B229" s="12"/>
      <c r="C229" s="274"/>
      <c r="D229" s="12"/>
      <c r="E229" s="12"/>
      <c r="K229" s="98"/>
      <c r="L229" s="8"/>
      <c r="M229" s="12"/>
      <c r="Z229" s="8"/>
      <c r="AA229" s="8"/>
      <c r="AB229" s="8"/>
      <c r="AC229" s="8"/>
      <c r="AD229" s="8"/>
      <c r="AE229" s="8"/>
      <c r="AF229" s="97"/>
      <c r="AK229" s="97"/>
      <c r="AU229" s="97"/>
      <c r="AV229" s="97"/>
      <c r="AW229" s="111">
        <f t="shared" si="23"/>
        <v>0</v>
      </c>
      <c r="AX229" s="97"/>
      <c r="BR229" s="97"/>
      <c r="BU229" s="97"/>
      <c r="BY229" s="97"/>
      <c r="BZ229" s="97"/>
      <c r="CB229" s="97"/>
      <c r="CV229" s="97"/>
      <c r="CY229" s="97"/>
      <c r="DJ229" s="97"/>
    </row>
    <row r="230" spans="1:114" ht="20.100000000000001" customHeight="1" x14ac:dyDescent="0.25">
      <c r="A230" s="12"/>
      <c r="B230" s="12"/>
      <c r="C230" s="274"/>
      <c r="D230" s="12"/>
      <c r="E230" s="12"/>
      <c r="K230" s="98"/>
      <c r="L230" s="8"/>
      <c r="M230" s="12"/>
      <c r="Z230" s="8"/>
      <c r="AA230" s="8"/>
      <c r="AB230" s="8"/>
      <c r="AC230" s="8"/>
      <c r="AD230" s="8"/>
      <c r="AE230" s="8"/>
      <c r="AF230" s="97"/>
      <c r="AK230" s="97"/>
      <c r="AU230" s="97"/>
      <c r="AV230" s="97"/>
      <c r="AW230" s="111">
        <f t="shared" si="23"/>
        <v>0</v>
      </c>
      <c r="AX230" s="97"/>
      <c r="BR230" s="97"/>
      <c r="BU230" s="97"/>
      <c r="BY230" s="97"/>
      <c r="BZ230" s="97"/>
      <c r="CB230" s="97"/>
      <c r="CV230" s="97"/>
      <c r="CY230" s="97"/>
      <c r="DJ230" s="97"/>
    </row>
    <row r="231" spans="1:114" ht="20.100000000000001" customHeight="1" x14ac:dyDescent="0.25">
      <c r="A231" s="12"/>
      <c r="B231" s="12"/>
      <c r="C231" s="274"/>
      <c r="D231" s="12"/>
      <c r="E231" s="12"/>
      <c r="K231" s="98"/>
      <c r="L231" s="8"/>
      <c r="M231" s="12"/>
      <c r="Z231" s="8"/>
      <c r="AA231" s="8"/>
      <c r="AB231" s="8"/>
      <c r="AC231" s="8"/>
      <c r="AD231" s="8"/>
      <c r="AE231" s="8"/>
      <c r="AF231" s="97"/>
      <c r="AK231" s="97"/>
      <c r="AU231" s="97"/>
      <c r="AV231" s="97"/>
      <c r="AW231" s="111">
        <f t="shared" si="23"/>
        <v>0</v>
      </c>
      <c r="AX231" s="97"/>
      <c r="BR231" s="97"/>
      <c r="BU231" s="97"/>
      <c r="BY231" s="97"/>
      <c r="BZ231" s="97"/>
      <c r="CB231" s="97"/>
      <c r="CV231" s="97"/>
      <c r="CY231" s="97"/>
      <c r="DJ231" s="97"/>
    </row>
    <row r="232" spans="1:114" ht="20.100000000000001" customHeight="1" x14ac:dyDescent="0.25">
      <c r="A232" s="12"/>
      <c r="B232" s="12"/>
      <c r="C232" s="274"/>
      <c r="D232" s="12"/>
      <c r="E232" s="12"/>
      <c r="K232" s="98"/>
      <c r="L232" s="8"/>
      <c r="M232" s="12"/>
      <c r="Z232" s="8"/>
      <c r="AA232" s="8"/>
      <c r="AB232" s="8"/>
      <c r="AC232" s="8"/>
      <c r="AD232" s="8"/>
      <c r="AE232" s="8"/>
      <c r="AF232" s="97"/>
      <c r="AK232" s="97"/>
      <c r="AU232" s="97"/>
      <c r="AV232" s="97"/>
      <c r="AW232" s="111">
        <f t="shared" si="23"/>
        <v>0</v>
      </c>
      <c r="AX232" s="97"/>
      <c r="BR232" s="97"/>
      <c r="BU232" s="97"/>
      <c r="BY232" s="97"/>
      <c r="BZ232" s="97"/>
      <c r="CB232" s="97"/>
      <c r="CV232" s="97"/>
      <c r="CY232" s="97"/>
      <c r="DJ232" s="97"/>
    </row>
    <row r="233" spans="1:114" ht="20.100000000000001" customHeight="1" x14ac:dyDescent="0.25">
      <c r="A233" s="12"/>
      <c r="B233" s="12"/>
      <c r="C233" s="274"/>
      <c r="D233" s="12"/>
      <c r="E233" s="12"/>
      <c r="K233" s="98"/>
      <c r="L233" s="8"/>
      <c r="M233" s="12"/>
      <c r="Z233" s="8"/>
      <c r="AA233" s="8"/>
      <c r="AB233" s="8"/>
      <c r="AC233" s="8"/>
      <c r="AD233" s="8"/>
      <c r="AE233" s="8"/>
      <c r="AF233" s="97"/>
      <c r="AK233" s="97"/>
      <c r="AU233" s="97"/>
      <c r="AV233" s="97"/>
      <c r="AW233" s="111">
        <f t="shared" si="23"/>
        <v>0</v>
      </c>
      <c r="AX233" s="97"/>
      <c r="BR233" s="97"/>
      <c r="BU233" s="97"/>
      <c r="BY233" s="97"/>
      <c r="BZ233" s="97"/>
      <c r="CB233" s="97"/>
      <c r="CV233" s="97"/>
      <c r="CY233" s="97"/>
      <c r="DJ233" s="97"/>
    </row>
    <row r="234" spans="1:114" ht="20.100000000000001" customHeight="1" x14ac:dyDescent="0.25">
      <c r="A234" s="12"/>
      <c r="B234" s="12"/>
      <c r="C234" s="274"/>
      <c r="D234" s="12"/>
      <c r="E234" s="12"/>
      <c r="K234" s="98"/>
      <c r="L234" s="8"/>
      <c r="M234" s="12"/>
      <c r="Z234" s="8"/>
      <c r="AA234" s="8"/>
      <c r="AB234" s="8"/>
      <c r="AC234" s="8"/>
      <c r="AD234" s="8"/>
      <c r="AE234" s="8"/>
      <c r="AF234" s="97"/>
      <c r="AK234" s="97"/>
      <c r="AU234" s="97"/>
      <c r="AV234" s="97"/>
      <c r="AW234" s="111">
        <f t="shared" si="23"/>
        <v>0</v>
      </c>
      <c r="AX234" s="97"/>
      <c r="BR234" s="97"/>
      <c r="BU234" s="97"/>
      <c r="BY234" s="97"/>
      <c r="BZ234" s="97"/>
      <c r="CB234" s="97"/>
      <c r="CV234" s="97"/>
      <c r="CY234" s="97"/>
      <c r="DJ234" s="97"/>
    </row>
    <row r="235" spans="1:114" ht="20.100000000000001" customHeight="1" x14ac:dyDescent="0.25">
      <c r="A235" s="12"/>
      <c r="B235" s="12"/>
      <c r="C235" s="274"/>
      <c r="D235" s="12"/>
      <c r="E235" s="12"/>
      <c r="K235" s="98"/>
      <c r="L235" s="8"/>
      <c r="M235" s="12"/>
      <c r="Z235" s="8"/>
      <c r="AA235" s="8"/>
      <c r="AB235" s="8"/>
      <c r="AC235" s="8"/>
      <c r="AD235" s="8"/>
      <c r="AE235" s="8"/>
      <c r="AF235" s="97"/>
      <c r="AK235" s="97"/>
      <c r="AU235" s="97"/>
      <c r="AV235" s="97"/>
      <c r="AW235" s="111">
        <f t="shared" si="23"/>
        <v>0</v>
      </c>
      <c r="AX235" s="97"/>
      <c r="BR235" s="97"/>
      <c r="BU235" s="97"/>
      <c r="BY235" s="97"/>
      <c r="BZ235" s="97"/>
      <c r="CB235" s="97"/>
      <c r="CV235" s="97"/>
      <c r="CY235" s="97"/>
      <c r="DJ235" s="97"/>
    </row>
    <row r="236" spans="1:114" ht="20.100000000000001" customHeight="1" x14ac:dyDescent="0.25">
      <c r="A236" s="12"/>
      <c r="B236" s="12"/>
      <c r="C236" s="274"/>
      <c r="D236" s="12"/>
      <c r="E236" s="12"/>
      <c r="K236" s="98"/>
      <c r="L236" s="8"/>
      <c r="M236" s="12"/>
      <c r="Z236" s="8"/>
      <c r="AA236" s="8"/>
      <c r="AB236" s="8"/>
      <c r="AC236" s="8"/>
      <c r="AD236" s="8"/>
      <c r="AE236" s="8"/>
      <c r="AF236" s="97"/>
      <c r="AK236" s="97"/>
      <c r="AU236" s="97"/>
      <c r="AV236" s="97"/>
      <c r="AW236" s="111">
        <f t="shared" si="23"/>
        <v>0</v>
      </c>
      <c r="AX236" s="97"/>
      <c r="BR236" s="97"/>
      <c r="BU236" s="97"/>
      <c r="BY236" s="97"/>
      <c r="BZ236" s="97"/>
      <c r="CB236" s="97"/>
      <c r="CV236" s="97"/>
      <c r="CY236" s="97"/>
      <c r="DJ236" s="97"/>
    </row>
    <row r="237" spans="1:114" ht="20.100000000000001" customHeight="1" x14ac:dyDescent="0.25">
      <c r="A237" s="12"/>
      <c r="B237" s="12"/>
      <c r="C237" s="274"/>
      <c r="D237" s="12"/>
      <c r="E237" s="12"/>
      <c r="K237" s="98"/>
      <c r="L237" s="8"/>
      <c r="M237" s="12"/>
      <c r="Z237" s="8"/>
      <c r="AA237" s="8"/>
      <c r="AB237" s="8"/>
      <c r="AC237" s="8"/>
      <c r="AD237" s="8"/>
      <c r="AE237" s="8"/>
      <c r="AF237" s="97"/>
      <c r="AK237" s="97"/>
      <c r="AU237" s="97"/>
      <c r="AV237" s="97"/>
      <c r="AW237" s="111">
        <f t="shared" ref="AW237:AW253" si="24">DATEDIF(E237,AT237,"Y")</f>
        <v>0</v>
      </c>
      <c r="AX237" s="97"/>
      <c r="BR237" s="97"/>
      <c r="BU237" s="97"/>
      <c r="BY237" s="97"/>
      <c r="BZ237" s="97"/>
      <c r="CB237" s="97"/>
      <c r="CV237" s="97"/>
      <c r="CY237" s="97"/>
      <c r="DJ237" s="97"/>
    </row>
    <row r="238" spans="1:114" ht="20.100000000000001" customHeight="1" x14ac:dyDescent="0.25">
      <c r="A238" s="12"/>
      <c r="B238" s="12"/>
      <c r="C238" s="274"/>
      <c r="D238" s="12"/>
      <c r="E238" s="12"/>
      <c r="K238" s="98"/>
      <c r="L238" s="8"/>
      <c r="M238" s="12"/>
      <c r="Z238" s="8"/>
      <c r="AA238" s="8"/>
      <c r="AB238" s="8"/>
      <c r="AC238" s="8"/>
      <c r="AD238" s="8"/>
      <c r="AE238" s="8"/>
      <c r="AF238" s="97"/>
      <c r="AK238" s="97"/>
      <c r="AU238" s="97"/>
      <c r="AV238" s="97"/>
      <c r="AW238" s="111">
        <f t="shared" si="24"/>
        <v>0</v>
      </c>
      <c r="AX238" s="97"/>
      <c r="BR238" s="97"/>
      <c r="BU238" s="97"/>
      <c r="BY238" s="97"/>
      <c r="BZ238" s="97"/>
      <c r="CB238" s="97"/>
      <c r="CV238" s="97"/>
      <c r="CY238" s="97"/>
      <c r="DJ238" s="97"/>
    </row>
    <row r="239" spans="1:114" ht="20.100000000000001" customHeight="1" x14ac:dyDescent="0.25">
      <c r="A239" s="12"/>
      <c r="B239" s="12"/>
      <c r="C239" s="274"/>
      <c r="D239" s="12"/>
      <c r="E239" s="12"/>
      <c r="K239" s="98"/>
      <c r="L239" s="8"/>
      <c r="M239" s="12"/>
      <c r="Z239" s="8"/>
      <c r="AA239" s="8"/>
      <c r="AB239" s="8"/>
      <c r="AC239" s="8"/>
      <c r="AD239" s="8"/>
      <c r="AE239" s="8"/>
      <c r="AF239" s="97"/>
      <c r="AK239" s="97"/>
      <c r="AU239" s="97"/>
      <c r="AV239" s="97"/>
      <c r="AW239" s="111">
        <f t="shared" si="24"/>
        <v>0</v>
      </c>
      <c r="AX239" s="97"/>
      <c r="BR239" s="97"/>
      <c r="BU239" s="97"/>
      <c r="BY239" s="97"/>
      <c r="BZ239" s="97"/>
      <c r="CB239" s="97"/>
      <c r="CV239" s="97"/>
      <c r="CY239" s="97"/>
      <c r="DJ239" s="97"/>
    </row>
    <row r="240" spans="1:114" ht="20.100000000000001" customHeight="1" x14ac:dyDescent="0.25">
      <c r="A240" s="12"/>
      <c r="B240" s="12"/>
      <c r="C240" s="274"/>
      <c r="D240" s="12"/>
      <c r="E240" s="12"/>
      <c r="K240" s="98"/>
      <c r="L240" s="8"/>
      <c r="M240" s="12"/>
      <c r="Z240" s="8"/>
      <c r="AA240" s="8"/>
      <c r="AB240" s="8"/>
      <c r="AC240" s="8"/>
      <c r="AD240" s="8"/>
      <c r="AE240" s="8"/>
      <c r="AF240" s="97"/>
      <c r="AK240" s="97"/>
      <c r="AU240" s="97"/>
      <c r="AV240" s="97"/>
      <c r="AW240" s="111">
        <f t="shared" si="24"/>
        <v>0</v>
      </c>
      <c r="AX240" s="97"/>
      <c r="BR240" s="97"/>
      <c r="BU240" s="97"/>
      <c r="BY240" s="97"/>
      <c r="BZ240" s="97"/>
      <c r="CB240" s="97"/>
      <c r="CV240" s="97"/>
      <c r="CY240" s="97"/>
      <c r="DJ240" s="97"/>
    </row>
    <row r="241" spans="1:114" ht="20.100000000000001" customHeight="1" x14ac:dyDescent="0.25">
      <c r="A241" s="12"/>
      <c r="B241" s="12"/>
      <c r="C241" s="274"/>
      <c r="D241" s="12"/>
      <c r="E241" s="12"/>
      <c r="K241" s="98"/>
      <c r="L241" s="8"/>
      <c r="M241" s="12"/>
      <c r="Z241" s="8"/>
      <c r="AA241" s="8"/>
      <c r="AB241" s="8"/>
      <c r="AC241" s="8"/>
      <c r="AD241" s="8"/>
      <c r="AE241" s="8"/>
      <c r="AF241" s="97"/>
      <c r="AK241" s="97"/>
      <c r="AU241" s="97"/>
      <c r="AV241" s="97"/>
      <c r="AW241" s="111">
        <f t="shared" si="24"/>
        <v>0</v>
      </c>
      <c r="AX241" s="97"/>
      <c r="BR241" s="97"/>
      <c r="BU241" s="97"/>
      <c r="BY241" s="97"/>
      <c r="BZ241" s="97"/>
      <c r="CB241" s="97"/>
      <c r="CV241" s="97"/>
      <c r="CY241" s="97"/>
      <c r="DJ241" s="97"/>
    </row>
    <row r="242" spans="1:114" ht="20.100000000000001" customHeight="1" x14ac:dyDescent="0.25">
      <c r="A242" s="12"/>
      <c r="B242" s="12"/>
      <c r="C242" s="274"/>
      <c r="D242" s="12"/>
      <c r="E242" s="12"/>
      <c r="K242" s="98"/>
      <c r="L242" s="8"/>
      <c r="M242" s="12"/>
      <c r="Z242" s="8"/>
      <c r="AA242" s="8"/>
      <c r="AB242" s="8"/>
      <c r="AC242" s="8"/>
      <c r="AD242" s="8"/>
      <c r="AE242" s="8"/>
      <c r="AF242" s="97"/>
      <c r="AK242" s="97"/>
      <c r="AU242" s="97"/>
      <c r="AV242" s="97"/>
      <c r="AW242" s="111">
        <f t="shared" si="24"/>
        <v>0</v>
      </c>
      <c r="AX242" s="97"/>
      <c r="BR242" s="97"/>
      <c r="BU242" s="97"/>
      <c r="BY242" s="97"/>
      <c r="BZ242" s="97"/>
      <c r="CB242" s="97"/>
      <c r="CV242" s="97"/>
      <c r="CY242" s="97"/>
      <c r="DJ242" s="97"/>
    </row>
    <row r="243" spans="1:114" ht="20.100000000000001" customHeight="1" x14ac:dyDescent="0.25">
      <c r="A243" s="12"/>
      <c r="B243" s="12"/>
      <c r="C243" s="274"/>
      <c r="D243" s="12"/>
      <c r="E243" s="12"/>
      <c r="K243" s="98"/>
      <c r="L243" s="8"/>
      <c r="M243" s="12"/>
      <c r="Z243" s="8"/>
      <c r="AA243" s="8"/>
      <c r="AB243" s="8"/>
      <c r="AC243" s="8"/>
      <c r="AD243" s="8"/>
      <c r="AE243" s="8"/>
      <c r="AF243" s="97"/>
      <c r="AK243" s="97"/>
      <c r="AU243" s="97"/>
      <c r="AV243" s="97"/>
      <c r="AW243" s="111">
        <f t="shared" si="24"/>
        <v>0</v>
      </c>
      <c r="AX243" s="97"/>
      <c r="BR243" s="97"/>
      <c r="BU243" s="97"/>
      <c r="BY243" s="97"/>
      <c r="BZ243" s="97"/>
      <c r="CB243" s="97"/>
      <c r="CV243" s="97"/>
      <c r="CY243" s="97"/>
      <c r="DJ243" s="97"/>
    </row>
    <row r="244" spans="1:114" ht="20.100000000000001" customHeight="1" x14ac:dyDescent="0.25">
      <c r="A244" s="12"/>
      <c r="B244" s="12"/>
      <c r="C244" s="274"/>
      <c r="D244" s="12"/>
      <c r="E244" s="12"/>
      <c r="K244" s="98"/>
      <c r="L244" s="8"/>
      <c r="M244" s="12"/>
      <c r="Z244" s="8"/>
      <c r="AA244" s="8"/>
      <c r="AB244" s="8"/>
      <c r="AC244" s="8"/>
      <c r="AD244" s="8"/>
      <c r="AE244" s="8"/>
      <c r="AF244" s="97"/>
      <c r="AK244" s="97"/>
      <c r="AU244" s="97"/>
      <c r="AV244" s="97"/>
      <c r="AW244" s="111">
        <f t="shared" si="24"/>
        <v>0</v>
      </c>
      <c r="AX244" s="97"/>
      <c r="BR244" s="97"/>
      <c r="BU244" s="97"/>
      <c r="BY244" s="97"/>
      <c r="BZ244" s="97"/>
      <c r="CB244" s="97"/>
      <c r="CV244" s="97"/>
      <c r="CY244" s="97"/>
      <c r="DJ244" s="97"/>
    </row>
    <row r="245" spans="1:114" ht="20.100000000000001" customHeight="1" x14ac:dyDescent="0.25">
      <c r="A245" s="12"/>
      <c r="B245" s="12"/>
      <c r="C245" s="274"/>
      <c r="D245" s="12"/>
      <c r="E245" s="12"/>
      <c r="K245" s="98"/>
      <c r="L245" s="8"/>
      <c r="M245" s="12"/>
      <c r="Z245" s="8"/>
      <c r="AA245" s="8"/>
      <c r="AB245" s="8"/>
      <c r="AC245" s="8"/>
      <c r="AD245" s="8"/>
      <c r="AE245" s="8"/>
      <c r="AF245" s="97"/>
      <c r="AK245" s="97"/>
      <c r="AU245" s="97"/>
      <c r="AV245" s="97"/>
      <c r="AW245" s="111">
        <f t="shared" si="24"/>
        <v>0</v>
      </c>
      <c r="AX245" s="97"/>
      <c r="BR245" s="97"/>
      <c r="BU245" s="97"/>
      <c r="BY245" s="97"/>
      <c r="BZ245" s="97"/>
      <c r="CB245" s="97"/>
      <c r="CV245" s="97"/>
      <c r="CY245" s="97"/>
      <c r="DJ245" s="97"/>
    </row>
    <row r="246" spans="1:114" ht="20.100000000000001" customHeight="1" x14ac:dyDescent="0.25">
      <c r="A246" s="12"/>
      <c r="B246" s="12"/>
      <c r="C246" s="274"/>
      <c r="D246" s="12"/>
      <c r="E246" s="12"/>
      <c r="K246" s="98"/>
      <c r="L246" s="8"/>
      <c r="M246" s="12"/>
      <c r="Z246" s="8"/>
      <c r="AA246" s="8"/>
      <c r="AB246" s="8"/>
      <c r="AC246" s="8"/>
      <c r="AD246" s="8"/>
      <c r="AE246" s="8"/>
      <c r="AF246" s="97"/>
      <c r="AK246" s="97"/>
      <c r="AU246" s="97"/>
      <c r="AV246" s="97"/>
      <c r="AW246" s="111">
        <f t="shared" si="24"/>
        <v>0</v>
      </c>
      <c r="AX246" s="97"/>
      <c r="BR246" s="97"/>
      <c r="BU246" s="97"/>
      <c r="BY246" s="97"/>
      <c r="BZ246" s="97"/>
      <c r="CB246" s="97"/>
      <c r="CV246" s="97"/>
      <c r="CY246" s="97"/>
      <c r="DJ246" s="97"/>
    </row>
    <row r="247" spans="1:114" ht="20.100000000000001" customHeight="1" x14ac:dyDescent="0.25">
      <c r="A247" s="12"/>
      <c r="B247" s="12"/>
      <c r="C247" s="274"/>
      <c r="D247" s="12"/>
      <c r="E247" s="12"/>
      <c r="K247" s="98"/>
      <c r="L247" s="8"/>
      <c r="M247" s="12"/>
      <c r="Z247" s="8"/>
      <c r="AA247" s="8"/>
      <c r="AB247" s="8"/>
      <c r="AC247" s="8"/>
      <c r="AD247" s="8"/>
      <c r="AE247" s="8"/>
      <c r="AF247" s="97"/>
      <c r="AK247" s="97"/>
      <c r="AU247" s="97"/>
      <c r="AV247" s="97"/>
      <c r="AW247" s="111">
        <f t="shared" si="24"/>
        <v>0</v>
      </c>
      <c r="AX247" s="97"/>
      <c r="BR247" s="97"/>
      <c r="BU247" s="97"/>
      <c r="BY247" s="97"/>
      <c r="BZ247" s="97"/>
      <c r="CB247" s="97"/>
      <c r="CV247" s="97"/>
      <c r="CY247" s="97"/>
      <c r="DJ247" s="97"/>
    </row>
    <row r="248" spans="1:114" ht="20.100000000000001" customHeight="1" x14ac:dyDescent="0.25">
      <c r="A248" s="12"/>
      <c r="B248" s="12"/>
      <c r="C248" s="274"/>
      <c r="D248" s="12"/>
      <c r="E248" s="12"/>
      <c r="K248" s="98"/>
      <c r="L248" s="8"/>
      <c r="M248" s="12"/>
      <c r="Z248" s="8"/>
      <c r="AA248" s="8"/>
      <c r="AB248" s="8"/>
      <c r="AC248" s="8"/>
      <c r="AD248" s="8"/>
      <c r="AE248" s="8"/>
      <c r="AF248" s="97"/>
      <c r="AK248" s="97"/>
      <c r="AU248" s="97"/>
      <c r="AV248" s="97"/>
      <c r="AW248" s="111">
        <f t="shared" si="24"/>
        <v>0</v>
      </c>
      <c r="AX248" s="97"/>
      <c r="BR248" s="97"/>
      <c r="BU248" s="97"/>
      <c r="BY248" s="97"/>
      <c r="BZ248" s="97"/>
      <c r="CB248" s="97"/>
      <c r="CV248" s="97"/>
      <c r="CY248" s="97"/>
      <c r="DJ248" s="97"/>
    </row>
    <row r="249" spans="1:114" ht="20.100000000000001" customHeight="1" x14ac:dyDescent="0.25">
      <c r="A249" s="12"/>
      <c r="B249" s="12"/>
      <c r="C249" s="274"/>
      <c r="D249" s="12"/>
      <c r="E249" s="12"/>
      <c r="K249" s="98"/>
      <c r="L249" s="8"/>
      <c r="M249" s="12"/>
      <c r="Z249" s="8"/>
      <c r="AA249" s="8"/>
      <c r="AB249" s="8"/>
      <c r="AC249" s="8"/>
      <c r="AD249" s="8"/>
      <c r="AE249" s="8"/>
      <c r="AF249" s="97"/>
      <c r="AK249" s="97"/>
      <c r="AU249" s="97"/>
      <c r="AV249" s="97"/>
      <c r="AW249" s="111">
        <f t="shared" si="24"/>
        <v>0</v>
      </c>
      <c r="AX249" s="97"/>
      <c r="BR249" s="97"/>
      <c r="BU249" s="97"/>
      <c r="BY249" s="97"/>
      <c r="BZ249" s="97"/>
      <c r="CB249" s="97"/>
      <c r="CV249" s="97"/>
      <c r="CY249" s="97"/>
      <c r="DJ249" s="97"/>
    </row>
    <row r="250" spans="1:114" ht="20.100000000000001" customHeight="1" x14ac:dyDescent="0.25">
      <c r="A250" s="12"/>
      <c r="B250" s="12"/>
      <c r="C250" s="274"/>
      <c r="D250" s="12"/>
      <c r="E250" s="12"/>
      <c r="K250" s="98"/>
      <c r="L250" s="8"/>
      <c r="M250" s="12"/>
      <c r="Z250" s="8"/>
      <c r="AA250" s="8"/>
      <c r="AB250" s="8"/>
      <c r="AC250" s="8"/>
      <c r="AD250" s="8"/>
      <c r="AE250" s="8"/>
      <c r="AF250" s="97"/>
      <c r="AK250" s="97"/>
      <c r="AU250" s="97"/>
      <c r="AV250" s="97"/>
      <c r="AW250" s="111">
        <f t="shared" si="24"/>
        <v>0</v>
      </c>
      <c r="AX250" s="97"/>
      <c r="BR250" s="97"/>
      <c r="BU250" s="97"/>
      <c r="BY250" s="97"/>
      <c r="BZ250" s="97"/>
      <c r="CB250" s="97"/>
      <c r="CV250" s="97"/>
      <c r="CY250" s="97"/>
      <c r="DJ250" s="97"/>
    </row>
    <row r="251" spans="1:114" ht="20.100000000000001" customHeight="1" x14ac:dyDescent="0.25">
      <c r="A251" s="12"/>
      <c r="B251" s="12"/>
      <c r="C251" s="274"/>
      <c r="D251" s="12"/>
      <c r="E251" s="12"/>
      <c r="K251" s="98"/>
      <c r="L251" s="8"/>
      <c r="M251" s="12"/>
      <c r="Z251" s="8"/>
      <c r="AA251" s="8"/>
      <c r="AB251" s="8"/>
      <c r="AC251" s="8"/>
      <c r="AD251" s="8"/>
      <c r="AE251" s="8"/>
      <c r="AF251" s="97"/>
      <c r="AK251" s="97"/>
      <c r="AU251" s="97"/>
      <c r="AV251" s="97"/>
      <c r="AW251" s="111">
        <f t="shared" si="24"/>
        <v>0</v>
      </c>
      <c r="AX251" s="97"/>
      <c r="BR251" s="97"/>
      <c r="BU251" s="97"/>
      <c r="BY251" s="97"/>
      <c r="BZ251" s="97"/>
      <c r="CB251" s="97"/>
      <c r="CV251" s="97"/>
      <c r="CY251" s="97"/>
      <c r="DJ251" s="97"/>
    </row>
    <row r="252" spans="1:114" ht="20.100000000000001" customHeight="1" x14ac:dyDescent="0.25">
      <c r="A252" s="12"/>
      <c r="B252" s="12"/>
      <c r="C252" s="274"/>
      <c r="D252" s="12"/>
      <c r="E252" s="12"/>
      <c r="K252" s="98"/>
      <c r="L252" s="8"/>
      <c r="M252" s="12"/>
      <c r="Z252" s="8"/>
      <c r="AA252" s="8"/>
      <c r="AB252" s="8"/>
      <c r="AC252" s="8"/>
      <c r="AD252" s="8"/>
      <c r="AE252" s="8"/>
      <c r="AF252" s="97"/>
      <c r="AK252" s="97"/>
      <c r="AU252" s="97"/>
      <c r="AV252" s="97"/>
      <c r="AW252" s="111">
        <f t="shared" si="24"/>
        <v>0</v>
      </c>
      <c r="AX252" s="97"/>
      <c r="BR252" s="97"/>
      <c r="BU252" s="97"/>
      <c r="BY252" s="97"/>
      <c r="BZ252" s="97"/>
      <c r="CB252" s="97"/>
      <c r="CV252" s="97"/>
      <c r="CY252" s="97"/>
      <c r="DJ252" s="97"/>
    </row>
    <row r="253" spans="1:114" ht="20.100000000000001" customHeight="1" x14ac:dyDescent="0.25">
      <c r="A253" s="12"/>
      <c r="B253" s="12"/>
      <c r="C253" s="274"/>
      <c r="D253" s="12"/>
      <c r="E253" s="12"/>
      <c r="K253" s="98"/>
      <c r="L253" s="8"/>
      <c r="M253" s="12"/>
      <c r="Z253" s="8"/>
      <c r="AA253" s="8"/>
      <c r="AB253" s="8"/>
      <c r="AC253" s="8"/>
      <c r="AD253" s="8"/>
      <c r="AE253" s="8"/>
      <c r="AF253" s="97"/>
      <c r="AK253" s="97"/>
      <c r="AU253" s="97"/>
      <c r="AV253" s="97"/>
      <c r="AW253" s="111">
        <f t="shared" si="24"/>
        <v>0</v>
      </c>
      <c r="AX253" s="97"/>
      <c r="BR253" s="97"/>
      <c r="BU253" s="97"/>
      <c r="BY253" s="97"/>
      <c r="BZ253" s="97"/>
      <c r="CB253" s="97"/>
      <c r="CV253" s="97"/>
      <c r="CY253" s="97"/>
      <c r="DJ253" s="97"/>
    </row>
  </sheetData>
  <conditionalFormatting sqref="D154:D1048576 D2:D19 C110:C121 D24:D55 D21:D22">
    <cfRule type="duplicateValues" dxfId="260" priority="48"/>
  </conditionalFormatting>
  <conditionalFormatting sqref="D23">
    <cfRule type="duplicateValues" dxfId="259" priority="47"/>
  </conditionalFormatting>
  <conditionalFormatting sqref="D56">
    <cfRule type="duplicateValues" dxfId="258" priority="46"/>
  </conditionalFormatting>
  <conditionalFormatting sqref="D56">
    <cfRule type="duplicateValues" dxfId="257" priority="45"/>
  </conditionalFormatting>
  <conditionalFormatting sqref="D56">
    <cfRule type="duplicateValues" dxfId="256" priority="44"/>
  </conditionalFormatting>
  <conditionalFormatting sqref="D57">
    <cfRule type="duplicateValues" dxfId="255" priority="43"/>
  </conditionalFormatting>
  <conditionalFormatting sqref="D57">
    <cfRule type="duplicateValues" dxfId="254" priority="42"/>
  </conditionalFormatting>
  <conditionalFormatting sqref="D57">
    <cfRule type="duplicateValues" dxfId="253" priority="41"/>
  </conditionalFormatting>
  <conditionalFormatting sqref="D58">
    <cfRule type="duplicateValues" dxfId="252" priority="40"/>
  </conditionalFormatting>
  <conditionalFormatting sqref="D58">
    <cfRule type="duplicateValues" dxfId="251" priority="39"/>
  </conditionalFormatting>
  <conditionalFormatting sqref="D58">
    <cfRule type="duplicateValues" dxfId="250" priority="38"/>
  </conditionalFormatting>
  <conditionalFormatting sqref="D59">
    <cfRule type="duplicateValues" dxfId="249" priority="37"/>
  </conditionalFormatting>
  <conditionalFormatting sqref="D59">
    <cfRule type="duplicateValues" dxfId="248" priority="36"/>
  </conditionalFormatting>
  <conditionalFormatting sqref="D59">
    <cfRule type="duplicateValues" dxfId="247" priority="35"/>
  </conditionalFormatting>
  <conditionalFormatting sqref="D60">
    <cfRule type="duplicateValues" dxfId="246" priority="34"/>
  </conditionalFormatting>
  <conditionalFormatting sqref="D60">
    <cfRule type="duplicateValues" dxfId="245" priority="33"/>
  </conditionalFormatting>
  <conditionalFormatting sqref="D60">
    <cfRule type="duplicateValues" dxfId="244" priority="32"/>
  </conditionalFormatting>
  <conditionalFormatting sqref="D61:D85">
    <cfRule type="duplicateValues" dxfId="243" priority="28"/>
  </conditionalFormatting>
  <conditionalFormatting sqref="D1">
    <cfRule type="duplicateValues" dxfId="242" priority="27"/>
  </conditionalFormatting>
  <conditionalFormatting sqref="C87:C94 C106:C109 C96:C104">
    <cfRule type="duplicateValues" dxfId="241" priority="26"/>
  </conditionalFormatting>
  <conditionalFormatting sqref="C1 C43:C94 C96:C121 C154:C1048576 C3:C41">
    <cfRule type="duplicateValues" dxfId="240" priority="25"/>
  </conditionalFormatting>
  <conditionalFormatting sqref="D20">
    <cfRule type="duplicateValues" dxfId="239" priority="24"/>
  </conditionalFormatting>
  <conditionalFormatting sqref="D20">
    <cfRule type="duplicateValues" dxfId="238" priority="23"/>
  </conditionalFormatting>
  <conditionalFormatting sqref="C95">
    <cfRule type="duplicateValues" dxfId="237" priority="22"/>
  </conditionalFormatting>
  <conditionalFormatting sqref="C95">
    <cfRule type="duplicateValues" dxfId="236" priority="21"/>
  </conditionalFormatting>
  <conditionalFormatting sqref="C95">
    <cfRule type="duplicateValues" dxfId="235" priority="20"/>
  </conditionalFormatting>
  <conditionalFormatting sqref="D122">
    <cfRule type="duplicateValues" dxfId="234" priority="17"/>
  </conditionalFormatting>
  <conditionalFormatting sqref="D122">
    <cfRule type="duplicateValues" dxfId="233" priority="18"/>
  </conditionalFormatting>
  <conditionalFormatting sqref="D122">
    <cfRule type="duplicateValues" dxfId="232" priority="19"/>
  </conditionalFormatting>
  <conditionalFormatting sqref="D122">
    <cfRule type="duplicateValues" dxfId="231" priority="16"/>
  </conditionalFormatting>
  <conditionalFormatting sqref="D122">
    <cfRule type="duplicateValues" dxfId="230" priority="15"/>
  </conditionalFormatting>
  <conditionalFormatting sqref="D122">
    <cfRule type="duplicateValues" dxfId="229" priority="14"/>
  </conditionalFormatting>
  <conditionalFormatting sqref="C2">
    <cfRule type="duplicateValues" dxfId="228" priority="13"/>
  </conditionalFormatting>
  <conditionalFormatting sqref="C123:C125">
    <cfRule type="duplicateValues" dxfId="227" priority="12"/>
  </conditionalFormatting>
  <conditionalFormatting sqref="C123:C125">
    <cfRule type="duplicateValues" dxfId="226" priority="11"/>
  </conditionalFormatting>
  <conditionalFormatting sqref="D126:D141">
    <cfRule type="duplicateValues" dxfId="225" priority="10"/>
  </conditionalFormatting>
  <conditionalFormatting sqref="C126:C141">
    <cfRule type="duplicateValues" dxfId="224" priority="9"/>
  </conditionalFormatting>
  <conditionalFormatting sqref="D144:D153">
    <cfRule type="duplicateValues" dxfId="7" priority="8"/>
  </conditionalFormatting>
  <conditionalFormatting sqref="D142">
    <cfRule type="duplicateValues" dxfId="6" priority="7"/>
  </conditionalFormatting>
  <conditionalFormatting sqref="D142">
    <cfRule type="duplicateValues" dxfId="5" priority="6"/>
  </conditionalFormatting>
  <conditionalFormatting sqref="D142">
    <cfRule type="duplicateValues" dxfId="4" priority="5"/>
  </conditionalFormatting>
  <conditionalFormatting sqref="D143">
    <cfRule type="duplicateValues" dxfId="3" priority="4"/>
  </conditionalFormatting>
  <conditionalFormatting sqref="D143">
    <cfRule type="duplicateValues" dxfId="2" priority="3"/>
  </conditionalFormatting>
  <conditionalFormatting sqref="D143">
    <cfRule type="duplicateValues" dxfId="1" priority="2"/>
  </conditionalFormatting>
  <conditionalFormatting sqref="D142:D153">
    <cfRule type="duplicateValues" dxfId="0" priority="1"/>
  </conditionalFormatting>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H435"/>
  <sheetViews>
    <sheetView zoomScale="90" zoomScaleNormal="90" zoomScalePageLayoutView="90" workbookViewId="0">
      <pane ySplit="1" topLeftCell="A410" activePane="bottomLeft" state="frozen"/>
      <selection pane="bottomLeft" activeCell="I443" sqref="I443"/>
    </sheetView>
  </sheetViews>
  <sheetFormatPr defaultColWidth="8.85546875" defaultRowHeight="15" x14ac:dyDescent="0.25"/>
  <cols>
    <col min="1" max="1" width="14.42578125" style="29" customWidth="1"/>
    <col min="2" max="2" width="12.42578125" style="29" customWidth="1"/>
    <col min="3" max="3" width="12.28515625" style="34" customWidth="1"/>
    <col min="4" max="4" width="12.28515625" style="29" customWidth="1"/>
    <col min="5" max="5" width="26.85546875" style="136" customWidth="1"/>
    <col min="6" max="6" width="15" style="28" customWidth="1"/>
    <col min="7" max="7" width="16.5703125" style="29" customWidth="1"/>
    <col min="8" max="8" width="23.28515625" style="29" customWidth="1"/>
    <col min="9" max="9" width="13.85546875" style="29" customWidth="1"/>
    <col min="10" max="10" width="15.85546875" style="29" customWidth="1"/>
    <col min="11" max="11" width="25.85546875" style="67" customWidth="1"/>
    <col min="12" max="12" width="25.85546875" style="33" customWidth="1"/>
    <col min="13" max="13" width="25.85546875" style="66" customWidth="1"/>
    <col min="14" max="14" width="25.85546875" style="45" customWidth="1"/>
    <col min="15" max="16" width="25.85546875" style="33" customWidth="1"/>
    <col min="17" max="17" width="25.85546875" style="66" customWidth="1"/>
    <col min="18" max="25" width="25.85546875" style="33" customWidth="1"/>
    <col min="26" max="26" width="25.85546875" style="236" customWidth="1"/>
    <col min="27" max="27" width="25.85546875" style="45" customWidth="1"/>
    <col min="28" max="28" width="25.85546875" style="34" customWidth="1"/>
    <col min="29" max="29" width="25.85546875" style="28" customWidth="1"/>
    <col min="30" max="30" width="13" customWidth="1"/>
    <col min="31" max="31" width="8.28515625" customWidth="1"/>
    <col min="32" max="32" width="15.5703125" customWidth="1"/>
    <col min="33" max="59" width="8.28515625" customWidth="1"/>
    <col min="60" max="60" width="10.85546875" customWidth="1"/>
    <col min="61" max="61" width="12" customWidth="1"/>
    <col min="62" max="62" width="8.28515625" customWidth="1"/>
    <col min="63" max="63" width="25.85546875" style="242" customWidth="1"/>
    <col min="64" max="64" width="25.85546875" style="45" customWidth="1"/>
    <col min="65" max="66" width="25.85546875" style="28" customWidth="1"/>
    <col min="67" max="67" width="20.28515625" style="28" customWidth="1"/>
    <col min="68" max="68" width="9.7109375" style="28" customWidth="1"/>
    <col min="69" max="69" width="15.85546875" style="28" customWidth="1"/>
    <col min="70" max="70" width="11.85546875" style="28" customWidth="1"/>
    <col min="71" max="71" width="10.7109375" style="28" customWidth="1"/>
    <col min="72" max="72" width="7.5703125" style="28" customWidth="1"/>
    <col min="73" max="73" width="10.28515625" style="28" customWidth="1"/>
    <col min="74" max="74" width="8.28515625" style="28" customWidth="1"/>
    <col min="75" max="75" width="8.140625" style="28" customWidth="1"/>
    <col min="76" max="76" width="15.85546875" style="28" customWidth="1"/>
    <col min="77" max="77" width="8.85546875" style="28" customWidth="1"/>
    <col min="78" max="78" width="9.7109375" style="28" customWidth="1"/>
    <col min="79" max="79" width="10" style="28" customWidth="1"/>
    <col min="80" max="80" width="10.85546875" style="28" customWidth="1"/>
    <col min="81" max="81" width="11.140625" style="28" customWidth="1"/>
    <col min="82" max="82" width="8.140625" style="28" customWidth="1"/>
    <col min="83" max="83" width="11.5703125" style="28" customWidth="1"/>
    <col min="84" max="85" width="8.7109375" style="28" customWidth="1"/>
    <col min="86" max="86" width="10.140625" style="28" customWidth="1"/>
    <col min="87" max="87" width="11" style="28" customWidth="1"/>
    <col min="88" max="88" width="8.7109375" style="28" customWidth="1"/>
    <col min="89" max="89" width="11.140625" style="28" customWidth="1"/>
    <col min="90" max="90" width="15.85546875" style="28" customWidth="1"/>
    <col min="91" max="91" width="10.85546875" style="28" customWidth="1"/>
    <col min="92" max="92" width="8.28515625" style="28" customWidth="1"/>
    <col min="93" max="93" width="15" style="28" customWidth="1"/>
    <col min="94" max="94" width="12" style="28" customWidth="1"/>
    <col min="95" max="95" width="11.140625" style="28" customWidth="1"/>
    <col min="96" max="96" width="6.42578125" style="28" customWidth="1"/>
    <col min="97" max="98" width="8.140625" style="28" customWidth="1"/>
    <col min="99" max="99" width="10.28515625" style="28" customWidth="1"/>
    <col min="100" max="100" width="25.85546875" style="243" customWidth="1"/>
    <col min="101" max="101" width="25.85546875" style="46" customWidth="1"/>
    <col min="102" max="103" width="25.85546875" style="34" customWidth="1"/>
    <col min="104" max="104" width="9.7109375" style="34" customWidth="1"/>
    <col min="105" max="105" width="19.42578125" style="34" customWidth="1"/>
    <col min="106" max="106" width="9.42578125" style="34" customWidth="1"/>
    <col min="107" max="107" width="13.5703125" style="34" customWidth="1"/>
    <col min="108" max="108" width="7.7109375" style="34" customWidth="1"/>
    <col min="109" max="109" width="10.42578125" style="34" customWidth="1"/>
    <col min="110" max="110" width="8.140625" style="34" customWidth="1"/>
    <col min="111" max="111" width="12.85546875" style="34" customWidth="1"/>
    <col min="112" max="112" width="8.5703125" style="34" customWidth="1"/>
    <col min="113" max="113" width="9.28515625" style="34" customWidth="1"/>
    <col min="114" max="114" width="10.42578125" style="34" customWidth="1"/>
    <col min="115" max="115" width="14" style="34" customWidth="1"/>
    <col min="116" max="116" width="11.42578125" style="34" customWidth="1"/>
    <col min="117" max="117" width="12.140625" style="34" customWidth="1"/>
    <col min="118" max="118" width="9.5703125" style="34" customWidth="1"/>
    <col min="119" max="119" width="12.85546875" style="34" customWidth="1"/>
    <col min="120" max="120" width="7.140625" style="34" customWidth="1"/>
    <col min="121" max="121" width="8.85546875" style="34" customWidth="1"/>
    <col min="122" max="122" width="12.140625" style="34" customWidth="1"/>
    <col min="123" max="125" width="11.85546875" style="34" customWidth="1"/>
    <col min="126" max="126" width="9.7109375" style="34" customWidth="1"/>
    <col min="127" max="127" width="12.5703125" style="34" customWidth="1"/>
    <col min="128" max="128" width="11.7109375" style="34" customWidth="1"/>
    <col min="129" max="129" width="12.85546875" style="34" customWidth="1"/>
    <col min="130" max="130" width="15.42578125" style="34" customWidth="1"/>
    <col min="131" max="131" width="10.28515625" style="34" customWidth="1"/>
    <col min="132" max="132" width="9.42578125" style="34" customWidth="1"/>
    <col min="133" max="133" width="12.28515625" style="34" customWidth="1"/>
    <col min="134" max="135" width="13" style="34" customWidth="1"/>
    <col min="136" max="136" width="25.85546875" style="247" customWidth="1"/>
    <col min="137" max="138" width="25.85546875" style="28" customWidth="1"/>
    <col min="139" max="139" width="25.85546875" style="4" customWidth="1"/>
    <col min="140" max="140" width="8.42578125" style="4" customWidth="1"/>
    <col min="141" max="141" width="14.7109375" style="4" customWidth="1"/>
    <col min="142" max="142" width="10.28515625" style="4" customWidth="1"/>
    <col min="143" max="143" width="14.28515625" style="4" customWidth="1"/>
    <col min="144" max="144" width="10.42578125" style="4" customWidth="1"/>
    <col min="145" max="145" width="12.42578125" style="4" customWidth="1"/>
    <col min="146" max="146" width="9.42578125" style="4" customWidth="1"/>
    <col min="147" max="147" width="14.42578125" style="4" customWidth="1"/>
    <col min="148" max="148" width="14.28515625" style="4" customWidth="1"/>
    <col min="149" max="149" width="16.5703125" style="4" customWidth="1"/>
    <col min="150" max="150" width="8.140625" style="4" customWidth="1"/>
    <col min="151" max="151" width="12.140625" style="4" customWidth="1"/>
    <col min="152" max="152" width="25.85546875" style="4" customWidth="1"/>
    <col min="153" max="153" width="11.5703125" style="4" customWidth="1"/>
    <col min="154" max="154" width="13" style="4" customWidth="1"/>
    <col min="155" max="155" width="15.140625" style="4" customWidth="1"/>
    <col min="156" max="156" width="6.5703125" style="4" customWidth="1"/>
    <col min="157" max="157" width="7.5703125" style="4" customWidth="1"/>
    <col min="158" max="158" width="10.140625" style="4" customWidth="1"/>
    <col min="159" max="159" width="10.85546875" style="4" customWidth="1"/>
    <col min="160" max="160" width="13.7109375" style="4" customWidth="1"/>
    <col min="161" max="161" width="11.7109375" style="4" customWidth="1"/>
    <col min="162" max="162" width="14.42578125" style="4" customWidth="1"/>
    <col min="163" max="163" width="15.85546875" style="4" customWidth="1"/>
    <col min="164" max="164" width="13.85546875" style="4" customWidth="1"/>
    <col min="165" max="165" width="18.85546875" style="4" customWidth="1"/>
    <col min="166" max="166" width="18.140625" style="4" customWidth="1"/>
    <col min="167" max="167" width="15.140625" style="4" customWidth="1"/>
    <col min="168" max="168" width="10.85546875" style="4" customWidth="1"/>
    <col min="169" max="169" width="10.28515625" style="4" customWidth="1"/>
    <col min="170" max="170" width="15.140625" style="4" customWidth="1"/>
    <col min="171" max="171" width="25.85546875" style="247" customWidth="1"/>
    <col min="172" max="172" width="25.85546875" style="73" customWidth="1"/>
    <col min="173" max="173" width="25.85546875" style="75" customWidth="1"/>
    <col min="174" max="174" width="27.42578125" customWidth="1"/>
    <col min="175" max="175" width="27.42578125" style="77" customWidth="1"/>
    <col min="176" max="178" width="27.42578125" customWidth="1"/>
    <col min="179" max="179" width="59" style="29" customWidth="1"/>
    <col min="180" max="180" width="25.85546875" style="29" customWidth="1"/>
    <col min="181" max="181" width="15.42578125" style="29" customWidth="1"/>
    <col min="182" max="182" width="12.42578125" style="29" customWidth="1"/>
    <col min="184" max="184" width="24.140625" style="29" bestFit="1" customWidth="1"/>
    <col min="185" max="186" width="8.85546875" style="29"/>
    <col min="187" max="187" width="13.140625" style="29" bestFit="1" customWidth="1"/>
    <col min="188" max="188" width="11.85546875" style="29" bestFit="1" customWidth="1"/>
    <col min="189" max="189" width="12.140625" style="29" customWidth="1"/>
    <col min="190" max="190" width="10" style="29" bestFit="1" customWidth="1"/>
    <col min="191" max="191" width="12.28515625" style="29" bestFit="1" customWidth="1"/>
    <col min="192" max="192" width="9.140625" style="29" bestFit="1" customWidth="1"/>
    <col min="193" max="197" width="8.85546875" style="29"/>
    <col min="198" max="198" width="13.7109375" style="29" bestFit="1" customWidth="1"/>
    <col min="199" max="199" width="14.140625" style="29" customWidth="1"/>
    <col min="200" max="200" width="12.7109375" style="29" customWidth="1"/>
    <col min="201" max="201" width="13.7109375" style="29" bestFit="1" customWidth="1"/>
    <col min="202" max="202" width="16.42578125" style="29" bestFit="1" customWidth="1"/>
    <col min="203" max="203" width="14.42578125" style="29" bestFit="1" customWidth="1"/>
    <col min="204" max="220" width="8.85546875" style="29"/>
    <col min="221" max="221" width="8.42578125" style="29" customWidth="1"/>
    <col min="222" max="222" width="12" style="29" customWidth="1"/>
    <col min="223" max="224" width="8.85546875" style="29"/>
    <col min="225" max="225" width="11.42578125" style="29" customWidth="1"/>
    <col min="226" max="228" width="8.85546875" style="29"/>
    <col min="229" max="229" width="12.7109375" style="29" customWidth="1"/>
    <col min="230" max="230" width="12.140625" style="29" customWidth="1"/>
    <col min="231" max="231" width="8.85546875" style="29"/>
    <col min="232" max="232" width="10.7109375" style="29" customWidth="1"/>
    <col min="233" max="251" width="8.85546875" style="29"/>
    <col min="252" max="252" width="12" style="29" customWidth="1"/>
    <col min="253" max="265" width="8.85546875" style="29"/>
    <col min="266" max="266" width="15.140625" style="29" bestFit="1" customWidth="1"/>
    <col min="267" max="16384" width="8.85546875" style="29"/>
  </cols>
  <sheetData>
    <row r="1" spans="1:267" s="40" customFormat="1" ht="50.25" customHeight="1" thickBot="1" x14ac:dyDescent="0.3">
      <c r="A1" s="36" t="s">
        <v>212</v>
      </c>
      <c r="B1" s="37" t="s">
        <v>10</v>
      </c>
      <c r="C1" s="36" t="s">
        <v>180</v>
      </c>
      <c r="D1" s="36" t="s">
        <v>302</v>
      </c>
      <c r="E1" s="36" t="s">
        <v>6</v>
      </c>
      <c r="F1" s="36" t="s">
        <v>7</v>
      </c>
      <c r="G1" s="37" t="s">
        <v>25</v>
      </c>
      <c r="H1" s="36" t="s">
        <v>8</v>
      </c>
      <c r="I1" s="36" t="s">
        <v>5</v>
      </c>
      <c r="J1" s="36" t="s">
        <v>9</v>
      </c>
      <c r="K1" s="138" t="s">
        <v>465</v>
      </c>
      <c r="L1" s="139" t="s">
        <v>470</v>
      </c>
      <c r="M1" s="140" t="s">
        <v>466</v>
      </c>
      <c r="N1" s="141" t="s">
        <v>467</v>
      </c>
      <c r="O1" s="69" t="s">
        <v>468</v>
      </c>
      <c r="P1" s="69" t="s">
        <v>469</v>
      </c>
      <c r="Q1" s="64" t="s">
        <v>467</v>
      </c>
      <c r="R1" s="69" t="s">
        <v>468</v>
      </c>
      <c r="S1" s="69" t="s">
        <v>469</v>
      </c>
      <c r="T1" s="64" t="s">
        <v>467</v>
      </c>
      <c r="U1" s="69" t="s">
        <v>468</v>
      </c>
      <c r="V1" s="69" t="s">
        <v>469</v>
      </c>
      <c r="W1" s="64" t="s">
        <v>467</v>
      </c>
      <c r="X1" s="69" t="s">
        <v>468</v>
      </c>
      <c r="Y1" s="69" t="s">
        <v>469</v>
      </c>
      <c r="Z1" s="241" t="s">
        <v>266</v>
      </c>
      <c r="AA1" s="43" t="s">
        <v>271</v>
      </c>
      <c r="AB1" s="36" t="s">
        <v>258</v>
      </c>
      <c r="AC1" s="36" t="s">
        <v>259</v>
      </c>
      <c r="AD1" s="142" t="s">
        <v>819</v>
      </c>
      <c r="AE1" s="143" t="s">
        <v>820</v>
      </c>
      <c r="AF1" s="83" t="s">
        <v>302</v>
      </c>
      <c r="AG1" s="143" t="s">
        <v>821</v>
      </c>
      <c r="AH1" s="144" t="s">
        <v>822</v>
      </c>
      <c r="AI1" s="144" t="s">
        <v>823</v>
      </c>
      <c r="AJ1" s="144" t="s">
        <v>824</v>
      </c>
      <c r="AK1" s="143" t="s">
        <v>825</v>
      </c>
      <c r="AL1" s="144" t="s">
        <v>826</v>
      </c>
      <c r="AM1" s="144" t="s">
        <v>827</v>
      </c>
      <c r="AN1" s="144" t="s">
        <v>828</v>
      </c>
      <c r="AO1" s="143" t="s">
        <v>829</v>
      </c>
      <c r="AP1" s="144" t="s">
        <v>830</v>
      </c>
      <c r="AQ1" s="143" t="s">
        <v>831</v>
      </c>
      <c r="AR1" s="144" t="s">
        <v>832</v>
      </c>
      <c r="AS1" s="144" t="s">
        <v>833</v>
      </c>
      <c r="AT1" s="144" t="s">
        <v>834</v>
      </c>
      <c r="AU1" s="143" t="s">
        <v>835</v>
      </c>
      <c r="AV1" s="143" t="s">
        <v>836</v>
      </c>
      <c r="AW1" s="143" t="s">
        <v>837</v>
      </c>
      <c r="AX1" s="143" t="s">
        <v>838</v>
      </c>
      <c r="AY1" s="143" t="s">
        <v>839</v>
      </c>
      <c r="AZ1" s="144" t="s">
        <v>840</v>
      </c>
      <c r="BA1" s="145" t="s">
        <v>841</v>
      </c>
      <c r="BB1" s="143" t="s">
        <v>842</v>
      </c>
      <c r="BC1" s="146"/>
      <c r="BD1" s="147" t="s">
        <v>843</v>
      </c>
      <c r="BE1" s="148" t="s">
        <v>844</v>
      </c>
      <c r="BF1" s="149" t="s">
        <v>845</v>
      </c>
      <c r="BG1" s="149" t="s">
        <v>846</v>
      </c>
      <c r="BH1" s="149" t="s">
        <v>847</v>
      </c>
      <c r="BI1" s="147" t="s">
        <v>848</v>
      </c>
      <c r="BJ1" s="36" t="s">
        <v>849</v>
      </c>
      <c r="BK1" s="246" t="s">
        <v>902</v>
      </c>
      <c r="BL1" s="43" t="s">
        <v>271</v>
      </c>
      <c r="BM1" s="36" t="s">
        <v>258</v>
      </c>
      <c r="BN1" s="36" t="s">
        <v>259</v>
      </c>
      <c r="BO1" s="142" t="s">
        <v>904</v>
      </c>
      <c r="BP1" s="143" t="s">
        <v>820</v>
      </c>
      <c r="BQ1" s="83" t="s">
        <v>302</v>
      </c>
      <c r="BR1" s="143" t="s">
        <v>821</v>
      </c>
      <c r="BS1" s="144" t="s">
        <v>822</v>
      </c>
      <c r="BT1" s="144" t="s">
        <v>823</v>
      </c>
      <c r="BU1" s="144" t="s">
        <v>824</v>
      </c>
      <c r="BV1" s="143" t="s">
        <v>825</v>
      </c>
      <c r="BW1" s="144" t="s">
        <v>826</v>
      </c>
      <c r="BX1" s="144" t="s">
        <v>827</v>
      </c>
      <c r="BY1" s="144" t="s">
        <v>828</v>
      </c>
      <c r="BZ1" s="143" t="s">
        <v>829</v>
      </c>
      <c r="CA1" s="144" t="s">
        <v>830</v>
      </c>
      <c r="CB1" s="143" t="s">
        <v>831</v>
      </c>
      <c r="CC1" s="144" t="s">
        <v>832</v>
      </c>
      <c r="CD1" s="144" t="s">
        <v>833</v>
      </c>
      <c r="CE1" s="144" t="s">
        <v>834</v>
      </c>
      <c r="CF1" s="143" t="s">
        <v>835</v>
      </c>
      <c r="CG1" s="143" t="s">
        <v>836</v>
      </c>
      <c r="CH1" s="143" t="s">
        <v>837</v>
      </c>
      <c r="CI1" s="143" t="s">
        <v>838</v>
      </c>
      <c r="CJ1" s="143" t="s">
        <v>839</v>
      </c>
      <c r="CK1" s="144" t="s">
        <v>840</v>
      </c>
      <c r="CL1" s="145" t="s">
        <v>841</v>
      </c>
      <c r="CM1" s="143" t="s">
        <v>842</v>
      </c>
      <c r="CN1" s="146"/>
      <c r="CO1" s="147" t="s">
        <v>843</v>
      </c>
      <c r="CP1" s="148" t="s">
        <v>844</v>
      </c>
      <c r="CQ1" s="149" t="s">
        <v>845</v>
      </c>
      <c r="CR1" s="149" t="s">
        <v>846</v>
      </c>
      <c r="CS1" s="149" t="s">
        <v>847</v>
      </c>
      <c r="CT1" s="36" t="s">
        <v>848</v>
      </c>
      <c r="CU1" s="36" t="s">
        <v>849</v>
      </c>
      <c r="CV1" s="241" t="s">
        <v>903</v>
      </c>
      <c r="CW1" s="43" t="s">
        <v>271</v>
      </c>
      <c r="CX1" s="36" t="s">
        <v>258</v>
      </c>
      <c r="CY1" s="36" t="s">
        <v>259</v>
      </c>
      <c r="CZ1" s="143" t="s">
        <v>820</v>
      </c>
      <c r="DA1" s="83" t="s">
        <v>302</v>
      </c>
      <c r="DB1" s="143" t="s">
        <v>821</v>
      </c>
      <c r="DC1" s="144" t="s">
        <v>822</v>
      </c>
      <c r="DD1" s="144" t="s">
        <v>823</v>
      </c>
      <c r="DE1" s="144" t="s">
        <v>824</v>
      </c>
      <c r="DF1" s="143" t="s">
        <v>825</v>
      </c>
      <c r="DG1" s="144" t="s">
        <v>826</v>
      </c>
      <c r="DH1" s="144" t="s">
        <v>827</v>
      </c>
      <c r="DI1" s="144" t="s">
        <v>828</v>
      </c>
      <c r="DJ1" s="143" t="s">
        <v>829</v>
      </c>
      <c r="DK1" s="144" t="s">
        <v>830</v>
      </c>
      <c r="DL1" s="143" t="s">
        <v>831</v>
      </c>
      <c r="DM1" s="144" t="s">
        <v>832</v>
      </c>
      <c r="DN1" s="144" t="s">
        <v>833</v>
      </c>
      <c r="DO1" s="144" t="s">
        <v>834</v>
      </c>
      <c r="DP1" s="143" t="s">
        <v>835</v>
      </c>
      <c r="DQ1" s="143" t="s">
        <v>836</v>
      </c>
      <c r="DR1" s="143" t="s">
        <v>837</v>
      </c>
      <c r="DS1" s="143" t="s">
        <v>838</v>
      </c>
      <c r="DT1" s="143" t="s">
        <v>839</v>
      </c>
      <c r="DU1" s="144" t="s">
        <v>840</v>
      </c>
      <c r="DV1" s="145" t="s">
        <v>841</v>
      </c>
      <c r="DW1" s="143" t="s">
        <v>842</v>
      </c>
      <c r="DX1" s="146"/>
      <c r="DY1" s="147" t="s">
        <v>843</v>
      </c>
      <c r="DZ1" s="148" t="s">
        <v>844</v>
      </c>
      <c r="EA1" s="149" t="s">
        <v>845</v>
      </c>
      <c r="EB1" s="149" t="s">
        <v>846</v>
      </c>
      <c r="EC1" s="149" t="s">
        <v>847</v>
      </c>
      <c r="ED1" s="149" t="s">
        <v>848</v>
      </c>
      <c r="EE1" s="36" t="s">
        <v>849</v>
      </c>
      <c r="EF1" s="249" t="s">
        <v>937</v>
      </c>
      <c r="EG1" s="43" t="s">
        <v>271</v>
      </c>
      <c r="EH1" s="36" t="s">
        <v>258</v>
      </c>
      <c r="EI1" s="36" t="s">
        <v>259</v>
      </c>
      <c r="EJ1" s="143" t="s">
        <v>820</v>
      </c>
      <c r="EK1" s="83" t="s">
        <v>302</v>
      </c>
      <c r="EL1" s="143" t="s">
        <v>821</v>
      </c>
      <c r="EM1" s="144" t="s">
        <v>822</v>
      </c>
      <c r="EN1" s="144" t="s">
        <v>823</v>
      </c>
      <c r="EO1" s="144" t="s">
        <v>824</v>
      </c>
      <c r="EP1" s="143" t="s">
        <v>825</v>
      </c>
      <c r="EQ1" s="144" t="s">
        <v>826</v>
      </c>
      <c r="ER1" s="144" t="s">
        <v>827</v>
      </c>
      <c r="ES1" s="144" t="s">
        <v>828</v>
      </c>
      <c r="ET1" s="143" t="s">
        <v>829</v>
      </c>
      <c r="EU1" s="144" t="s">
        <v>830</v>
      </c>
      <c r="EV1" s="143" t="s">
        <v>831</v>
      </c>
      <c r="EW1" s="144" t="s">
        <v>832</v>
      </c>
      <c r="EX1" s="144" t="s">
        <v>833</v>
      </c>
      <c r="EY1" s="144" t="s">
        <v>834</v>
      </c>
      <c r="EZ1" s="143" t="s">
        <v>835</v>
      </c>
      <c r="FA1" s="143" t="s">
        <v>836</v>
      </c>
      <c r="FB1" s="143" t="s">
        <v>837</v>
      </c>
      <c r="FC1" s="143" t="s">
        <v>838</v>
      </c>
      <c r="FD1" s="143" t="s">
        <v>839</v>
      </c>
      <c r="FE1" s="144" t="s">
        <v>840</v>
      </c>
      <c r="FF1" s="145" t="s">
        <v>841</v>
      </c>
      <c r="FG1" s="143" t="s">
        <v>842</v>
      </c>
      <c r="FH1" s="146"/>
      <c r="FI1" s="147" t="s">
        <v>843</v>
      </c>
      <c r="FJ1" s="148" t="s">
        <v>844</v>
      </c>
      <c r="FK1" s="149" t="s">
        <v>845</v>
      </c>
      <c r="FL1" s="149" t="s">
        <v>846</v>
      </c>
      <c r="FM1" s="149" t="s">
        <v>847</v>
      </c>
      <c r="FN1" s="149" t="s">
        <v>848</v>
      </c>
      <c r="FO1" s="249" t="s">
        <v>938</v>
      </c>
      <c r="FP1" s="71" t="s">
        <v>271</v>
      </c>
      <c r="FQ1" s="74" t="s">
        <v>258</v>
      </c>
      <c r="FR1" s="37" t="s">
        <v>259</v>
      </c>
      <c r="FS1" s="41" t="s">
        <v>969</v>
      </c>
      <c r="FT1" s="37" t="s">
        <v>271</v>
      </c>
      <c r="FU1" s="74" t="s">
        <v>258</v>
      </c>
      <c r="FV1" s="37" t="s">
        <v>259</v>
      </c>
      <c r="FW1" s="36"/>
      <c r="FX1" s="37"/>
      <c r="FY1" s="37"/>
      <c r="FZ1" s="37"/>
      <c r="GB1" s="36"/>
      <c r="GC1" s="36"/>
      <c r="GD1" s="36"/>
      <c r="GE1" s="36"/>
      <c r="GF1" s="36"/>
      <c r="GG1" s="37"/>
      <c r="GH1" s="36"/>
      <c r="GI1" s="36"/>
      <c r="GJ1" s="36"/>
      <c r="GK1" s="36"/>
      <c r="GL1" s="36"/>
      <c r="GM1" s="36"/>
      <c r="GN1" s="36"/>
      <c r="GO1" s="36"/>
      <c r="GP1" s="38"/>
      <c r="GQ1" s="37"/>
      <c r="GR1" s="39"/>
      <c r="GS1" s="36"/>
      <c r="GT1" s="37"/>
      <c r="GU1" s="36"/>
      <c r="GV1" s="36"/>
      <c r="GW1" s="36"/>
      <c r="GX1" s="36"/>
      <c r="GY1" s="36"/>
      <c r="GZ1" s="36"/>
      <c r="HA1" s="36"/>
      <c r="HB1" s="36"/>
      <c r="HC1" s="36"/>
      <c r="HD1" s="36"/>
      <c r="HE1" s="36"/>
      <c r="HF1" s="36"/>
      <c r="HG1" s="36"/>
      <c r="HH1" s="36"/>
      <c r="HI1" s="36"/>
      <c r="HJ1" s="36"/>
      <c r="HK1" s="36"/>
      <c r="HL1" s="36"/>
      <c r="HM1" s="36"/>
      <c r="HN1" s="37"/>
      <c r="HO1" s="36"/>
      <c r="HP1" s="36"/>
      <c r="HQ1" s="37"/>
      <c r="HR1" s="36"/>
      <c r="HS1" s="36"/>
      <c r="HT1" s="36"/>
      <c r="HU1" s="37"/>
      <c r="HV1" s="37"/>
      <c r="HW1" s="36"/>
      <c r="HX1" s="37"/>
      <c r="HY1" s="36"/>
      <c r="HZ1" s="36"/>
      <c r="IA1" s="36"/>
      <c r="IB1" s="36"/>
      <c r="IC1" s="36"/>
      <c r="ID1" s="36"/>
      <c r="IE1" s="36"/>
      <c r="IF1" s="36"/>
      <c r="IG1" s="36"/>
      <c r="IH1" s="36"/>
      <c r="II1" s="36"/>
      <c r="IJ1" s="36"/>
      <c r="IK1" s="36"/>
      <c r="IL1" s="36"/>
      <c r="IM1" s="36"/>
      <c r="IN1" s="36"/>
      <c r="IO1" s="36"/>
      <c r="IP1" s="36"/>
      <c r="IQ1" s="36"/>
      <c r="IR1" s="37"/>
      <c r="IS1" s="36"/>
      <c r="IT1" s="36"/>
      <c r="IU1" s="37"/>
      <c r="IV1" s="36"/>
      <c r="IW1" s="36"/>
      <c r="IX1" s="36"/>
      <c r="IY1" s="36"/>
      <c r="IZ1" s="36"/>
      <c r="JA1" s="36"/>
      <c r="JB1" s="36"/>
      <c r="JC1" s="36"/>
      <c r="JD1" s="36"/>
      <c r="JE1" s="36"/>
      <c r="JF1" s="37"/>
      <c r="JG1" s="36"/>
    </row>
    <row r="2" spans="1:267" x14ac:dyDescent="0.25">
      <c r="A2" s="4" t="s">
        <v>221</v>
      </c>
      <c r="B2" s="31">
        <v>44095</v>
      </c>
      <c r="C2" s="48">
        <v>1</v>
      </c>
      <c r="D2" s="55" t="s">
        <v>303</v>
      </c>
      <c r="E2" s="135" t="s">
        <v>153</v>
      </c>
      <c r="F2" s="4">
        <v>511019194</v>
      </c>
      <c r="G2" s="7">
        <v>18920</v>
      </c>
      <c r="H2" s="4">
        <v>111</v>
      </c>
      <c r="I2" s="28" t="s">
        <v>186</v>
      </c>
      <c r="J2" s="28" t="s">
        <v>2</v>
      </c>
      <c r="K2" s="67">
        <v>1</v>
      </c>
      <c r="L2" s="32"/>
      <c r="M2" s="65">
        <v>1</v>
      </c>
      <c r="N2" s="44" t="s">
        <v>471</v>
      </c>
      <c r="O2" s="32">
        <v>44103</v>
      </c>
      <c r="P2" s="32">
        <v>44272</v>
      </c>
      <c r="Q2" s="65" t="s">
        <v>472</v>
      </c>
      <c r="R2" s="32">
        <v>44326</v>
      </c>
      <c r="S2" s="32">
        <v>44368</v>
      </c>
      <c r="T2" s="32"/>
      <c r="U2" s="32"/>
      <c r="V2" s="32"/>
      <c r="W2" s="32"/>
      <c r="X2" s="32"/>
      <c r="Y2" s="32"/>
      <c r="Z2" s="235">
        <v>44095</v>
      </c>
      <c r="AA2" s="44">
        <v>206.37</v>
      </c>
      <c r="AB2" s="34" t="s">
        <v>269</v>
      </c>
      <c r="AC2" s="28" t="s">
        <v>267</v>
      </c>
      <c r="AD2">
        <v>0</v>
      </c>
      <c r="AE2" s="150" t="s">
        <v>891</v>
      </c>
      <c r="AF2" s="55" t="s">
        <v>303</v>
      </c>
      <c r="AG2" s="154">
        <v>39.013955137019401</v>
      </c>
      <c r="AH2" s="152" t="s">
        <v>851</v>
      </c>
      <c r="AI2" s="152">
        <f>BA2-AG2</f>
        <v>-0.23997602233779958</v>
      </c>
      <c r="AJ2" s="152">
        <f>BA2-AG2</f>
        <v>-0.23997602233779958</v>
      </c>
      <c r="AK2" s="152">
        <v>50</v>
      </c>
      <c r="AL2" s="152" t="s">
        <v>852</v>
      </c>
      <c r="AM2" s="152"/>
      <c r="AN2" s="154">
        <f>BA2-AK2</f>
        <v>-11.226020885318398</v>
      </c>
      <c r="AO2" s="154">
        <v>0</v>
      </c>
      <c r="AP2" s="152" t="s">
        <v>852</v>
      </c>
      <c r="AQ2" s="158">
        <v>38.921936829785999</v>
      </c>
      <c r="AR2" s="152" t="s">
        <v>851</v>
      </c>
      <c r="AS2" s="152">
        <f>BA2-AQ2</f>
        <v>-0.14795771510439693</v>
      </c>
      <c r="AT2" s="152">
        <f>BA2-AQ2</f>
        <v>-0.14795771510439693</v>
      </c>
      <c r="AU2" s="158">
        <v>37.844220030273497</v>
      </c>
      <c r="AV2" s="152" t="s">
        <v>851</v>
      </c>
      <c r="AW2" s="158">
        <v>36.418890759999996</v>
      </c>
      <c r="AX2" s="158">
        <v>33.157024409999998</v>
      </c>
      <c r="AY2" s="154">
        <v>0</v>
      </c>
      <c r="AZ2" s="152" t="s">
        <v>852</v>
      </c>
      <c r="BA2" s="156">
        <v>38.773979114681602</v>
      </c>
      <c r="BB2" s="152">
        <f>AG2-BA2</f>
        <v>0.23997602233779958</v>
      </c>
      <c r="BC2" s="125"/>
      <c r="BD2" s="195">
        <v>8.8000000000000007</v>
      </c>
      <c r="BE2" s="92">
        <v>1.02</v>
      </c>
      <c r="BF2" s="153">
        <v>30.586560696671999</v>
      </c>
      <c r="BG2" s="153">
        <v>29.978888760183299</v>
      </c>
      <c r="BH2" s="153">
        <v>18.847856213977199</v>
      </c>
      <c r="BI2" s="153">
        <v>-0.60767193648869977</v>
      </c>
      <c r="BJ2" s="153">
        <v>-0.60767193648869977</v>
      </c>
      <c r="BK2" s="236">
        <v>44272</v>
      </c>
      <c r="BL2" s="45">
        <v>86.21</v>
      </c>
      <c r="BM2" s="28" t="s">
        <v>270</v>
      </c>
      <c r="BN2" s="28" t="s">
        <v>268</v>
      </c>
      <c r="BO2" s="28">
        <v>0</v>
      </c>
      <c r="BP2" s="189" t="s">
        <v>905</v>
      </c>
      <c r="BQ2" s="28" t="s">
        <v>429</v>
      </c>
      <c r="BR2" s="192">
        <v>36.669070770030601</v>
      </c>
      <c r="BS2" s="191" t="s">
        <v>851</v>
      </c>
      <c r="BT2" s="191">
        <f>CL2-BR2</f>
        <v>-1.1771672510851019</v>
      </c>
      <c r="BU2" s="191">
        <f>CL2-BR2</f>
        <v>-1.1771672510851019</v>
      </c>
      <c r="BV2" s="191">
        <v>32.179345253948199</v>
      </c>
      <c r="BW2" s="191" t="s">
        <v>851</v>
      </c>
      <c r="BX2" s="190">
        <f>CL2-BV2</f>
        <v>3.3125582649972998</v>
      </c>
      <c r="BY2" s="190">
        <f>CL2-BV2</f>
        <v>3.3125582649972998</v>
      </c>
      <c r="BZ2" s="191">
        <v>40.798958955692299</v>
      </c>
      <c r="CA2" s="191" t="s">
        <v>851</v>
      </c>
      <c r="CB2" s="192">
        <v>36.649335933206501</v>
      </c>
      <c r="CC2" s="191" t="s">
        <v>851</v>
      </c>
      <c r="CD2" s="191">
        <f>CL2-CB2</f>
        <v>-1.1574324142610024</v>
      </c>
      <c r="CE2" s="191">
        <f>CL2-CB2</f>
        <v>-1.1574324142610024</v>
      </c>
      <c r="CF2" s="29"/>
      <c r="CG2" s="29"/>
      <c r="CH2" s="191">
        <v>37.231377655544897</v>
      </c>
      <c r="CI2" s="192">
        <v>36.059390460443403</v>
      </c>
      <c r="CJ2" s="191">
        <v>0</v>
      </c>
      <c r="CK2" s="191" t="s">
        <v>852</v>
      </c>
      <c r="CL2" s="193">
        <v>35.491903518945499</v>
      </c>
      <c r="CM2" s="191">
        <f>BR2-CL2</f>
        <v>1.1771672510851019</v>
      </c>
      <c r="CN2" s="29"/>
      <c r="CO2" s="46">
        <v>23.8</v>
      </c>
      <c r="CP2" s="46">
        <v>1.64</v>
      </c>
      <c r="CQ2" s="190">
        <v>34.718005147043797</v>
      </c>
      <c r="CR2" s="190">
        <v>33.982943226948997</v>
      </c>
      <c r="CS2" s="190">
        <v>21.267474545367602</v>
      </c>
      <c r="CT2" s="191">
        <v>-0.73506192009480031</v>
      </c>
      <c r="CU2" s="188">
        <v>-0.73506192009480031</v>
      </c>
      <c r="CV2" s="243">
        <v>44365</v>
      </c>
      <c r="CW2" s="46">
        <v>336.96</v>
      </c>
      <c r="CX2" s="34" t="s">
        <v>270</v>
      </c>
      <c r="CY2" s="34" t="s">
        <v>267</v>
      </c>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P2" s="72"/>
      <c r="FQ2" s="15"/>
      <c r="FR2" s="45"/>
      <c r="FS2" s="33"/>
      <c r="FT2" s="45"/>
      <c r="FU2" s="45"/>
      <c r="FV2" s="45"/>
      <c r="FW2" s="45" t="s">
        <v>474</v>
      </c>
      <c r="FX2" s="45" t="s">
        <v>481</v>
      </c>
      <c r="FY2" s="45"/>
      <c r="FZ2" s="45"/>
      <c r="GA2" s="29"/>
    </row>
    <row r="3" spans="1:267" x14ac:dyDescent="0.25">
      <c r="A3" s="4" t="s">
        <v>213</v>
      </c>
      <c r="B3" s="31">
        <v>44111</v>
      </c>
      <c r="C3" s="48">
        <v>1</v>
      </c>
      <c r="D3" s="55" t="s">
        <v>313</v>
      </c>
      <c r="E3" s="135" t="s">
        <v>154</v>
      </c>
      <c r="F3" s="4">
        <v>491206187</v>
      </c>
      <c r="G3" s="7">
        <v>18238</v>
      </c>
      <c r="H3" s="4">
        <v>211</v>
      </c>
      <c r="I3" s="28" t="s">
        <v>187</v>
      </c>
      <c r="J3" s="28" t="s">
        <v>1</v>
      </c>
      <c r="K3" s="67">
        <v>1</v>
      </c>
      <c r="L3" s="32">
        <v>44089</v>
      </c>
      <c r="M3" s="65">
        <v>1</v>
      </c>
      <c r="N3" s="44" t="s">
        <v>124</v>
      </c>
      <c r="O3" s="32">
        <v>44111</v>
      </c>
      <c r="P3" s="32">
        <v>44640</v>
      </c>
      <c r="Q3" s="66" t="s">
        <v>480</v>
      </c>
      <c r="R3" s="32">
        <v>44659</v>
      </c>
      <c r="S3" s="33" t="s">
        <v>473</v>
      </c>
      <c r="T3" s="32"/>
      <c r="U3" s="32"/>
      <c r="V3" s="32"/>
      <c r="W3" s="32"/>
      <c r="X3" s="32"/>
      <c r="Y3" s="32"/>
      <c r="Z3" s="235">
        <v>44111</v>
      </c>
      <c r="AA3" s="44"/>
      <c r="AB3" s="34" t="s">
        <v>270</v>
      </c>
      <c r="AC3" s="28" t="s">
        <v>268</v>
      </c>
      <c r="AD3">
        <v>1</v>
      </c>
      <c r="AE3" s="150" t="s">
        <v>861</v>
      </c>
      <c r="AF3" s="55" t="s">
        <v>313</v>
      </c>
      <c r="AG3" s="152">
        <v>50</v>
      </c>
      <c r="AH3" s="152" t="s">
        <v>852</v>
      </c>
      <c r="AI3" s="152"/>
      <c r="AJ3" s="152">
        <f>BA3-AG3</f>
        <v>-13.184206367771601</v>
      </c>
      <c r="AK3" s="152">
        <v>50</v>
      </c>
      <c r="AL3" s="152" t="s">
        <v>852</v>
      </c>
      <c r="AM3" s="152"/>
      <c r="AN3" s="154">
        <f>BA3-AK3</f>
        <v>-13.184206367771601</v>
      </c>
      <c r="AO3" s="154">
        <v>0</v>
      </c>
      <c r="AP3" s="152" t="s">
        <v>852</v>
      </c>
      <c r="AQ3" s="152">
        <v>50</v>
      </c>
      <c r="AR3" s="152" t="s">
        <v>852</v>
      </c>
      <c r="AS3" s="154"/>
      <c r="AT3" s="152">
        <f>BA3-AQ3</f>
        <v>-13.184206367771601</v>
      </c>
      <c r="AU3" s="154">
        <v>44.048869094067499</v>
      </c>
      <c r="AV3" s="152" t="s">
        <v>851</v>
      </c>
      <c r="AW3" s="158">
        <v>36.418890759999996</v>
      </c>
      <c r="AX3" s="158">
        <v>33.157024409999998</v>
      </c>
      <c r="AY3" s="154">
        <v>0</v>
      </c>
      <c r="AZ3" s="152" t="s">
        <v>852</v>
      </c>
      <c r="BA3" s="159">
        <v>36.815793632228399</v>
      </c>
      <c r="BB3" s="152">
        <f>AG3-BA3</f>
        <v>13.184206367771601</v>
      </c>
      <c r="BC3" s="125"/>
      <c r="BD3" s="172">
        <v>3.2</v>
      </c>
      <c r="BE3" s="55">
        <v>1.33</v>
      </c>
      <c r="BF3" s="152">
        <v>35.805826220010303</v>
      </c>
      <c r="BG3" s="152">
        <v>30.325740804384999</v>
      </c>
      <c r="BH3" s="152">
        <v>20.219938346085399</v>
      </c>
      <c r="BI3" s="153">
        <v>-5.4800854156253038</v>
      </c>
      <c r="BJ3" s="153">
        <v>-5.4800854156253038</v>
      </c>
      <c r="BK3" s="236">
        <v>44202</v>
      </c>
      <c r="BL3" s="45">
        <v>8.8000000000000007</v>
      </c>
      <c r="BN3" s="28" t="s">
        <v>268</v>
      </c>
      <c r="BO3" s="28">
        <v>1</v>
      </c>
      <c r="BP3" s="150" t="s">
        <v>906</v>
      </c>
      <c r="BQ3" s="55" t="s">
        <v>314</v>
      </c>
      <c r="BR3" s="154">
        <v>39.5448691407247</v>
      </c>
      <c r="BS3" s="152"/>
      <c r="BT3" s="152"/>
      <c r="BU3" s="152"/>
      <c r="BV3" s="152"/>
      <c r="BW3" s="152"/>
      <c r="BX3" s="152"/>
      <c r="BY3" s="154"/>
      <c r="BZ3" s="154">
        <v>0</v>
      </c>
      <c r="CA3" s="152"/>
      <c r="CB3" s="152">
        <v>50</v>
      </c>
      <c r="CC3" s="152"/>
      <c r="CD3" s="154"/>
      <c r="CE3" s="152"/>
      <c r="CF3" s="154">
        <v>0</v>
      </c>
      <c r="CG3" s="152"/>
      <c r="CH3" s="158">
        <v>36.742976028155297</v>
      </c>
      <c r="CI3" s="158">
        <v>33.658816785995299</v>
      </c>
      <c r="CJ3" s="154">
        <v>0</v>
      </c>
      <c r="CK3" s="152"/>
      <c r="CL3" s="159">
        <v>0</v>
      </c>
      <c r="CM3" s="152"/>
      <c r="CN3" s="160" t="s">
        <v>855</v>
      </c>
      <c r="CO3" s="128">
        <v>14.9</v>
      </c>
      <c r="CP3" s="55">
        <v>1.18</v>
      </c>
      <c r="CQ3" s="152">
        <v>50</v>
      </c>
      <c r="CR3" s="152">
        <v>35.149673385954799</v>
      </c>
      <c r="CS3" s="152">
        <v>20.625703146231501</v>
      </c>
      <c r="CT3" s="153"/>
      <c r="CU3" s="188">
        <v>-14.850326614045201</v>
      </c>
      <c r="CV3" s="243">
        <v>44293</v>
      </c>
      <c r="CW3" s="46">
        <v>7.59</v>
      </c>
      <c r="CX3" s="34" t="s">
        <v>270</v>
      </c>
      <c r="CY3" s="34" t="s">
        <v>268</v>
      </c>
      <c r="CZ3" s="189" t="s">
        <v>939</v>
      </c>
      <c r="DA3" s="28" t="s">
        <v>315</v>
      </c>
      <c r="DB3" s="192">
        <v>37.780427856641502</v>
      </c>
      <c r="DC3" s="191" t="s">
        <v>851</v>
      </c>
      <c r="DD3" s="191">
        <f>DV3-DB3</f>
        <v>-3.051431144437899</v>
      </c>
      <c r="DE3" s="191">
        <f>DV3-DB3</f>
        <v>-3.051431144437899</v>
      </c>
      <c r="DF3" s="192">
        <v>33.324127452231899</v>
      </c>
      <c r="DG3" s="191" t="s">
        <v>851</v>
      </c>
      <c r="DH3" s="190">
        <f>DV3-DF3</f>
        <v>1.4048692599717043</v>
      </c>
      <c r="DI3" s="190">
        <f>DV3-DF3</f>
        <v>1.4048692599717043</v>
      </c>
      <c r="DJ3" s="191">
        <v>0</v>
      </c>
      <c r="DK3" s="191" t="s">
        <v>852</v>
      </c>
      <c r="DL3" s="191">
        <v>50</v>
      </c>
      <c r="DM3" s="191" t="s">
        <v>852</v>
      </c>
      <c r="DN3" s="191"/>
      <c r="DO3" s="191">
        <f>DV3-DL3</f>
        <v>-15.271003287796397</v>
      </c>
      <c r="DP3" s="29"/>
      <c r="DQ3" s="29"/>
      <c r="DR3" s="191">
        <v>38.655583603549204</v>
      </c>
      <c r="DS3" s="192">
        <v>34.499276772165203</v>
      </c>
      <c r="DT3" s="191">
        <v>38.656859834225997</v>
      </c>
      <c r="DU3" s="191" t="s">
        <v>851</v>
      </c>
      <c r="DV3" s="201">
        <v>34.728996712203603</v>
      </c>
      <c r="DW3" s="191">
        <f>DB3-DV3</f>
        <v>3.051431144437899</v>
      </c>
      <c r="DX3" s="29"/>
      <c r="DY3" s="46">
        <v>38.6</v>
      </c>
      <c r="DZ3" s="28">
        <v>1.31</v>
      </c>
      <c r="EA3" s="191">
        <v>34.7986901629058</v>
      </c>
      <c r="EB3" s="191">
        <v>32.365274360189296</v>
      </c>
      <c r="EC3" s="191">
        <v>19.182032921541499</v>
      </c>
      <c r="ED3" s="191">
        <v>-2.4334158027165032</v>
      </c>
      <c r="EE3" s="188">
        <v>-2.4334158027165032</v>
      </c>
      <c r="EF3" s="243">
        <v>44379</v>
      </c>
      <c r="EG3" s="28">
        <v>3.9</v>
      </c>
      <c r="EI3" s="80" t="s">
        <v>268</v>
      </c>
      <c r="EJ3" s="218" t="s">
        <v>960</v>
      </c>
      <c r="EK3" s="120" t="s">
        <v>438</v>
      </c>
      <c r="EL3" s="219">
        <v>38.64</v>
      </c>
      <c r="EM3" s="220" t="s">
        <v>851</v>
      </c>
      <c r="EN3" s="220">
        <f>FF3-EL3</f>
        <v>-4.2084467095615992</v>
      </c>
      <c r="EO3" s="220">
        <f>FF3-EL3</f>
        <v>-4.2084467095615992</v>
      </c>
      <c r="EP3" s="220">
        <v>50</v>
      </c>
      <c r="EQ3" s="220" t="s">
        <v>852</v>
      </c>
      <c r="ER3" s="221"/>
      <c r="ES3" s="221">
        <f>FF3-EP3</f>
        <v>-15.568446709561599</v>
      </c>
      <c r="ET3" s="220">
        <v>0</v>
      </c>
      <c r="EU3" s="220" t="s">
        <v>852</v>
      </c>
      <c r="EV3" s="220">
        <v>50</v>
      </c>
      <c r="EW3" s="220" t="s">
        <v>852</v>
      </c>
      <c r="EX3" s="220"/>
      <c r="EY3" s="220">
        <f>FF3-EV3</f>
        <v>-15.568446709561599</v>
      </c>
      <c r="EZ3" s="222"/>
      <c r="FA3" s="222"/>
      <c r="FB3" s="219">
        <v>36.2102236465755</v>
      </c>
      <c r="FC3" s="219">
        <v>33.461276874386101</v>
      </c>
      <c r="FD3" s="220">
        <v>0</v>
      </c>
      <c r="FE3" s="220" t="s">
        <v>852</v>
      </c>
      <c r="FF3" s="223">
        <v>34.431553290438401</v>
      </c>
      <c r="FG3" s="220">
        <f>EL3-FF3</f>
        <v>4.2084467095615992</v>
      </c>
      <c r="FH3" s="222"/>
      <c r="FI3" s="224">
        <v>72.5</v>
      </c>
      <c r="FJ3" s="224">
        <v>1.48</v>
      </c>
      <c r="FK3" s="221">
        <v>31.761435048360099</v>
      </c>
      <c r="FL3" s="221">
        <v>37.279216467805597</v>
      </c>
      <c r="FM3" s="221">
        <v>24.264144826939699</v>
      </c>
      <c r="FN3" s="220">
        <v>5.5177814194454982</v>
      </c>
      <c r="FO3" s="250">
        <v>44461</v>
      </c>
      <c r="FP3" s="72">
        <v>5.38</v>
      </c>
      <c r="FQ3" s="70" t="s">
        <v>270</v>
      </c>
      <c r="FR3" s="45" t="s">
        <v>268</v>
      </c>
      <c r="FS3" s="33">
        <v>44533</v>
      </c>
      <c r="FT3" s="45">
        <v>8.98</v>
      </c>
      <c r="FU3" s="45" t="s">
        <v>116</v>
      </c>
      <c r="FV3" s="45" t="s">
        <v>268</v>
      </c>
      <c r="FW3" s="45"/>
      <c r="FX3" s="45"/>
      <c r="FY3" s="45"/>
      <c r="FZ3" s="45"/>
      <c r="GA3" s="29"/>
    </row>
    <row r="4" spans="1:267" x14ac:dyDescent="0.25">
      <c r="A4" s="4" t="s">
        <v>214</v>
      </c>
      <c r="B4" s="31">
        <v>44111</v>
      </c>
      <c r="C4" s="48">
        <v>1</v>
      </c>
      <c r="D4" s="55" t="s">
        <v>339</v>
      </c>
      <c r="E4" s="135" t="s">
        <v>155</v>
      </c>
      <c r="F4" s="4">
        <v>350318099</v>
      </c>
      <c r="G4" s="7">
        <v>12861</v>
      </c>
      <c r="H4" s="4">
        <v>201</v>
      </c>
      <c r="I4" s="28" t="s">
        <v>188</v>
      </c>
      <c r="J4" s="28" t="s">
        <v>2</v>
      </c>
      <c r="K4" s="67">
        <v>1</v>
      </c>
      <c r="L4" s="32">
        <v>43956</v>
      </c>
      <c r="M4" s="65">
        <v>0</v>
      </c>
      <c r="N4" s="44" t="s">
        <v>475</v>
      </c>
      <c r="O4" s="32">
        <v>43965</v>
      </c>
      <c r="P4" s="32" t="s">
        <v>473</v>
      </c>
      <c r="Q4" s="65"/>
      <c r="R4" s="32"/>
      <c r="S4" s="32"/>
      <c r="T4" s="32"/>
      <c r="U4" s="32"/>
      <c r="V4" s="32"/>
      <c r="W4" s="32"/>
      <c r="X4" s="32"/>
      <c r="Y4" s="32"/>
      <c r="Z4" s="235">
        <v>44111</v>
      </c>
      <c r="AA4" s="44">
        <v>38.03</v>
      </c>
      <c r="AC4" s="28" t="s">
        <v>267</v>
      </c>
      <c r="AD4">
        <v>0</v>
      </c>
      <c r="AE4" t="s">
        <v>880</v>
      </c>
      <c r="AF4" s="55" t="s">
        <v>339</v>
      </c>
      <c r="AG4" s="154">
        <v>37.755949603184398</v>
      </c>
      <c r="AH4" s="152" t="s">
        <v>851</v>
      </c>
      <c r="AI4" s="152">
        <f>BA4-AG4</f>
        <v>-1.1514170336457994</v>
      </c>
      <c r="AJ4" s="152">
        <f>BA4-AG4</f>
        <v>-1.1514170336457994</v>
      </c>
      <c r="AK4" s="152">
        <v>50</v>
      </c>
      <c r="AL4" s="152" t="s">
        <v>852</v>
      </c>
      <c r="AM4" s="152"/>
      <c r="AN4" s="154">
        <f>BA4-AK4</f>
        <v>-13.395467430461402</v>
      </c>
      <c r="AO4" s="154">
        <v>0</v>
      </c>
      <c r="AP4" s="152" t="s">
        <v>852</v>
      </c>
      <c r="AQ4" s="154">
        <v>40.134247283107896</v>
      </c>
      <c r="AR4" s="152" t="s">
        <v>851</v>
      </c>
      <c r="AS4" s="152">
        <f>BA4-AQ4</f>
        <v>-3.5297147135692981</v>
      </c>
      <c r="AT4" s="152">
        <f>BA4-AQ4</f>
        <v>-3.5297147135692981</v>
      </c>
      <c r="AU4" s="154">
        <v>0</v>
      </c>
      <c r="AV4" s="152" t="s">
        <v>852</v>
      </c>
      <c r="AW4" s="173">
        <v>45</v>
      </c>
      <c r="AX4" s="177">
        <v>37.383041130000002</v>
      </c>
      <c r="AY4" s="154">
        <v>0</v>
      </c>
      <c r="AZ4" s="152" t="s">
        <v>852</v>
      </c>
      <c r="BA4" s="156">
        <v>36.604532569538598</v>
      </c>
      <c r="BB4" s="152">
        <f>AG4-BA4</f>
        <v>1.1514170336457994</v>
      </c>
      <c r="BC4" s="125"/>
      <c r="BD4" s="172">
        <v>18.600000000000001</v>
      </c>
      <c r="BE4" s="55">
        <v>1.39</v>
      </c>
      <c r="BF4" s="152">
        <v>35.958442874697297</v>
      </c>
      <c r="BG4" s="152">
        <v>31.923228077098798</v>
      </c>
      <c r="BH4" s="152">
        <v>20.846116780631899</v>
      </c>
      <c r="BI4" s="153">
        <v>-4.0352147975984991</v>
      </c>
      <c r="BJ4" s="153">
        <v>-4.0352147975984991</v>
      </c>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P4" s="72"/>
      <c r="FQ4" s="15"/>
      <c r="FR4" s="45"/>
      <c r="FS4" s="33"/>
      <c r="FT4" s="45"/>
      <c r="FU4" s="45"/>
      <c r="FV4" s="45"/>
      <c r="FW4" s="45" t="s">
        <v>482</v>
      </c>
      <c r="FX4" s="45" t="s">
        <v>481</v>
      </c>
      <c r="FY4" s="45"/>
      <c r="FZ4" s="45"/>
      <c r="GA4" s="29"/>
    </row>
    <row r="5" spans="1:267" x14ac:dyDescent="0.25">
      <c r="A5" s="4" t="s">
        <v>215</v>
      </c>
      <c r="B5" s="31">
        <v>44113</v>
      </c>
      <c r="C5" s="48">
        <v>1</v>
      </c>
      <c r="D5" s="55" t="s">
        <v>357</v>
      </c>
      <c r="E5" s="135" t="s">
        <v>156</v>
      </c>
      <c r="F5" s="4">
        <v>390211401</v>
      </c>
      <c r="G5" s="7">
        <v>14287</v>
      </c>
      <c r="H5" s="4">
        <v>111</v>
      </c>
      <c r="I5" s="28" t="s">
        <v>189</v>
      </c>
      <c r="J5" s="28" t="s">
        <v>1</v>
      </c>
      <c r="K5" s="67">
        <v>1</v>
      </c>
      <c r="L5" s="32">
        <v>42881</v>
      </c>
      <c r="M5" s="65">
        <v>1</v>
      </c>
      <c r="N5" s="44" t="s">
        <v>124</v>
      </c>
      <c r="O5" s="32">
        <v>44022</v>
      </c>
      <c r="P5" s="32">
        <v>44141</v>
      </c>
      <c r="Q5" s="65"/>
      <c r="R5" s="32"/>
      <c r="S5" s="32"/>
      <c r="T5" s="32"/>
      <c r="U5" s="32"/>
      <c r="V5" s="32"/>
      <c r="W5" s="32"/>
      <c r="X5" s="32"/>
      <c r="Y5" s="32"/>
      <c r="Z5" s="235">
        <v>44113</v>
      </c>
      <c r="AA5" s="44">
        <v>38.630000000000003</v>
      </c>
      <c r="AB5" s="34" t="s">
        <v>270</v>
      </c>
      <c r="AC5" s="28" t="s">
        <v>267</v>
      </c>
      <c r="AD5">
        <v>0</v>
      </c>
      <c r="AE5" s="150" t="s">
        <v>895</v>
      </c>
      <c r="AF5" s="55" t="s">
        <v>357</v>
      </c>
      <c r="AG5" s="152">
        <v>50</v>
      </c>
      <c r="AH5" s="152"/>
      <c r="AI5" s="152"/>
      <c r="AJ5" s="152"/>
      <c r="AK5" s="152"/>
      <c r="AL5" s="152"/>
      <c r="AM5" s="152"/>
      <c r="AN5" s="154"/>
      <c r="AO5" s="154">
        <v>0</v>
      </c>
      <c r="AP5" s="152"/>
      <c r="AQ5" s="152">
        <v>50</v>
      </c>
      <c r="AR5" s="152"/>
      <c r="AS5" s="154"/>
      <c r="AT5" s="152"/>
      <c r="AU5" s="158">
        <v>43.725964399972796</v>
      </c>
      <c r="AV5" s="152"/>
      <c r="AW5" s="154"/>
      <c r="AX5" s="177">
        <v>38.464325049999999</v>
      </c>
      <c r="AY5" s="154">
        <v>0</v>
      </c>
      <c r="AZ5" s="152"/>
      <c r="BA5" s="159">
        <v>0</v>
      </c>
      <c r="BB5" s="152"/>
      <c r="BC5" s="186" t="s">
        <v>855</v>
      </c>
      <c r="BD5" s="172">
        <v>17.100000000000001</v>
      </c>
      <c r="BE5" s="55">
        <v>1.0900000000000001</v>
      </c>
      <c r="BF5" s="152">
        <v>37.075000000000003</v>
      </c>
      <c r="BG5" s="152">
        <v>37.085505197055099</v>
      </c>
      <c r="BH5" s="152">
        <v>20.3178821482459</v>
      </c>
      <c r="BI5" s="153">
        <v>1.0505197055096005E-2</v>
      </c>
      <c r="BJ5" s="153">
        <v>1.0505197055096005E-2</v>
      </c>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Z5" s="215"/>
      <c r="DA5" s="215"/>
      <c r="DB5" s="215"/>
      <c r="DC5" s="215"/>
      <c r="DD5" s="215"/>
      <c r="DE5" s="215"/>
      <c r="DF5" s="215"/>
      <c r="DG5" s="215"/>
      <c r="DH5" s="215"/>
      <c r="DI5" s="215"/>
      <c r="DJ5" s="215"/>
      <c r="DK5" s="215"/>
      <c r="DL5" s="215"/>
      <c r="DM5" s="215"/>
      <c r="DN5" s="215"/>
      <c r="DO5" s="215"/>
      <c r="DP5" s="215"/>
      <c r="DQ5" s="215"/>
      <c r="DR5" s="215"/>
      <c r="DS5" s="215"/>
      <c r="DT5" s="215"/>
      <c r="DU5" s="215"/>
      <c r="DV5" s="215"/>
      <c r="DW5" s="215"/>
      <c r="DX5" s="215"/>
      <c r="DY5" s="215"/>
      <c r="DZ5" s="215"/>
      <c r="EA5" s="215"/>
      <c r="EB5" s="215"/>
      <c r="EC5" s="215"/>
      <c r="ED5" s="215"/>
      <c r="EI5" s="80"/>
      <c r="EJ5" s="80"/>
      <c r="EK5" s="80"/>
      <c r="EL5" s="80"/>
      <c r="EM5" s="80"/>
      <c r="EN5" s="80"/>
      <c r="EO5" s="80"/>
      <c r="EP5" s="80"/>
      <c r="EQ5" s="80"/>
      <c r="ER5" s="80"/>
      <c r="ES5" s="80"/>
      <c r="ET5" s="80"/>
      <c r="EU5" s="80"/>
      <c r="EV5" s="80"/>
      <c r="EW5" s="80"/>
      <c r="EX5" s="80"/>
      <c r="EY5" s="80"/>
      <c r="EZ5" s="80"/>
      <c r="FA5" s="80"/>
      <c r="FB5" s="80"/>
      <c r="FC5" s="80"/>
      <c r="FD5" s="80"/>
      <c r="FE5" s="80"/>
      <c r="FF5" s="80"/>
      <c r="FG5" s="80"/>
      <c r="FH5" s="80"/>
      <c r="FI5" s="80"/>
      <c r="FJ5" s="80"/>
      <c r="FK5" s="80"/>
      <c r="FL5" s="80"/>
      <c r="FM5" s="80"/>
      <c r="FN5" s="80"/>
      <c r="FP5" s="72"/>
      <c r="FQ5" s="15"/>
      <c r="FR5" s="45"/>
      <c r="FS5" s="33"/>
      <c r="FT5" s="45"/>
      <c r="FU5" s="45"/>
      <c r="FV5" s="45"/>
      <c r="FW5" s="45" t="s">
        <v>478</v>
      </c>
      <c r="FX5" s="45" t="s">
        <v>481</v>
      </c>
      <c r="FY5" s="45"/>
      <c r="FZ5" s="45"/>
      <c r="GA5" s="29"/>
    </row>
    <row r="6" spans="1:267" x14ac:dyDescent="0.25">
      <c r="A6" s="4" t="s">
        <v>216</v>
      </c>
      <c r="B6" s="31">
        <v>44113</v>
      </c>
      <c r="C6" s="48">
        <v>1</v>
      </c>
      <c r="D6" s="55" t="s">
        <v>335</v>
      </c>
      <c r="E6" s="135" t="s">
        <v>157</v>
      </c>
      <c r="F6" s="4">
        <v>460705448</v>
      </c>
      <c r="G6" s="7">
        <v>16988</v>
      </c>
      <c r="H6" s="4">
        <v>111</v>
      </c>
      <c r="I6" s="25" t="s">
        <v>183</v>
      </c>
      <c r="J6" s="25" t="s">
        <v>1</v>
      </c>
      <c r="K6" s="67">
        <v>1</v>
      </c>
      <c r="L6" s="33">
        <v>43985</v>
      </c>
      <c r="M6" s="66">
        <v>1</v>
      </c>
      <c r="N6" s="45" t="s">
        <v>124</v>
      </c>
      <c r="O6" s="33">
        <v>44022</v>
      </c>
      <c r="P6" s="33">
        <v>44412</v>
      </c>
      <c r="Q6" s="66" t="s">
        <v>483</v>
      </c>
      <c r="R6" s="33">
        <v>44454</v>
      </c>
      <c r="S6" s="33">
        <v>44538</v>
      </c>
      <c r="Z6" s="236">
        <v>44113</v>
      </c>
      <c r="AA6" s="45">
        <v>0.09</v>
      </c>
      <c r="AC6" s="28" t="s">
        <v>268</v>
      </c>
      <c r="AD6">
        <v>0</v>
      </c>
      <c r="AE6" s="150" t="s">
        <v>878</v>
      </c>
      <c r="AF6" s="55" t="s">
        <v>335</v>
      </c>
      <c r="AG6" s="154">
        <v>38.115337839503198</v>
      </c>
      <c r="AH6" s="152" t="s">
        <v>851</v>
      </c>
      <c r="AI6" s="152">
        <f>BA6-AG6</f>
        <v>-0.86801841686269654</v>
      </c>
      <c r="AJ6" s="152">
        <f>BA6-AG6</f>
        <v>-0.86801841686269654</v>
      </c>
      <c r="AK6" s="152">
        <v>50</v>
      </c>
      <c r="AL6" s="152" t="s">
        <v>852</v>
      </c>
      <c r="AM6" s="152"/>
      <c r="AN6" s="154">
        <f>BA6-AK6</f>
        <v>-12.752680577359499</v>
      </c>
      <c r="AO6" s="154">
        <v>0</v>
      </c>
      <c r="AP6" s="152" t="s">
        <v>852</v>
      </c>
      <c r="AQ6" s="152">
        <v>50</v>
      </c>
      <c r="AR6" s="152" t="s">
        <v>852</v>
      </c>
      <c r="AS6" s="154"/>
      <c r="AT6" s="152">
        <f>BA6-AQ6</f>
        <v>-12.752680577359499</v>
      </c>
      <c r="AU6" s="154">
        <v>0</v>
      </c>
      <c r="AV6" s="152" t="s">
        <v>852</v>
      </c>
      <c r="AW6" s="154">
        <v>38.02869622</v>
      </c>
      <c r="AX6" s="176">
        <v>36.348561719999999</v>
      </c>
      <c r="AY6" s="154">
        <v>0</v>
      </c>
      <c r="AZ6" s="152" t="s">
        <v>852</v>
      </c>
      <c r="BA6" s="156">
        <v>37.247319422640501</v>
      </c>
      <c r="BB6" s="152">
        <f>AG6-BA6</f>
        <v>0.86801841686269654</v>
      </c>
      <c r="BC6" s="125"/>
      <c r="BD6" s="172">
        <v>48.8</v>
      </c>
      <c r="BE6" s="55">
        <v>1.1100000000000001</v>
      </c>
      <c r="BF6" s="152">
        <v>34.003616087471599</v>
      </c>
      <c r="BG6" s="152">
        <v>33.077943096869298</v>
      </c>
      <c r="BH6" s="152">
        <v>20.075148096162302</v>
      </c>
      <c r="BI6" s="153">
        <v>-0.92567299060230113</v>
      </c>
      <c r="BJ6" s="153">
        <v>-0.92567299060230113</v>
      </c>
      <c r="BK6" s="236">
        <v>44222</v>
      </c>
      <c r="BL6" s="45">
        <v>0.38</v>
      </c>
      <c r="BM6" s="28" t="s">
        <v>269</v>
      </c>
      <c r="BN6" s="28" t="s">
        <v>268</v>
      </c>
      <c r="BO6" s="28">
        <v>1</v>
      </c>
      <c r="BP6" s="189" t="s">
        <v>907</v>
      </c>
      <c r="BQ6" s="28" t="s">
        <v>336</v>
      </c>
      <c r="BR6" s="191">
        <v>50</v>
      </c>
      <c r="BS6" s="191" t="s">
        <v>852</v>
      </c>
      <c r="BT6" s="191"/>
      <c r="BU6" s="191">
        <f>CL6-BR6</f>
        <v>-13.734515760513503</v>
      </c>
      <c r="BV6" s="190">
        <v>33.194119904186401</v>
      </c>
      <c r="BW6" s="191" t="s">
        <v>851</v>
      </c>
      <c r="BX6" s="190">
        <f>CL6-BV6</f>
        <v>3.0713643353000961</v>
      </c>
      <c r="BY6" s="190">
        <f>CL6-BV6</f>
        <v>3.0713643353000961</v>
      </c>
      <c r="BZ6" s="190">
        <v>0</v>
      </c>
      <c r="CA6" s="191" t="s">
        <v>852</v>
      </c>
      <c r="CB6" s="191">
        <v>50</v>
      </c>
      <c r="CC6" s="191" t="s">
        <v>852</v>
      </c>
      <c r="CD6" s="190"/>
      <c r="CE6" s="191">
        <f>CL6-CB6</f>
        <v>-13.734515760513503</v>
      </c>
      <c r="CF6" s="190">
        <v>45</v>
      </c>
      <c r="CG6" s="191" t="s">
        <v>851</v>
      </c>
      <c r="CH6" s="192">
        <v>37.067625764414103</v>
      </c>
      <c r="CI6" s="192">
        <v>33.963311993463499</v>
      </c>
      <c r="CJ6" s="190">
        <v>0</v>
      </c>
      <c r="CK6" s="191" t="s">
        <v>852</v>
      </c>
      <c r="CL6" s="201">
        <v>36.265484239486497</v>
      </c>
      <c r="CM6" s="191">
        <f>BR6-CL6</f>
        <v>13.734515760513503</v>
      </c>
      <c r="CN6" s="29"/>
      <c r="CO6" s="46">
        <v>6.7</v>
      </c>
      <c r="CP6" s="28">
        <v>1.59</v>
      </c>
      <c r="CQ6" s="191">
        <v>35.201467801723197</v>
      </c>
      <c r="CR6" s="191">
        <v>31.134709764117702</v>
      </c>
      <c r="CS6" s="191">
        <v>19.581149578334301</v>
      </c>
      <c r="CT6" s="191">
        <v>-4.0667580376054957</v>
      </c>
      <c r="CU6" s="188">
        <v>-4.0667580376054957</v>
      </c>
      <c r="CV6" s="236">
        <v>44281</v>
      </c>
      <c r="CW6" s="45">
        <v>1.37</v>
      </c>
      <c r="CX6" s="28" t="s">
        <v>269</v>
      </c>
      <c r="CY6" s="28" t="s">
        <v>268</v>
      </c>
      <c r="CZ6" s="189" t="s">
        <v>940</v>
      </c>
      <c r="DA6" s="28" t="s">
        <v>337</v>
      </c>
      <c r="DB6" s="190">
        <v>37.637333289805603</v>
      </c>
      <c r="DC6" s="191" t="s">
        <v>851</v>
      </c>
      <c r="DD6" s="191">
        <f>DV6-DB6</f>
        <v>-3.3992760747851065</v>
      </c>
      <c r="DE6" s="191">
        <f>DV6-DB6</f>
        <v>-3.3992760747851065</v>
      </c>
      <c r="DF6" s="191">
        <v>50</v>
      </c>
      <c r="DG6" s="191" t="s">
        <v>852</v>
      </c>
      <c r="DH6" s="191"/>
      <c r="DI6" s="190">
        <f>DV6-DF6</f>
        <v>-15.761942784979503</v>
      </c>
      <c r="DJ6" s="190">
        <v>0</v>
      </c>
      <c r="DK6" s="191" t="s">
        <v>852</v>
      </c>
      <c r="DL6" s="191">
        <v>50</v>
      </c>
      <c r="DM6" s="191" t="s">
        <v>852</v>
      </c>
      <c r="DN6" s="190"/>
      <c r="DO6" s="191">
        <f>DV6-DL6</f>
        <v>-15.761942784979503</v>
      </c>
      <c r="DP6" s="190"/>
      <c r="DQ6" s="190"/>
      <c r="DR6" s="192">
        <v>36.800888905078097</v>
      </c>
      <c r="DS6" s="192">
        <v>33.837221051224503</v>
      </c>
      <c r="DT6" s="190">
        <v>0</v>
      </c>
      <c r="DU6" s="191" t="s">
        <v>852</v>
      </c>
      <c r="DV6" s="193">
        <v>34.238057215020497</v>
      </c>
      <c r="DW6" s="191">
        <f>DB6-DV6</f>
        <v>3.3992760747851065</v>
      </c>
      <c r="DX6" s="29"/>
      <c r="DY6" s="46">
        <v>41.4</v>
      </c>
      <c r="DZ6" s="46">
        <v>1.64</v>
      </c>
      <c r="EA6" s="191">
        <v>34.486433124738603</v>
      </c>
      <c r="EB6" s="191">
        <v>31.1601519752708</v>
      </c>
      <c r="EC6" s="191">
        <v>19.036660801570001</v>
      </c>
      <c r="ED6" s="191">
        <v>-3.3262811494678033</v>
      </c>
      <c r="EE6" s="188">
        <v>-3.3262811494678033</v>
      </c>
      <c r="EF6" s="243">
        <v>44349</v>
      </c>
      <c r="EG6" s="28">
        <v>7.14</v>
      </c>
      <c r="EH6" s="28" t="s">
        <v>269</v>
      </c>
      <c r="EI6" s="80" t="s">
        <v>268</v>
      </c>
      <c r="EJ6" s="218" t="s">
        <v>961</v>
      </c>
      <c r="EK6" s="120" t="s">
        <v>391</v>
      </c>
      <c r="EL6" s="219">
        <v>36.976498366141598</v>
      </c>
      <c r="EM6" s="220" t="s">
        <v>851</v>
      </c>
      <c r="EN6" s="220">
        <f>FF6-EL6</f>
        <v>-4.7861846921829994</v>
      </c>
      <c r="EO6" s="220">
        <f>FF6-EL6</f>
        <v>-4.7861846921829994</v>
      </c>
      <c r="EP6" s="219">
        <v>30.5442786055653</v>
      </c>
      <c r="EQ6" s="220" t="s">
        <v>851</v>
      </c>
      <c r="ER6" s="221">
        <f>FF6-EP6</f>
        <v>1.6460350683932994</v>
      </c>
      <c r="ES6" s="221">
        <f>FF6-EP6</f>
        <v>1.6460350683932994</v>
      </c>
      <c r="ET6" s="220">
        <v>0</v>
      </c>
      <c r="EU6" s="220" t="s">
        <v>852</v>
      </c>
      <c r="EV6" s="220">
        <v>50</v>
      </c>
      <c r="EW6" s="220" t="s">
        <v>852</v>
      </c>
      <c r="EX6" s="220"/>
      <c r="EY6" s="220">
        <f>FF6-EV6</f>
        <v>-17.809686326041401</v>
      </c>
      <c r="EZ6" s="222"/>
      <c r="FA6" s="222"/>
      <c r="FB6" s="219">
        <v>36.683664424326302</v>
      </c>
      <c r="FC6" s="219">
        <v>34.484242184357001</v>
      </c>
      <c r="FD6" s="220">
        <v>37.237318026886499</v>
      </c>
      <c r="FE6" s="220" t="s">
        <v>851</v>
      </c>
      <c r="FF6" s="223">
        <v>32.190313673958599</v>
      </c>
      <c r="FG6" s="220">
        <f>EL6-FF6</f>
        <v>4.7861846921829994</v>
      </c>
      <c r="FH6" s="222"/>
      <c r="FI6" s="224">
        <v>146.80000000000001</v>
      </c>
      <c r="FJ6" s="224">
        <v>1.82</v>
      </c>
      <c r="FK6" s="221">
        <v>34.613232298953903</v>
      </c>
      <c r="FL6" s="221">
        <v>35.774999999999999</v>
      </c>
      <c r="FM6" s="221">
        <v>20.500644009178998</v>
      </c>
      <c r="FN6" s="220">
        <v>1.1617677010460952</v>
      </c>
      <c r="FO6" s="243"/>
      <c r="FP6" s="72"/>
      <c r="FQ6" s="70"/>
      <c r="FR6" s="45"/>
      <c r="FS6" s="33"/>
      <c r="FT6" s="45"/>
      <c r="FU6" s="45"/>
      <c r="FV6" s="45"/>
      <c r="FW6" s="45" t="s">
        <v>484</v>
      </c>
      <c r="FX6" s="45" t="s">
        <v>481</v>
      </c>
      <c r="FY6" s="45"/>
      <c r="FZ6" s="45"/>
      <c r="GA6" s="29"/>
    </row>
    <row r="7" spans="1:267" x14ac:dyDescent="0.25">
      <c r="A7" s="4" t="s">
        <v>217</v>
      </c>
      <c r="B7" s="31">
        <v>44120</v>
      </c>
      <c r="C7" s="48">
        <v>1</v>
      </c>
      <c r="D7" s="55" t="s">
        <v>340</v>
      </c>
      <c r="E7" s="135" t="s">
        <v>158</v>
      </c>
      <c r="F7" s="4">
        <v>390928409</v>
      </c>
      <c r="G7" s="7">
        <v>14516</v>
      </c>
      <c r="H7" s="4">
        <v>111</v>
      </c>
      <c r="I7" s="25" t="s">
        <v>185</v>
      </c>
      <c r="J7" s="25" t="s">
        <v>1</v>
      </c>
      <c r="K7" s="67">
        <v>1</v>
      </c>
      <c r="L7" s="33">
        <v>44021</v>
      </c>
      <c r="M7" s="66">
        <v>1</v>
      </c>
      <c r="N7" s="45" t="s">
        <v>124</v>
      </c>
      <c r="O7" s="33">
        <v>44092</v>
      </c>
      <c r="P7" s="33" t="s">
        <v>473</v>
      </c>
      <c r="Z7" s="236">
        <v>44120</v>
      </c>
      <c r="AA7" s="45">
        <v>96.04</v>
      </c>
      <c r="AC7" s="28" t="s">
        <v>268</v>
      </c>
      <c r="AD7" s="125">
        <v>0</v>
      </c>
      <c r="AE7" s="125" t="s">
        <v>881</v>
      </c>
      <c r="AF7" s="55" t="s">
        <v>340</v>
      </c>
      <c r="AG7" s="178">
        <v>50</v>
      </c>
      <c r="AH7" s="178"/>
      <c r="AI7" s="178"/>
      <c r="AJ7" s="178"/>
      <c r="AK7" s="178"/>
      <c r="AL7" s="178"/>
      <c r="AM7" s="178"/>
      <c r="AN7" s="179"/>
      <c r="AO7" s="179">
        <v>0</v>
      </c>
      <c r="AP7" s="178"/>
      <c r="AQ7" s="178">
        <v>50</v>
      </c>
      <c r="AR7" s="178"/>
      <c r="AS7" s="179"/>
      <c r="AT7" s="178">
        <f>BA7-AQ7</f>
        <v>-50</v>
      </c>
      <c r="AU7" s="179">
        <v>0</v>
      </c>
      <c r="AV7" s="178"/>
      <c r="AW7" s="180">
        <v>35.613098829999998</v>
      </c>
      <c r="AX7" s="180">
        <v>32.947765390000001</v>
      </c>
      <c r="AY7" s="179">
        <v>0</v>
      </c>
      <c r="AZ7" s="178"/>
      <c r="BA7" s="181">
        <v>0</v>
      </c>
      <c r="BB7" s="178"/>
      <c r="BC7" s="160" t="s">
        <v>855</v>
      </c>
      <c r="BD7" s="182">
        <v>4.9000000000000004</v>
      </c>
      <c r="BE7" s="183">
        <v>1.1200000000000001</v>
      </c>
      <c r="BF7" s="178">
        <v>33.920166582133099</v>
      </c>
      <c r="BG7" s="178">
        <v>33.213537712920797</v>
      </c>
      <c r="BH7" s="178">
        <v>20.685012042159599</v>
      </c>
      <c r="BI7" s="178">
        <v>-0.70662886921230239</v>
      </c>
      <c r="BJ7" s="153">
        <v>-0.70662886921230239</v>
      </c>
      <c r="BK7" s="236">
        <v>44202</v>
      </c>
      <c r="BL7" s="45">
        <v>3.12</v>
      </c>
      <c r="BM7" s="28" t="s">
        <v>270</v>
      </c>
      <c r="BN7" s="28" t="s">
        <v>268</v>
      </c>
      <c r="BO7" s="202">
        <v>1</v>
      </c>
      <c r="BP7" s="203" t="s">
        <v>908</v>
      </c>
      <c r="BQ7" s="202" t="s">
        <v>341</v>
      </c>
      <c r="BR7" s="204">
        <v>37.681327398087397</v>
      </c>
      <c r="BS7" s="205" t="s">
        <v>851</v>
      </c>
      <c r="BT7" s="205">
        <f>CL7-BR7</f>
        <v>-1.8804611736910957</v>
      </c>
      <c r="BU7" s="205">
        <f>CL7-BR7</f>
        <v>-1.8804611736910957</v>
      </c>
      <c r="BV7" s="204">
        <v>30.635549178928201</v>
      </c>
      <c r="BW7" s="205" t="s">
        <v>851</v>
      </c>
      <c r="BX7" s="206">
        <f>CL7-BV7</f>
        <v>5.1653170454681003</v>
      </c>
      <c r="BY7" s="206">
        <f>CL7-BV7</f>
        <v>5.1653170454681003</v>
      </c>
      <c r="BZ7" s="206">
        <v>0</v>
      </c>
      <c r="CA7" s="205" t="s">
        <v>852</v>
      </c>
      <c r="CB7" s="206">
        <v>37.548739535617202</v>
      </c>
      <c r="CC7" s="205" t="s">
        <v>851</v>
      </c>
      <c r="CD7" s="205">
        <f>CL7-CB7</f>
        <v>-1.7478733112209</v>
      </c>
      <c r="CE7" s="205">
        <f>CL7-CB7</f>
        <v>-1.7478733112209</v>
      </c>
      <c r="CF7" s="206">
        <v>0</v>
      </c>
      <c r="CG7" s="205" t="s">
        <v>852</v>
      </c>
      <c r="CH7" s="204">
        <v>37.168993426726097</v>
      </c>
      <c r="CI7" s="204">
        <v>34.123902621594702</v>
      </c>
      <c r="CJ7" s="206">
        <v>0</v>
      </c>
      <c r="CK7" s="205" t="s">
        <v>852</v>
      </c>
      <c r="CL7" s="207">
        <v>35.800866224396302</v>
      </c>
      <c r="CM7" s="205">
        <f>BR7-CL7</f>
        <v>1.8804611736910957</v>
      </c>
      <c r="CN7" s="208"/>
      <c r="CO7" s="209">
        <v>32.4</v>
      </c>
      <c r="CP7" s="202">
        <v>1.41</v>
      </c>
      <c r="CQ7" s="205">
        <v>36.043789884870002</v>
      </c>
      <c r="CR7" s="205">
        <v>31.395522216961801</v>
      </c>
      <c r="CS7" s="205">
        <v>21.590036135791401</v>
      </c>
      <c r="CT7" s="205">
        <v>-4.6482676679082005</v>
      </c>
      <c r="CU7" s="205">
        <v>-4.6482676679082005</v>
      </c>
      <c r="CV7" s="236">
        <v>44295</v>
      </c>
      <c r="CW7" s="45">
        <v>1.7</v>
      </c>
      <c r="CX7" s="28" t="s">
        <v>269</v>
      </c>
      <c r="CY7" s="28" t="s">
        <v>268</v>
      </c>
      <c r="CZ7" s="189" t="s">
        <v>941</v>
      </c>
      <c r="DA7" s="28" t="s">
        <v>342</v>
      </c>
      <c r="DB7" s="191">
        <v>50</v>
      </c>
      <c r="DC7" s="191" t="s">
        <v>852</v>
      </c>
      <c r="DD7" s="191"/>
      <c r="DE7" s="191">
        <f>DV7-DB7</f>
        <v>-12.752144899767103</v>
      </c>
      <c r="DF7" s="191">
        <v>36.483888247650398</v>
      </c>
      <c r="DG7" s="191" t="s">
        <v>851</v>
      </c>
      <c r="DH7" s="190">
        <f>DV7-DF7</f>
        <v>0.76396685258249875</v>
      </c>
      <c r="DI7" s="190">
        <f>DV7-DF7</f>
        <v>0.76396685258249875</v>
      </c>
      <c r="DJ7" s="191">
        <v>0</v>
      </c>
      <c r="DK7" s="191" t="s">
        <v>852</v>
      </c>
      <c r="DL7" s="191">
        <v>50</v>
      </c>
      <c r="DM7" s="191" t="s">
        <v>852</v>
      </c>
      <c r="DN7" s="191"/>
      <c r="DO7" s="191">
        <f>DV7-DL7</f>
        <v>-12.752144899767103</v>
      </c>
      <c r="DP7" s="29"/>
      <c r="DQ7" s="29"/>
      <c r="DR7" s="191">
        <v>38.598634496438201</v>
      </c>
      <c r="DS7" s="192">
        <v>36.591604438054603</v>
      </c>
      <c r="DT7" s="191">
        <v>0</v>
      </c>
      <c r="DU7" s="191" t="s">
        <v>852</v>
      </c>
      <c r="DV7" s="193">
        <v>37.247855100232897</v>
      </c>
      <c r="DW7" s="191">
        <f>DB7-DV7</f>
        <v>12.752144899767103</v>
      </c>
      <c r="DX7" s="29"/>
      <c r="DY7" s="46">
        <v>26.3</v>
      </c>
      <c r="DZ7" s="28">
        <v>0.99</v>
      </c>
      <c r="EA7" s="191">
        <v>35.126453975816098</v>
      </c>
      <c r="EB7" s="191">
        <v>34.1225607976221</v>
      </c>
      <c r="EC7" s="191">
        <v>19.579942266545402</v>
      </c>
      <c r="ED7" s="191">
        <v>-1.0038931781939979</v>
      </c>
      <c r="EE7" s="188">
        <v>-1.0038931781939979</v>
      </c>
      <c r="EF7" s="243">
        <v>44386</v>
      </c>
      <c r="EG7" s="28">
        <v>3.36</v>
      </c>
      <c r="EH7" s="28" t="s">
        <v>269</v>
      </c>
      <c r="EI7" s="80" t="s">
        <v>268</v>
      </c>
      <c r="EJ7" s="218" t="s">
        <v>962</v>
      </c>
      <c r="EK7" s="120" t="s">
        <v>440</v>
      </c>
      <c r="EL7" s="220">
        <v>39.94</v>
      </c>
      <c r="EM7" s="220" t="s">
        <v>851</v>
      </c>
      <c r="EN7" s="220">
        <f>FF7-EL7</f>
        <v>-4.0788083493746967</v>
      </c>
      <c r="EO7" s="220">
        <f>FF7-EL7</f>
        <v>-4.0788083493746967</v>
      </c>
      <c r="EP7" s="220">
        <v>30.834267178732102</v>
      </c>
      <c r="EQ7" s="220" t="s">
        <v>851</v>
      </c>
      <c r="ER7" s="221">
        <f>FF7-EP7</f>
        <v>5.0269244718931994</v>
      </c>
      <c r="ES7" s="221">
        <f>FF7-EP7</f>
        <v>5.0269244718931994</v>
      </c>
      <c r="ET7" s="220">
        <v>0</v>
      </c>
      <c r="EU7" s="220" t="s">
        <v>852</v>
      </c>
      <c r="EV7" s="220">
        <v>39.153982814972203</v>
      </c>
      <c r="EW7" s="220" t="s">
        <v>851</v>
      </c>
      <c r="EX7" s="220">
        <f>FF7-EV7</f>
        <v>-3.2927911643469017</v>
      </c>
      <c r="EY7" s="220">
        <f>FF7-EV7</f>
        <v>-3.2927911643469017</v>
      </c>
      <c r="EZ7" s="222"/>
      <c r="FA7" s="222"/>
      <c r="FB7" s="219">
        <v>35.905109168009602</v>
      </c>
      <c r="FC7" s="219">
        <v>33.129437055034799</v>
      </c>
      <c r="FD7" s="220">
        <v>39.035440442373996</v>
      </c>
      <c r="FE7" s="220"/>
      <c r="FF7" s="223">
        <v>35.861191650625301</v>
      </c>
      <c r="FG7" s="220">
        <f>EL7-FF7</f>
        <v>4.0788083493746967</v>
      </c>
      <c r="FH7" s="222"/>
      <c r="FI7" s="224">
        <v>28.1</v>
      </c>
      <c r="FJ7" s="224">
        <v>1.48</v>
      </c>
      <c r="FK7" s="221">
        <v>31.366649859394101</v>
      </c>
      <c r="FL7" s="225">
        <v>37.6159811222755</v>
      </c>
      <c r="FM7" s="221">
        <v>23.519505480942001</v>
      </c>
      <c r="FN7" s="220">
        <v>6.2493312628813982</v>
      </c>
      <c r="FO7" s="243">
        <v>44489</v>
      </c>
      <c r="FP7" s="72">
        <v>10.18</v>
      </c>
      <c r="FQ7" s="15" t="s">
        <v>269</v>
      </c>
      <c r="FR7" s="45" t="s">
        <v>268</v>
      </c>
      <c r="FS7" s="49">
        <v>44580</v>
      </c>
      <c r="FT7" s="45">
        <v>16.88</v>
      </c>
      <c r="FU7" s="45" t="s">
        <v>476</v>
      </c>
      <c r="FV7" s="45"/>
      <c r="FW7" s="45"/>
      <c r="FX7" s="45"/>
      <c r="FY7" s="45"/>
      <c r="FZ7" s="45"/>
      <c r="GA7" s="29"/>
    </row>
    <row r="8" spans="1:267" x14ac:dyDescent="0.25">
      <c r="A8" s="4" t="s">
        <v>218</v>
      </c>
      <c r="B8" s="78">
        <v>44125</v>
      </c>
      <c r="C8" s="48">
        <v>1</v>
      </c>
      <c r="D8" s="55" t="s">
        <v>367</v>
      </c>
      <c r="E8" s="135" t="s">
        <v>159</v>
      </c>
      <c r="F8" s="4">
        <v>450202407</v>
      </c>
      <c r="G8" s="7">
        <v>16470</v>
      </c>
      <c r="H8" s="4">
        <v>205</v>
      </c>
      <c r="I8" s="28" t="s">
        <v>190</v>
      </c>
      <c r="J8" s="28" t="s">
        <v>1</v>
      </c>
      <c r="K8" s="67">
        <v>1</v>
      </c>
      <c r="L8" s="32">
        <v>44075</v>
      </c>
      <c r="M8" s="65">
        <v>1</v>
      </c>
      <c r="N8" s="44" t="s">
        <v>124</v>
      </c>
      <c r="O8" s="32">
        <v>44125</v>
      </c>
      <c r="P8" s="32">
        <v>44545</v>
      </c>
      <c r="Q8" s="65"/>
      <c r="R8" s="32"/>
      <c r="S8" s="32"/>
      <c r="T8" s="32"/>
      <c r="U8" s="32"/>
      <c r="V8" s="32"/>
      <c r="W8" s="32"/>
      <c r="X8" s="32"/>
      <c r="Y8" s="32"/>
      <c r="Z8" s="235">
        <v>44125</v>
      </c>
      <c r="AA8" s="44">
        <v>117.5</v>
      </c>
      <c r="AC8" s="28" t="s">
        <v>268</v>
      </c>
      <c r="AD8" s="62">
        <v>1</v>
      </c>
      <c r="AE8" s="150" t="s">
        <v>900</v>
      </c>
      <c r="AF8" s="55" t="s">
        <v>367</v>
      </c>
      <c r="AG8" s="154">
        <v>38.8242984869336</v>
      </c>
      <c r="AH8" s="152" t="s">
        <v>851</v>
      </c>
      <c r="AI8" s="152">
        <f>BA8-AG8</f>
        <v>-0.49824397579750013</v>
      </c>
      <c r="AJ8" s="152">
        <f>BA8-AG8</f>
        <v>-0.49824397579750013</v>
      </c>
      <c r="AK8" s="154">
        <v>35.050531480997101</v>
      </c>
      <c r="AL8" s="152" t="s">
        <v>851</v>
      </c>
      <c r="AM8" s="154">
        <f>BA8-AK8</f>
        <v>3.2755230301389986</v>
      </c>
      <c r="AN8" s="154">
        <f>BA8-AK8</f>
        <v>3.2755230301389986</v>
      </c>
      <c r="AO8" s="154">
        <v>0</v>
      </c>
      <c r="AP8" s="152" t="s">
        <v>852</v>
      </c>
      <c r="AQ8" s="152">
        <v>50</v>
      </c>
      <c r="AR8" s="152" t="s">
        <v>852</v>
      </c>
      <c r="AS8" s="154"/>
      <c r="AT8" s="152">
        <f>BA8-AQ8</f>
        <v>-11.6739454888639</v>
      </c>
      <c r="AU8" s="154">
        <v>0</v>
      </c>
      <c r="AV8" s="152" t="s">
        <v>852</v>
      </c>
      <c r="AW8" s="154"/>
      <c r="AX8" s="177">
        <v>38.837320570000003</v>
      </c>
      <c r="AY8" s="154">
        <v>0</v>
      </c>
      <c r="AZ8" s="152" t="s">
        <v>852</v>
      </c>
      <c r="BA8" s="156">
        <v>38.3260545111361</v>
      </c>
      <c r="BB8" s="152">
        <f>AG8-BA8</f>
        <v>0.49824397579750013</v>
      </c>
      <c r="BC8" s="125"/>
      <c r="BD8" s="128">
        <v>47.4</v>
      </c>
      <c r="BE8" s="55">
        <v>1.1200000000000001</v>
      </c>
      <c r="BF8" s="152">
        <v>33.868712023218997</v>
      </c>
      <c r="BG8" s="152">
        <v>32.453464757024499</v>
      </c>
      <c r="BH8" s="152">
        <v>19.864127279906299</v>
      </c>
      <c r="BI8" s="153">
        <v>-1.4152472661944984</v>
      </c>
      <c r="BJ8" s="153">
        <v>-1.4152472661944984</v>
      </c>
      <c r="BK8" s="236">
        <v>44218</v>
      </c>
      <c r="BL8" s="45">
        <v>200.24</v>
      </c>
      <c r="BM8" s="34"/>
      <c r="BN8" s="28" t="s">
        <v>268</v>
      </c>
      <c r="BO8" s="28">
        <v>1</v>
      </c>
      <c r="BP8" s="150" t="s">
        <v>909</v>
      </c>
      <c r="BQ8" s="55" t="s">
        <v>368</v>
      </c>
      <c r="BR8" s="154">
        <v>39.852515902774002</v>
      </c>
      <c r="BS8" s="152" t="s">
        <v>851</v>
      </c>
      <c r="BT8" s="152">
        <f>CL8-BR8</f>
        <v>-5.0560287993312016</v>
      </c>
      <c r="BU8" s="152">
        <f>CL8-BR8</f>
        <v>-5.0560287993312016</v>
      </c>
      <c r="BV8" s="158">
        <v>31.963635234102298</v>
      </c>
      <c r="BW8" s="152" t="s">
        <v>851</v>
      </c>
      <c r="BX8" s="154">
        <f>CL8-BV8</f>
        <v>2.8328518693405016</v>
      </c>
      <c r="BY8" s="154">
        <f>CL8-BV8</f>
        <v>2.8328518693405016</v>
      </c>
      <c r="BZ8" s="154">
        <v>0</v>
      </c>
      <c r="CA8" s="152" t="s">
        <v>852</v>
      </c>
      <c r="CB8" s="154">
        <v>39.1536015637734</v>
      </c>
      <c r="CC8" s="152" t="s">
        <v>851</v>
      </c>
      <c r="CD8" s="152">
        <f>CL8-CB8</f>
        <v>-4.3571144603305996</v>
      </c>
      <c r="CE8" s="152">
        <f>CL8-CB8</f>
        <v>-4.3571144603305996</v>
      </c>
      <c r="CF8" s="154">
        <v>0</v>
      </c>
      <c r="CG8" s="152" t="s">
        <v>852</v>
      </c>
      <c r="CH8" s="158">
        <v>37.1295426431682</v>
      </c>
      <c r="CI8" s="158">
        <v>33.489652344114099</v>
      </c>
      <c r="CJ8" s="154">
        <v>0</v>
      </c>
      <c r="CK8" s="152" t="s">
        <v>852</v>
      </c>
      <c r="CL8" s="156">
        <v>34.7964871034428</v>
      </c>
      <c r="CM8" s="152">
        <f>BR8-CL8</f>
        <v>5.0560287993312016</v>
      </c>
      <c r="CN8" s="125"/>
      <c r="CO8" s="128">
        <v>22</v>
      </c>
      <c r="CP8" s="55">
        <v>1.8</v>
      </c>
      <c r="CQ8" s="210">
        <v>35.6760284886318</v>
      </c>
      <c r="CR8" s="152">
        <v>32.305196452375299</v>
      </c>
      <c r="CS8" s="152">
        <v>20.9684122310757</v>
      </c>
      <c r="CT8" s="152">
        <v>-3.3708320362565019</v>
      </c>
      <c r="CU8" s="188">
        <v>-3.3708320362565019</v>
      </c>
      <c r="CV8" s="236">
        <v>44302</v>
      </c>
      <c r="CW8" s="45">
        <v>165.54</v>
      </c>
      <c r="CX8" s="28"/>
      <c r="CY8" s="28" t="s">
        <v>268</v>
      </c>
      <c r="CZ8" s="189" t="s">
        <v>942</v>
      </c>
      <c r="DA8" s="28" t="s">
        <v>369</v>
      </c>
      <c r="DB8" s="192">
        <v>37.859367650831501</v>
      </c>
      <c r="DC8" s="191" t="s">
        <v>851</v>
      </c>
      <c r="DD8" s="191">
        <f>DV8-DB8</f>
        <v>-3.2757087117070043</v>
      </c>
      <c r="DE8" s="191">
        <f>DV8-DB8</f>
        <v>-3.2757087117070043</v>
      </c>
      <c r="DF8" s="192">
        <v>31.688134594322801</v>
      </c>
      <c r="DG8" s="191" t="s">
        <v>851</v>
      </c>
      <c r="DH8" s="190">
        <f>DV8-DF8</f>
        <v>2.8955243448016965</v>
      </c>
      <c r="DI8" s="190">
        <f>DV8-DF8</f>
        <v>2.8955243448016965</v>
      </c>
      <c r="DJ8" s="190">
        <v>0</v>
      </c>
      <c r="DK8" s="191" t="s">
        <v>852</v>
      </c>
      <c r="DL8" s="192">
        <v>39.215935887158899</v>
      </c>
      <c r="DM8" s="191" t="s">
        <v>851</v>
      </c>
      <c r="DN8" s="191">
        <f>DV8-DL8</f>
        <v>-4.6322769480344022</v>
      </c>
      <c r="DO8" s="191">
        <f>DV8-DL8</f>
        <v>-4.6322769480344022</v>
      </c>
      <c r="DP8" s="191"/>
      <c r="DQ8" s="191"/>
      <c r="DR8" s="192">
        <v>38.979125171552603</v>
      </c>
      <c r="DS8" s="192">
        <v>34.697484981104999</v>
      </c>
      <c r="DT8" s="190">
        <v>0</v>
      </c>
      <c r="DU8" s="191" t="s">
        <v>852</v>
      </c>
      <c r="DV8" s="193">
        <v>34.583658939124497</v>
      </c>
      <c r="DW8" s="191">
        <f>DB8-DV8</f>
        <v>3.2757087117070043</v>
      </c>
      <c r="DX8" s="29"/>
      <c r="DY8" s="46">
        <v>39.1</v>
      </c>
      <c r="DZ8" s="46">
        <v>1.57</v>
      </c>
      <c r="EA8" s="191">
        <v>34.013332615903799</v>
      </c>
      <c r="EB8" s="191">
        <v>32.273399777480002</v>
      </c>
      <c r="EC8" s="191">
        <v>18.715389033520701</v>
      </c>
      <c r="ED8" s="191">
        <v>-1.7399328384237975</v>
      </c>
      <c r="EE8" s="188">
        <v>-1.7399328384237975</v>
      </c>
      <c r="EF8" s="243">
        <v>44386</v>
      </c>
      <c r="EG8" s="46">
        <v>7.24</v>
      </c>
      <c r="EH8" s="34" t="s">
        <v>476</v>
      </c>
      <c r="EI8" s="80" t="s">
        <v>268</v>
      </c>
      <c r="EJ8" s="226" t="s">
        <v>963</v>
      </c>
      <c r="EK8" s="119" t="s">
        <v>441</v>
      </c>
      <c r="EL8" s="227">
        <v>38.979999999999997</v>
      </c>
      <c r="EM8" s="227" t="s">
        <v>851</v>
      </c>
      <c r="EN8" s="227">
        <f>FF8-EL8</f>
        <v>-2.6522917778675961</v>
      </c>
      <c r="EO8" s="227">
        <f>FF8-EL8</f>
        <v>-2.6522917778675961</v>
      </c>
      <c r="EP8" s="228">
        <v>32.842138388141301</v>
      </c>
      <c r="EQ8" s="227" t="s">
        <v>851</v>
      </c>
      <c r="ER8" s="229">
        <f>FF8-EP8</f>
        <v>3.4855698339911001</v>
      </c>
      <c r="ES8" s="229">
        <f>FF8-EP8</f>
        <v>3.4855698339911001</v>
      </c>
      <c r="ET8" s="227">
        <v>0</v>
      </c>
      <c r="EU8" s="227" t="s">
        <v>852</v>
      </c>
      <c r="EV8" s="227">
        <v>38.169321445568798</v>
      </c>
      <c r="EW8" s="227" t="s">
        <v>851</v>
      </c>
      <c r="EX8" s="227">
        <f>FF8-EV8</f>
        <v>-1.8416132234363971</v>
      </c>
      <c r="EY8" s="227">
        <f>FF8-EV8</f>
        <v>-1.8416132234363971</v>
      </c>
      <c r="EZ8" s="230"/>
      <c r="FA8" s="230"/>
      <c r="FB8" s="228">
        <v>35.619336569846197</v>
      </c>
      <c r="FC8" s="228">
        <v>33.215421053068098</v>
      </c>
      <c r="FD8" s="227">
        <v>0</v>
      </c>
      <c r="FE8" s="227"/>
      <c r="FF8" s="231">
        <v>36.327708222132401</v>
      </c>
      <c r="FG8" s="227">
        <f>EL8-FF8</f>
        <v>2.6522917778675961</v>
      </c>
      <c r="FH8" s="230"/>
      <c r="FI8" s="232">
        <v>33.700000000000003</v>
      </c>
      <c r="FJ8" s="232">
        <v>1.63</v>
      </c>
      <c r="FK8" s="229">
        <v>33.227522032584098</v>
      </c>
      <c r="FL8" s="227">
        <v>39.241243046333999</v>
      </c>
      <c r="FM8" s="229">
        <v>20.719913208360399</v>
      </c>
      <c r="FN8" s="227">
        <v>6.0137210137499011</v>
      </c>
      <c r="FO8" s="243">
        <v>44484</v>
      </c>
      <c r="FP8" s="72">
        <v>32.94</v>
      </c>
      <c r="FQ8" s="70" t="s">
        <v>270</v>
      </c>
      <c r="FR8" s="45" t="s">
        <v>268</v>
      </c>
      <c r="FS8" s="33"/>
      <c r="FT8" s="45"/>
      <c r="FU8" s="45"/>
      <c r="FV8" s="45"/>
      <c r="FW8" s="45"/>
      <c r="FX8" s="45"/>
      <c r="FY8" s="45"/>
      <c r="FZ8" s="45"/>
      <c r="GA8" s="29"/>
    </row>
    <row r="9" spans="1:267" x14ac:dyDescent="0.25">
      <c r="A9" s="4" t="s">
        <v>219</v>
      </c>
      <c r="B9" s="31">
        <v>44134</v>
      </c>
      <c r="C9" s="48">
        <v>1</v>
      </c>
      <c r="D9" s="55" t="s">
        <v>330</v>
      </c>
      <c r="E9" s="135" t="s">
        <v>257</v>
      </c>
      <c r="F9" s="4">
        <v>361107405</v>
      </c>
      <c r="G9" s="7">
        <v>13461</v>
      </c>
      <c r="H9" s="4">
        <v>111</v>
      </c>
      <c r="I9" s="28" t="s">
        <v>191</v>
      </c>
      <c r="J9" s="28" t="s">
        <v>2</v>
      </c>
      <c r="K9" s="67">
        <v>1</v>
      </c>
      <c r="L9" s="32">
        <v>44044</v>
      </c>
      <c r="M9" s="65">
        <v>0</v>
      </c>
      <c r="N9" s="44"/>
      <c r="O9" s="32"/>
      <c r="P9" s="32"/>
      <c r="Q9" s="65"/>
      <c r="R9" s="32"/>
      <c r="S9" s="32"/>
      <c r="T9" s="32"/>
      <c r="U9" s="32"/>
      <c r="V9" s="32"/>
      <c r="W9" s="32"/>
      <c r="X9" s="32"/>
      <c r="Y9" s="32"/>
      <c r="Z9" s="235">
        <v>44134</v>
      </c>
      <c r="AA9" s="44">
        <v>181.7</v>
      </c>
      <c r="AD9" s="62"/>
      <c r="AE9" s="150" t="s">
        <v>872</v>
      </c>
      <c r="AF9" s="55" t="s">
        <v>330</v>
      </c>
      <c r="AG9" s="152">
        <v>50</v>
      </c>
      <c r="AH9" s="152"/>
      <c r="AI9" s="152"/>
      <c r="AJ9" s="152"/>
      <c r="AK9" s="152"/>
      <c r="AL9" s="152"/>
      <c r="AM9" s="152"/>
      <c r="AN9" s="154"/>
      <c r="AO9" s="154">
        <v>0</v>
      </c>
      <c r="AP9" s="152"/>
      <c r="AQ9" s="152">
        <v>50</v>
      </c>
      <c r="AR9" s="152"/>
      <c r="AS9" s="154"/>
      <c r="AT9" s="152">
        <f>BA9-AQ9</f>
        <v>-50</v>
      </c>
      <c r="AU9" s="154">
        <v>51.4533489997497</v>
      </c>
      <c r="AV9" s="152"/>
      <c r="AW9" s="154"/>
      <c r="AX9" s="154"/>
      <c r="AY9" s="154">
        <v>0</v>
      </c>
      <c r="AZ9" s="152"/>
      <c r="BA9" s="159">
        <v>0</v>
      </c>
      <c r="BB9" s="152"/>
      <c r="BC9" s="160" t="s">
        <v>855</v>
      </c>
      <c r="BD9" s="128">
        <v>40.6</v>
      </c>
      <c r="BE9" s="55">
        <v>0.65</v>
      </c>
      <c r="BF9" s="152">
        <v>35.446742345153403</v>
      </c>
      <c r="BG9" s="152">
        <v>34.523381591547</v>
      </c>
      <c r="BH9" s="152">
        <v>19.6293843742455</v>
      </c>
      <c r="BI9" s="153">
        <v>-0.9233607536064028</v>
      </c>
      <c r="BJ9" s="153">
        <v>-0.9233607536064028</v>
      </c>
      <c r="BR9" s="55"/>
      <c r="EI9" s="80"/>
      <c r="EJ9" s="80"/>
      <c r="EK9" s="80"/>
      <c r="EL9" s="80"/>
      <c r="EM9" s="80"/>
      <c r="EN9" s="80"/>
      <c r="EO9" s="80"/>
      <c r="EP9" s="80"/>
      <c r="EQ9" s="80"/>
      <c r="ER9" s="80"/>
      <c r="ES9" s="80"/>
      <c r="ET9" s="80"/>
      <c r="EU9" s="80"/>
      <c r="EV9" s="80"/>
      <c r="EW9" s="80"/>
      <c r="EX9" s="80"/>
      <c r="EY9" s="80"/>
      <c r="EZ9" s="80"/>
      <c r="FA9" s="80"/>
      <c r="FB9" s="80"/>
      <c r="FC9" s="80"/>
      <c r="FD9" s="80"/>
      <c r="FE9" s="80"/>
      <c r="FF9" s="80"/>
      <c r="FG9" s="80"/>
      <c r="FH9" s="80"/>
      <c r="FI9" s="80"/>
      <c r="FJ9" s="80"/>
      <c r="FK9" s="80"/>
      <c r="FL9" s="80"/>
      <c r="FM9" s="80"/>
      <c r="FN9" s="80"/>
      <c r="FP9" s="72"/>
      <c r="FQ9" s="15"/>
      <c r="FR9" s="45"/>
      <c r="FS9" s="33"/>
      <c r="FT9" s="45"/>
      <c r="FU9" s="45"/>
      <c r="FV9" s="45"/>
      <c r="FW9" s="45" t="s">
        <v>477</v>
      </c>
      <c r="FX9" s="45" t="s">
        <v>481</v>
      </c>
      <c r="FY9" s="45"/>
      <c r="FZ9" s="45"/>
      <c r="GA9" s="29"/>
    </row>
    <row r="10" spans="1:267" x14ac:dyDescent="0.25">
      <c r="A10" s="4" t="s">
        <v>220</v>
      </c>
      <c r="B10" s="31">
        <v>44134</v>
      </c>
      <c r="C10" s="48">
        <v>1</v>
      </c>
      <c r="D10" s="55" t="s">
        <v>305</v>
      </c>
      <c r="E10" s="135" t="s">
        <v>160</v>
      </c>
      <c r="F10" s="4">
        <v>440409096</v>
      </c>
      <c r="G10" s="7">
        <v>16171</v>
      </c>
      <c r="H10" s="4">
        <v>111</v>
      </c>
      <c r="I10" s="28" t="s">
        <v>192</v>
      </c>
      <c r="J10" s="28" t="s">
        <v>1</v>
      </c>
      <c r="K10" s="67">
        <v>1</v>
      </c>
      <c r="L10" s="32">
        <v>42767</v>
      </c>
      <c r="M10" s="65">
        <v>1</v>
      </c>
      <c r="N10" s="44" t="s">
        <v>124</v>
      </c>
      <c r="O10" s="32">
        <v>44134</v>
      </c>
      <c r="P10" s="32">
        <v>44344</v>
      </c>
      <c r="Q10" s="65"/>
      <c r="R10" s="32"/>
      <c r="S10" s="32"/>
      <c r="T10" s="32"/>
      <c r="U10" s="32"/>
      <c r="V10" s="32"/>
      <c r="W10" s="32"/>
      <c r="X10" s="32"/>
      <c r="Y10" s="32"/>
      <c r="Z10" s="235">
        <v>44134</v>
      </c>
      <c r="AA10" s="44">
        <v>116.52</v>
      </c>
      <c r="AB10" s="34" t="s">
        <v>269</v>
      </c>
      <c r="AC10" s="28" t="s">
        <v>268</v>
      </c>
      <c r="AD10" s="62">
        <v>1</v>
      </c>
      <c r="AE10" s="150" t="s">
        <v>854</v>
      </c>
      <c r="AF10" s="55" t="s">
        <v>305</v>
      </c>
      <c r="AG10" s="152">
        <v>50</v>
      </c>
      <c r="AH10" s="152"/>
      <c r="AI10" s="152"/>
      <c r="AJ10" s="152"/>
      <c r="AK10" s="152"/>
      <c r="AL10" s="152"/>
      <c r="AM10" s="152"/>
      <c r="AN10" s="154"/>
      <c r="AO10" s="154">
        <v>0</v>
      </c>
      <c r="AP10" s="152"/>
      <c r="AQ10" s="152">
        <v>50</v>
      </c>
      <c r="AR10" s="152"/>
      <c r="AS10" s="154"/>
      <c r="AT10" s="152"/>
      <c r="AU10" s="154">
        <v>39.7984654662759</v>
      </c>
      <c r="AV10" s="152"/>
      <c r="AW10" s="154"/>
      <c r="AX10" s="154"/>
      <c r="AY10" s="154">
        <v>0</v>
      </c>
      <c r="AZ10" s="152"/>
      <c r="BA10" s="159">
        <v>0</v>
      </c>
      <c r="BB10" s="152"/>
      <c r="BC10" s="160" t="s">
        <v>855</v>
      </c>
      <c r="BD10" s="128">
        <v>12.9</v>
      </c>
      <c r="BE10" s="55">
        <v>0.95</v>
      </c>
      <c r="BF10" s="152">
        <v>50</v>
      </c>
      <c r="BG10" s="152">
        <v>32.794602214993098</v>
      </c>
      <c r="BH10" s="152">
        <v>17.9848605671617</v>
      </c>
      <c r="BI10" s="153"/>
      <c r="BJ10" s="153">
        <v>-17.205397785006902</v>
      </c>
      <c r="BK10" s="236">
        <v>44225</v>
      </c>
      <c r="BN10" s="28" t="s">
        <v>268</v>
      </c>
      <c r="BO10" s="28">
        <v>1</v>
      </c>
      <c r="BP10" s="150" t="s">
        <v>910</v>
      </c>
      <c r="BQ10" s="55" t="s">
        <v>306</v>
      </c>
      <c r="BR10" s="158">
        <v>37.112707280404599</v>
      </c>
      <c r="BS10" s="152" t="s">
        <v>851</v>
      </c>
      <c r="BT10" s="152">
        <f t="shared" ref="BT10:BT19" si="0">CL10-BR10</f>
        <v>-4.7658427218689994</v>
      </c>
      <c r="BU10" s="152">
        <f t="shared" ref="BU10:BU19" si="1">CL10-BR10</f>
        <v>-4.7658427218689994</v>
      </c>
      <c r="BV10" s="158">
        <v>31.2824946382331</v>
      </c>
      <c r="BW10" s="152" t="s">
        <v>851</v>
      </c>
      <c r="BX10" s="154">
        <f>CL10-BV10</f>
        <v>1.0643699203025001</v>
      </c>
      <c r="BY10" s="154">
        <f t="shared" ref="BY10:BY19" si="2">CL10-BV10</f>
        <v>1.0643699203025001</v>
      </c>
      <c r="BZ10" s="154">
        <v>0</v>
      </c>
      <c r="CA10" s="152" t="s">
        <v>852</v>
      </c>
      <c r="CB10" s="154">
        <v>40.102802046064802</v>
      </c>
      <c r="CC10" s="152" t="s">
        <v>851</v>
      </c>
      <c r="CD10" s="152">
        <f>CL10-CB10</f>
        <v>-7.7559374875292022</v>
      </c>
      <c r="CE10" s="152">
        <f t="shared" ref="CE10:CE19" si="3">CL10-CB10</f>
        <v>-7.7559374875292022</v>
      </c>
      <c r="CF10" s="154">
        <v>0</v>
      </c>
      <c r="CG10" s="152" t="s">
        <v>852</v>
      </c>
      <c r="CH10" s="158">
        <v>38.307927126154098</v>
      </c>
      <c r="CI10" s="158">
        <v>36.063887094519302</v>
      </c>
      <c r="CJ10" s="154">
        <v>0</v>
      </c>
      <c r="CK10" s="152" t="s">
        <v>852</v>
      </c>
      <c r="CL10" s="156">
        <v>32.3468645585356</v>
      </c>
      <c r="CM10" s="152">
        <f t="shared" ref="CM10:CM19" si="4">BR10-CL10</f>
        <v>4.7658427218689994</v>
      </c>
      <c r="CN10" s="125"/>
      <c r="CO10" s="169">
        <v>93.1</v>
      </c>
      <c r="CP10" s="162">
        <v>1.98</v>
      </c>
      <c r="CQ10" s="152">
        <v>33.157340864170699</v>
      </c>
      <c r="CR10" s="152">
        <v>29.686548918641702</v>
      </c>
      <c r="CS10" s="152">
        <v>17.9793428624114</v>
      </c>
      <c r="CT10" s="152">
        <v>-3.4707919455289975</v>
      </c>
      <c r="CU10" s="188">
        <v>-3.4707919455289975</v>
      </c>
      <c r="CV10" s="243">
        <v>44316</v>
      </c>
      <c r="CW10" s="46">
        <v>217.61</v>
      </c>
      <c r="CX10" s="34" t="s">
        <v>269</v>
      </c>
      <c r="CY10" s="34" t="s">
        <v>268</v>
      </c>
      <c r="CZ10" s="150" t="s">
        <v>943</v>
      </c>
      <c r="DA10" s="55" t="s">
        <v>307</v>
      </c>
      <c r="DB10" s="158">
        <v>37.948041224117901</v>
      </c>
      <c r="DC10" s="152" t="s">
        <v>851</v>
      </c>
      <c r="DD10" s="152">
        <f>DV10-DB10</f>
        <v>-3.7803327674983009</v>
      </c>
      <c r="DE10" s="152">
        <f>DV10-DB10</f>
        <v>-3.7803327674983009</v>
      </c>
      <c r="DF10" s="158">
        <v>30.050990415571501</v>
      </c>
      <c r="DG10" s="152" t="s">
        <v>851</v>
      </c>
      <c r="DH10" s="154">
        <f>DV10-DF10</f>
        <v>4.1167180410480988</v>
      </c>
      <c r="DI10" s="154">
        <f>DV10-DF10</f>
        <v>4.1167180410480988</v>
      </c>
      <c r="DJ10" s="152">
        <v>0</v>
      </c>
      <c r="DK10" s="152" t="s">
        <v>852</v>
      </c>
      <c r="DL10" s="152">
        <v>39.323733878938299</v>
      </c>
      <c r="DM10" s="152" t="s">
        <v>851</v>
      </c>
      <c r="DN10" s="152">
        <f>DV10-DL10</f>
        <v>-5.1560254223186988</v>
      </c>
      <c r="DO10" s="152">
        <f>DV10-DL10</f>
        <v>-5.1560254223186988</v>
      </c>
      <c r="DP10" s="152"/>
      <c r="DQ10" s="152"/>
      <c r="DR10" s="158">
        <v>36.261796751846397</v>
      </c>
      <c r="DS10" s="158">
        <v>34.216946187066</v>
      </c>
      <c r="DT10" s="152">
        <v>0</v>
      </c>
      <c r="DU10" s="152" t="s">
        <v>852</v>
      </c>
      <c r="DV10" s="156">
        <v>34.1677084566196</v>
      </c>
      <c r="DW10" s="152">
        <f>DB10-DV10</f>
        <v>3.7803327674983009</v>
      </c>
      <c r="DX10" s="125"/>
      <c r="DY10" s="128">
        <v>42.7</v>
      </c>
      <c r="DZ10" s="128">
        <v>1.59</v>
      </c>
      <c r="EA10" s="154">
        <v>35.171731812392899</v>
      </c>
      <c r="EB10" s="154">
        <v>35.733739696876597</v>
      </c>
      <c r="EC10" s="154">
        <v>20.093317560745401</v>
      </c>
      <c r="ED10" s="152">
        <v>0.56200788448369821</v>
      </c>
      <c r="EE10" s="188">
        <v>0.56200788448369821</v>
      </c>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80"/>
      <c r="FK10" s="80"/>
      <c r="FL10" s="80"/>
      <c r="FM10" s="80"/>
      <c r="FN10" s="80"/>
      <c r="FP10" s="72"/>
      <c r="FQ10" s="15"/>
      <c r="FR10" s="45"/>
      <c r="FS10" s="33"/>
      <c r="FT10" s="45"/>
      <c r="FU10" s="45"/>
      <c r="FV10" s="45"/>
      <c r="FW10" s="45" t="s">
        <v>478</v>
      </c>
      <c r="FX10" s="45" t="s">
        <v>481</v>
      </c>
      <c r="FY10" s="45"/>
      <c r="FZ10" s="45"/>
      <c r="GA10" s="29"/>
    </row>
    <row r="11" spans="1:267" x14ac:dyDescent="0.25">
      <c r="A11" s="4" t="s">
        <v>231</v>
      </c>
      <c r="B11" s="31">
        <v>44134</v>
      </c>
      <c r="C11" s="48">
        <v>1</v>
      </c>
      <c r="D11" s="55" t="s">
        <v>351</v>
      </c>
      <c r="E11" s="135" t="s">
        <v>161</v>
      </c>
      <c r="F11" s="4">
        <v>5510131253</v>
      </c>
      <c r="G11" s="7">
        <v>20375</v>
      </c>
      <c r="H11" s="4">
        <v>111</v>
      </c>
      <c r="I11" s="25" t="s">
        <v>184</v>
      </c>
      <c r="J11" s="25" t="s">
        <v>1</v>
      </c>
      <c r="K11" s="67">
        <v>1</v>
      </c>
      <c r="L11" s="33">
        <v>42566</v>
      </c>
      <c r="M11" s="66">
        <v>1</v>
      </c>
      <c r="N11" s="45" t="s">
        <v>124</v>
      </c>
      <c r="O11" s="33">
        <v>44134</v>
      </c>
      <c r="P11" s="33">
        <v>44306</v>
      </c>
      <c r="Z11" s="236">
        <v>44134</v>
      </c>
      <c r="AA11" s="45">
        <v>22.91</v>
      </c>
      <c r="AC11" s="28" t="s">
        <v>268</v>
      </c>
      <c r="AD11" s="62">
        <v>1</v>
      </c>
      <c r="AE11" s="150" t="s">
        <v>889</v>
      </c>
      <c r="AF11" s="55" t="s">
        <v>351</v>
      </c>
      <c r="AG11" s="158">
        <v>36.547492499872597</v>
      </c>
      <c r="AH11" s="152" t="s">
        <v>851</v>
      </c>
      <c r="AI11" s="152">
        <f>BA11-AG11</f>
        <v>-4.7867461515236975</v>
      </c>
      <c r="AJ11" s="152">
        <f>BA11-AG11</f>
        <v>-4.7867461515236975</v>
      </c>
      <c r="AK11" s="152">
        <v>50</v>
      </c>
      <c r="AL11" s="152" t="s">
        <v>852</v>
      </c>
      <c r="AM11" s="152"/>
      <c r="AN11" s="154">
        <f>BA11-AK11</f>
        <v>-18.239253651651101</v>
      </c>
      <c r="AO11" s="154">
        <v>0</v>
      </c>
      <c r="AP11" s="152" t="s">
        <v>852</v>
      </c>
      <c r="AQ11" s="152">
        <v>50</v>
      </c>
      <c r="AR11" s="152" t="s">
        <v>852</v>
      </c>
      <c r="AS11" s="154"/>
      <c r="AT11" s="152">
        <f>BA11-AQ11</f>
        <v>-18.239253651651101</v>
      </c>
      <c r="AU11" s="154">
        <v>0</v>
      </c>
      <c r="AV11" s="152" t="s">
        <v>852</v>
      </c>
      <c r="AW11" s="158">
        <v>36.458375910845703</v>
      </c>
      <c r="AX11" s="158">
        <v>33.275495303034702</v>
      </c>
      <c r="AY11" s="154">
        <v>0</v>
      </c>
      <c r="AZ11" s="152" t="s">
        <v>852</v>
      </c>
      <c r="BA11" s="156">
        <v>31.760746348348899</v>
      </c>
      <c r="BB11" s="152">
        <v>4.7867461515236975</v>
      </c>
      <c r="BC11" s="125"/>
      <c r="BD11" s="128">
        <v>20.7</v>
      </c>
      <c r="BE11" s="55">
        <v>1.31</v>
      </c>
      <c r="BF11" s="152">
        <v>33.529319814447298</v>
      </c>
      <c r="BG11" s="152">
        <v>30.8297028900637</v>
      </c>
      <c r="BH11" s="152">
        <v>17.676389475979398</v>
      </c>
      <c r="BI11" s="153">
        <v>-2.6996169243835979</v>
      </c>
      <c r="BJ11" s="153">
        <v>-2.6996169243835979</v>
      </c>
      <c r="BK11" s="243">
        <v>44281</v>
      </c>
      <c r="BL11" s="46">
        <v>0.2</v>
      </c>
      <c r="BN11" s="28" t="s">
        <v>268</v>
      </c>
      <c r="BO11" s="28">
        <v>1</v>
      </c>
      <c r="BP11" s="189" t="s">
        <v>911</v>
      </c>
      <c r="BQ11" s="28" t="s">
        <v>352</v>
      </c>
      <c r="BR11" s="192">
        <v>37.7734640523013</v>
      </c>
      <c r="BS11" s="191" t="s">
        <v>851</v>
      </c>
      <c r="BT11" s="191">
        <f t="shared" si="0"/>
        <v>-4.9915624151331031</v>
      </c>
      <c r="BU11" s="191">
        <f t="shared" si="1"/>
        <v>-4.9915624151331031</v>
      </c>
      <c r="BV11" s="191">
        <v>50</v>
      </c>
      <c r="BW11" s="191" t="s">
        <v>852</v>
      </c>
      <c r="BX11" s="191"/>
      <c r="BY11" s="190">
        <f t="shared" si="2"/>
        <v>-17.218098362831803</v>
      </c>
      <c r="BZ11" s="190">
        <v>0</v>
      </c>
      <c r="CA11" s="191" t="s">
        <v>852</v>
      </c>
      <c r="CB11" s="191">
        <v>50</v>
      </c>
      <c r="CC11" s="191" t="s">
        <v>852</v>
      </c>
      <c r="CD11" s="190"/>
      <c r="CE11" s="191">
        <f t="shared" si="3"/>
        <v>-17.218098362831803</v>
      </c>
      <c r="CF11" s="190"/>
      <c r="CG11" s="190"/>
      <c r="CH11" s="190">
        <v>37.105601501035501</v>
      </c>
      <c r="CI11" s="192">
        <v>34.728682397911001</v>
      </c>
      <c r="CJ11" s="190">
        <v>0</v>
      </c>
      <c r="CK11" s="191" t="s">
        <v>852</v>
      </c>
      <c r="CL11" s="193">
        <v>32.781901637168197</v>
      </c>
      <c r="CM11" s="191">
        <f t="shared" si="4"/>
        <v>4.9915624151331031</v>
      </c>
      <c r="CN11" s="29"/>
      <c r="CO11" s="46">
        <v>62.6</v>
      </c>
      <c r="CP11" s="46">
        <v>1.55</v>
      </c>
      <c r="CQ11" s="191">
        <v>36.182924913823399</v>
      </c>
      <c r="CR11" s="191">
        <v>30.530629938981701</v>
      </c>
      <c r="CS11" s="191">
        <v>18.990362944672299</v>
      </c>
      <c r="CT11" s="191">
        <v>-5.6522949748416984</v>
      </c>
      <c r="CU11" s="188">
        <v>-5.6522949748416984</v>
      </c>
      <c r="EI11" s="80"/>
      <c r="EJ11" s="80"/>
      <c r="EK11" s="80"/>
      <c r="EL11" s="80"/>
      <c r="EM11" s="80"/>
      <c r="EN11" s="80"/>
      <c r="EO11" s="80"/>
      <c r="EP11" s="80"/>
      <c r="EQ11" s="80"/>
      <c r="ER11" s="80"/>
      <c r="ES11" s="80"/>
      <c r="ET11" s="80"/>
      <c r="EU11" s="80"/>
      <c r="EV11" s="80"/>
      <c r="EW11" s="80"/>
      <c r="EX11" s="80"/>
      <c r="EY11" s="80"/>
      <c r="EZ11" s="80"/>
      <c r="FA11" s="80"/>
      <c r="FB11" s="80"/>
      <c r="FC11" s="80"/>
      <c r="FD11" s="80"/>
      <c r="FE11" s="80"/>
      <c r="FF11" s="80"/>
      <c r="FG11" s="80"/>
      <c r="FH11" s="80"/>
      <c r="FI11" s="80"/>
      <c r="FJ11" s="80"/>
      <c r="FK11" s="80"/>
      <c r="FL11" s="80"/>
      <c r="FM11" s="80"/>
      <c r="FN11" s="80"/>
      <c r="FP11" s="72"/>
      <c r="FQ11" s="15"/>
      <c r="FR11" s="45"/>
      <c r="FS11" s="33"/>
      <c r="FT11" s="45"/>
      <c r="FU11" s="45"/>
      <c r="FV11" s="45"/>
      <c r="FW11" s="45" t="s">
        <v>479</v>
      </c>
      <c r="FX11" s="45" t="s">
        <v>481</v>
      </c>
      <c r="FY11" s="45"/>
      <c r="FZ11" s="45"/>
      <c r="GA11" s="29"/>
    </row>
    <row r="12" spans="1:267" x14ac:dyDescent="0.25">
      <c r="A12" s="4" t="s">
        <v>222</v>
      </c>
      <c r="B12" s="31">
        <v>44141</v>
      </c>
      <c r="C12" s="48">
        <v>1</v>
      </c>
      <c r="D12" s="55" t="s">
        <v>316</v>
      </c>
      <c r="E12" s="135" t="s">
        <v>162</v>
      </c>
      <c r="F12" s="4">
        <v>370911424</v>
      </c>
      <c r="G12" s="7">
        <v>13769</v>
      </c>
      <c r="H12" s="4">
        <v>201</v>
      </c>
      <c r="I12" s="28" t="s">
        <v>193</v>
      </c>
      <c r="J12" s="28" t="s">
        <v>1</v>
      </c>
      <c r="K12" s="67">
        <v>1</v>
      </c>
      <c r="L12" s="32">
        <v>44075</v>
      </c>
      <c r="M12" s="65">
        <v>1</v>
      </c>
      <c r="N12" s="44" t="s">
        <v>111</v>
      </c>
      <c r="O12" s="32">
        <v>44141</v>
      </c>
      <c r="P12" s="32">
        <v>44330</v>
      </c>
      <c r="Q12" s="65" t="s">
        <v>480</v>
      </c>
      <c r="R12" s="32">
        <v>44340</v>
      </c>
      <c r="S12" s="32">
        <v>44536</v>
      </c>
      <c r="T12" s="33" t="s">
        <v>124</v>
      </c>
      <c r="U12" s="32">
        <v>44624</v>
      </c>
      <c r="V12" s="33" t="s">
        <v>473</v>
      </c>
      <c r="W12" s="32"/>
      <c r="X12" s="32"/>
      <c r="Y12" s="32"/>
      <c r="Z12" s="235">
        <v>44141</v>
      </c>
      <c r="AA12" s="44">
        <v>1553.47</v>
      </c>
      <c r="AB12" s="34" t="s">
        <v>270</v>
      </c>
      <c r="AC12" s="28" t="s">
        <v>268</v>
      </c>
      <c r="AD12" s="62">
        <v>1</v>
      </c>
      <c r="AE12" s="150" t="s">
        <v>862</v>
      </c>
      <c r="AF12" s="55" t="s">
        <v>316</v>
      </c>
      <c r="AG12" s="158">
        <v>39.702788365662997</v>
      </c>
      <c r="AH12" s="152" t="s">
        <v>851</v>
      </c>
      <c r="AI12" s="152">
        <f>BA12-AG12</f>
        <v>-2.2833071143142973</v>
      </c>
      <c r="AJ12" s="152">
        <f>BA12-AG12</f>
        <v>-2.2833071143142973</v>
      </c>
      <c r="AK12" s="152">
        <v>50</v>
      </c>
      <c r="AL12" s="152" t="s">
        <v>852</v>
      </c>
      <c r="AM12" s="152"/>
      <c r="AN12" s="154">
        <f>BA12-AK12</f>
        <v>-12.580518748651301</v>
      </c>
      <c r="AO12" s="154">
        <v>0</v>
      </c>
      <c r="AP12" s="152" t="s">
        <v>852</v>
      </c>
      <c r="AQ12" s="158">
        <v>38.258249393503696</v>
      </c>
      <c r="AR12" s="152" t="s">
        <v>851</v>
      </c>
      <c r="AS12" s="152">
        <f>BA12-AQ12</f>
        <v>-0.83876814215499707</v>
      </c>
      <c r="AT12" s="152">
        <f>BA12-AQ12</f>
        <v>-0.83876814215499707</v>
      </c>
      <c r="AU12" s="158">
        <v>37.085878035705697</v>
      </c>
      <c r="AV12" s="152" t="s">
        <v>851</v>
      </c>
      <c r="AW12" s="158">
        <v>38.2000407614007</v>
      </c>
      <c r="AX12" s="158">
        <v>34.433727809929998</v>
      </c>
      <c r="AY12" s="154">
        <v>0</v>
      </c>
      <c r="AZ12" s="152" t="s">
        <v>852</v>
      </c>
      <c r="BA12" s="156">
        <v>37.419481251348699</v>
      </c>
      <c r="BB12" s="152">
        <v>2.2833071143142973</v>
      </c>
      <c r="BC12" s="125"/>
      <c r="BD12" s="128">
        <v>31.3</v>
      </c>
      <c r="BE12" s="55">
        <v>1.57</v>
      </c>
      <c r="BF12" s="152">
        <v>29.135051214877802</v>
      </c>
      <c r="BG12" s="152">
        <v>29.809260997800799</v>
      </c>
      <c r="BH12" s="152">
        <v>17.4954457207328</v>
      </c>
      <c r="BI12" s="153">
        <v>0.67420978292299694</v>
      </c>
      <c r="BJ12" s="153">
        <v>0.67420978292299694</v>
      </c>
      <c r="BK12" s="243">
        <v>44321</v>
      </c>
      <c r="BL12" s="46">
        <v>421.83</v>
      </c>
      <c r="BM12" s="34" t="s">
        <v>270</v>
      </c>
      <c r="BN12" s="34" t="s">
        <v>267</v>
      </c>
      <c r="BO12" s="34">
        <v>1</v>
      </c>
      <c r="BP12" s="189" t="s">
        <v>912</v>
      </c>
      <c r="BQ12" s="28" t="s">
        <v>317</v>
      </c>
      <c r="BR12" s="192">
        <v>36.854650248233597</v>
      </c>
      <c r="BS12" s="191" t="s">
        <v>851</v>
      </c>
      <c r="BT12" s="191">
        <f t="shared" si="0"/>
        <v>-3.9549649856207978</v>
      </c>
      <c r="BU12" s="191">
        <f t="shared" si="1"/>
        <v>-3.9549649856207978</v>
      </c>
      <c r="BV12" s="192">
        <v>31.446347207795501</v>
      </c>
      <c r="BW12" s="191" t="s">
        <v>851</v>
      </c>
      <c r="BX12" s="190">
        <f>CL12-BV12</f>
        <v>1.4533380548172978</v>
      </c>
      <c r="BY12" s="190">
        <f t="shared" si="2"/>
        <v>1.4533380548172978</v>
      </c>
      <c r="BZ12" s="191">
        <v>0</v>
      </c>
      <c r="CA12" s="191" t="s">
        <v>852</v>
      </c>
      <c r="CB12" s="192">
        <v>39.006919692491302</v>
      </c>
      <c r="CC12" s="191" t="s">
        <v>851</v>
      </c>
      <c r="CD12" s="191">
        <f>CL12-CB12</f>
        <v>-6.1072344298785026</v>
      </c>
      <c r="CE12" s="191">
        <f t="shared" si="3"/>
        <v>-6.1072344298785026</v>
      </c>
      <c r="CF12" s="29"/>
      <c r="CG12" s="29"/>
      <c r="CH12" s="192">
        <v>36.639739012465803</v>
      </c>
      <c r="CI12" s="192">
        <v>33.803362204714702</v>
      </c>
      <c r="CJ12" s="191">
        <v>37.78</v>
      </c>
      <c r="CK12" s="191" t="s">
        <v>851</v>
      </c>
      <c r="CL12" s="193">
        <v>32.899685262612799</v>
      </c>
      <c r="CM12" s="191">
        <f t="shared" si="4"/>
        <v>3.9549649856207978</v>
      </c>
      <c r="CN12" s="29"/>
      <c r="CO12" s="46">
        <v>55.7</v>
      </c>
      <c r="CP12" s="46">
        <v>1.57</v>
      </c>
      <c r="CQ12" s="190">
        <v>35.498852330795501</v>
      </c>
      <c r="CR12" s="190">
        <v>37.9927955961546</v>
      </c>
      <c r="CS12" s="190">
        <v>20.639584122136799</v>
      </c>
      <c r="CT12" s="191">
        <v>2.4939432653590998</v>
      </c>
      <c r="CU12" s="188">
        <v>2.4939432653590998</v>
      </c>
      <c r="CV12" s="240">
        <v>44421</v>
      </c>
      <c r="CW12" s="46">
        <v>322.08</v>
      </c>
      <c r="CY12" s="34" t="s">
        <v>267</v>
      </c>
      <c r="CZ12" s="196" t="s">
        <v>944</v>
      </c>
      <c r="DA12" s="126" t="s">
        <v>459</v>
      </c>
      <c r="DB12" s="198">
        <v>39.520000000000003</v>
      </c>
      <c r="DC12" s="191" t="s">
        <v>851</v>
      </c>
      <c r="DD12" s="188">
        <f t="shared" ref="DD12:DD19" si="5">DV12-DB12</f>
        <v>-4.0547361847641028</v>
      </c>
      <c r="DE12" s="188">
        <f t="shared" ref="DE12:DE19" si="6">DV12-DB12</f>
        <v>-4.0547361847641028</v>
      </c>
      <c r="DF12" s="198">
        <v>32.783255579403701</v>
      </c>
      <c r="DG12" s="191" t="s">
        <v>851</v>
      </c>
      <c r="DH12" s="197">
        <f>DV12-DF12</f>
        <v>2.6820082358321997</v>
      </c>
      <c r="DI12" s="197">
        <f t="shared" ref="DI12:DI19" si="7">DV12-DF12</f>
        <v>2.6820082358321997</v>
      </c>
      <c r="DJ12" s="188">
        <v>0</v>
      </c>
      <c r="DK12" s="191" t="s">
        <v>852</v>
      </c>
      <c r="DL12" s="191">
        <v>38.148618775051403</v>
      </c>
      <c r="DM12" s="191" t="s">
        <v>851</v>
      </c>
      <c r="DN12" s="188">
        <f>DV12-DL12</f>
        <v>-2.6833549598155031</v>
      </c>
      <c r="DO12" s="188">
        <f t="shared" ref="DO12:DO19" si="8">DV12-DL12</f>
        <v>-2.6833549598155031</v>
      </c>
      <c r="DP12" s="61"/>
      <c r="DQ12" s="61"/>
      <c r="DR12" s="198">
        <v>35.691384046207297</v>
      </c>
      <c r="DS12" s="198">
        <v>34.028292334709</v>
      </c>
      <c r="DT12" s="188">
        <v>0</v>
      </c>
      <c r="DU12" s="188"/>
      <c r="DV12" s="214">
        <v>35.4652638152359</v>
      </c>
      <c r="DW12" s="188">
        <f t="shared" ref="DW12:DW19" si="9">DB12-DV12</f>
        <v>4.0547361847641028</v>
      </c>
      <c r="DX12" s="61"/>
      <c r="DY12" s="199">
        <v>39.5</v>
      </c>
      <c r="DZ12" s="199">
        <v>1.63</v>
      </c>
      <c r="EA12" s="188">
        <v>33.291573121070599</v>
      </c>
      <c r="EB12" s="188">
        <v>35.168230895458599</v>
      </c>
      <c r="EC12" s="188">
        <v>20.519404685680499</v>
      </c>
      <c r="ED12" s="191">
        <v>1.8766577743880006</v>
      </c>
      <c r="EE12" s="188">
        <v>1.8766577743880006</v>
      </c>
      <c r="EF12" s="243">
        <v>44533</v>
      </c>
      <c r="EG12" s="46">
        <v>85.42</v>
      </c>
      <c r="EH12" s="34" t="s">
        <v>476</v>
      </c>
      <c r="EI12" s="34" t="s">
        <v>268</v>
      </c>
      <c r="EJ12" s="80"/>
      <c r="EK12" s="80"/>
      <c r="EL12" s="80"/>
      <c r="EM12" s="80"/>
      <c r="EN12" s="80"/>
      <c r="EO12" s="80"/>
      <c r="EP12" s="80"/>
      <c r="EQ12" s="80"/>
      <c r="ER12" s="80"/>
      <c r="ES12" s="80"/>
      <c r="ET12" s="80"/>
      <c r="EU12" s="80"/>
      <c r="EV12" s="80"/>
      <c r="EW12" s="80"/>
      <c r="EX12" s="80"/>
      <c r="EY12" s="80"/>
      <c r="EZ12" s="80"/>
      <c r="FA12" s="80"/>
      <c r="FB12" s="80"/>
      <c r="FC12" s="80"/>
      <c r="FD12" s="80"/>
      <c r="FE12" s="80"/>
      <c r="FF12" s="80"/>
      <c r="FG12" s="80"/>
      <c r="FH12" s="80"/>
      <c r="FI12" s="80"/>
      <c r="FJ12" s="80"/>
      <c r="FK12" s="80"/>
      <c r="FL12" s="80"/>
      <c r="FM12" s="80"/>
      <c r="FN12" s="80"/>
      <c r="FO12" s="240">
        <v>44621</v>
      </c>
      <c r="FP12" s="72">
        <v>138.13999999999999</v>
      </c>
      <c r="FQ12" s="15"/>
      <c r="FR12" s="45" t="s">
        <v>267</v>
      </c>
      <c r="FS12" s="33"/>
      <c r="FT12" s="45"/>
      <c r="FU12" s="45"/>
      <c r="FV12" s="45"/>
      <c r="FW12" s="45"/>
      <c r="FX12" s="45"/>
      <c r="FY12" s="45"/>
      <c r="FZ12" s="45"/>
      <c r="GA12" s="29"/>
    </row>
    <row r="13" spans="1:267" x14ac:dyDescent="0.25">
      <c r="A13" s="4" t="s">
        <v>223</v>
      </c>
      <c r="B13" s="31">
        <v>44148</v>
      </c>
      <c r="C13" s="48">
        <v>1</v>
      </c>
      <c r="D13" s="55" t="s">
        <v>323</v>
      </c>
      <c r="E13" s="135" t="s">
        <v>163</v>
      </c>
      <c r="F13" s="4">
        <v>4504133409</v>
      </c>
      <c r="G13" s="7">
        <v>16538</v>
      </c>
      <c r="H13" s="4">
        <v>211</v>
      </c>
      <c r="I13" s="28" t="s">
        <v>194</v>
      </c>
      <c r="J13" s="28" t="s">
        <v>2</v>
      </c>
      <c r="K13" s="67">
        <v>1</v>
      </c>
      <c r="L13" s="32">
        <v>44105</v>
      </c>
      <c r="M13" s="65">
        <v>1</v>
      </c>
      <c r="N13" s="44" t="s">
        <v>124</v>
      </c>
      <c r="O13" s="32">
        <v>44148</v>
      </c>
      <c r="P13" s="32">
        <v>44442</v>
      </c>
      <c r="Q13" s="65"/>
      <c r="R13" s="32"/>
      <c r="S13" s="32"/>
      <c r="T13" s="32"/>
      <c r="U13" s="32"/>
      <c r="V13" s="32"/>
      <c r="W13" s="32"/>
      <c r="X13" s="32"/>
      <c r="Y13" s="32"/>
      <c r="Z13" s="235">
        <v>44148</v>
      </c>
      <c r="AA13" s="44">
        <v>12.64</v>
      </c>
      <c r="AB13" s="34" t="s">
        <v>270</v>
      </c>
      <c r="AC13" s="28" t="s">
        <v>268</v>
      </c>
      <c r="AD13" s="167">
        <v>1</v>
      </c>
      <c r="AE13" s="150" t="s">
        <v>866</v>
      </c>
      <c r="AF13" s="55" t="s">
        <v>323</v>
      </c>
      <c r="AG13" s="152">
        <v>50</v>
      </c>
      <c r="AH13" s="152"/>
      <c r="AI13" s="152"/>
      <c r="AJ13" s="152"/>
      <c r="AK13" s="152"/>
      <c r="AL13" s="152"/>
      <c r="AM13" s="152"/>
      <c r="AN13" s="154"/>
      <c r="AO13" s="154">
        <v>0</v>
      </c>
      <c r="AP13" s="152"/>
      <c r="AQ13" s="152">
        <v>50</v>
      </c>
      <c r="AR13" s="152"/>
      <c r="AS13" s="154"/>
      <c r="AT13" s="152"/>
      <c r="AU13" s="154">
        <v>0</v>
      </c>
      <c r="AV13" s="152"/>
      <c r="AW13" s="173">
        <v>39.6200273882028</v>
      </c>
      <c r="AX13" s="158">
        <v>36.231401698883197</v>
      </c>
      <c r="AY13" s="154">
        <v>0</v>
      </c>
      <c r="AZ13" s="152"/>
      <c r="BA13" s="159">
        <v>0</v>
      </c>
      <c r="BB13" s="152"/>
      <c r="BC13" s="160" t="s">
        <v>855</v>
      </c>
      <c r="BD13" s="128">
        <v>82.1</v>
      </c>
      <c r="BE13" s="55">
        <v>1.7</v>
      </c>
      <c r="BF13" s="152">
        <v>34.589419939836702</v>
      </c>
      <c r="BG13" s="152">
        <v>34.684128191678099</v>
      </c>
      <c r="BH13" s="152">
        <v>17.091859618621701</v>
      </c>
      <c r="BI13" s="152">
        <v>9.4708251841396418E-2</v>
      </c>
      <c r="BJ13" s="153">
        <v>9.4708251841396418E-2</v>
      </c>
      <c r="BK13" s="236">
        <v>44232</v>
      </c>
      <c r="BL13" s="45">
        <v>0.87</v>
      </c>
      <c r="BN13" s="28" t="s">
        <v>268</v>
      </c>
      <c r="BO13" s="28">
        <v>1</v>
      </c>
      <c r="BP13" s="189" t="s">
        <v>913</v>
      </c>
      <c r="BQ13" s="28" t="s">
        <v>324</v>
      </c>
      <c r="BR13" s="192">
        <v>37.954936347412598</v>
      </c>
      <c r="BS13" s="191" t="s">
        <v>851</v>
      </c>
      <c r="BT13" s="191">
        <f t="shared" si="0"/>
        <v>-2.9002823309831953</v>
      </c>
      <c r="BU13" s="191">
        <f t="shared" si="1"/>
        <v>-2.9002823309831953</v>
      </c>
      <c r="BV13" s="192">
        <v>31.541007193666498</v>
      </c>
      <c r="BW13" s="191" t="s">
        <v>851</v>
      </c>
      <c r="BX13" s="190">
        <f>CL13-BV13</f>
        <v>3.5136468227629045</v>
      </c>
      <c r="BY13" s="190">
        <f t="shared" si="2"/>
        <v>3.5136468227629045</v>
      </c>
      <c r="BZ13" s="190">
        <v>0</v>
      </c>
      <c r="CA13" s="191" t="s">
        <v>852</v>
      </c>
      <c r="CB13" s="190">
        <v>37.869031214241197</v>
      </c>
      <c r="CC13" s="191" t="s">
        <v>851</v>
      </c>
      <c r="CD13" s="191">
        <f>CL13-CB13</f>
        <v>-2.814377197811794</v>
      </c>
      <c r="CE13" s="191">
        <f t="shared" si="3"/>
        <v>-2.814377197811794</v>
      </c>
      <c r="CF13" s="190">
        <v>0</v>
      </c>
      <c r="CG13" s="191" t="s">
        <v>852</v>
      </c>
      <c r="CH13" s="190">
        <v>36.158882896847601</v>
      </c>
      <c r="CI13" s="192">
        <v>34.631444996459201</v>
      </c>
      <c r="CJ13" s="190">
        <v>0</v>
      </c>
      <c r="CK13" s="191" t="s">
        <v>852</v>
      </c>
      <c r="CL13" s="193">
        <v>35.054654016429403</v>
      </c>
      <c r="CM13" s="191">
        <f t="shared" si="4"/>
        <v>2.9002823309831953</v>
      </c>
      <c r="CN13" s="29"/>
      <c r="CO13" s="199">
        <v>21.2</v>
      </c>
      <c r="CP13" s="126">
        <v>1.84</v>
      </c>
      <c r="CQ13" s="191">
        <v>33.707203344293802</v>
      </c>
      <c r="CR13" s="191">
        <v>31.867294857664799</v>
      </c>
      <c r="CS13" s="191">
        <v>18.4827906796999</v>
      </c>
      <c r="CT13" s="191">
        <v>-1.8399084866290032</v>
      </c>
      <c r="CU13" s="188">
        <v>-1.8399084866290032</v>
      </c>
      <c r="CV13" s="243">
        <v>44351</v>
      </c>
      <c r="CW13" s="46">
        <v>0.72</v>
      </c>
      <c r="CX13" s="34" t="s">
        <v>269</v>
      </c>
      <c r="CY13" s="34" t="s">
        <v>268</v>
      </c>
      <c r="CZ13" s="189" t="s">
        <v>945</v>
      </c>
      <c r="DA13" s="28" t="s">
        <v>393</v>
      </c>
      <c r="DB13" s="192">
        <v>37.342887373542801</v>
      </c>
      <c r="DC13" s="191" t="s">
        <v>851</v>
      </c>
      <c r="DD13" s="191">
        <f t="shared" si="5"/>
        <v>-3.5352058643090984</v>
      </c>
      <c r="DE13" s="191">
        <f t="shared" si="6"/>
        <v>-3.5352058643090984</v>
      </c>
      <c r="DF13" s="192">
        <v>31.212204735648498</v>
      </c>
      <c r="DG13" s="191" t="s">
        <v>851</v>
      </c>
      <c r="DH13" s="190">
        <f>DV13-DF13</f>
        <v>2.5954767735852045</v>
      </c>
      <c r="DI13" s="190">
        <f t="shared" si="7"/>
        <v>2.5954767735852045</v>
      </c>
      <c r="DJ13" s="191">
        <v>0</v>
      </c>
      <c r="DK13" s="191" t="s">
        <v>852</v>
      </c>
      <c r="DL13" s="191">
        <v>50</v>
      </c>
      <c r="DM13" s="191" t="s">
        <v>852</v>
      </c>
      <c r="DN13" s="191"/>
      <c r="DO13" s="191">
        <f t="shared" si="8"/>
        <v>-16.192318490766297</v>
      </c>
      <c r="DP13" s="29"/>
      <c r="DQ13" s="29"/>
      <c r="DR13" s="192">
        <v>36.838943563199997</v>
      </c>
      <c r="DS13" s="192">
        <v>35.384894447385001</v>
      </c>
      <c r="DT13" s="191">
        <v>0</v>
      </c>
      <c r="DU13" s="191" t="s">
        <v>852</v>
      </c>
      <c r="DV13" s="193">
        <v>33.807681509233703</v>
      </c>
      <c r="DW13" s="191">
        <f t="shared" si="9"/>
        <v>3.5352058643090984</v>
      </c>
      <c r="DX13" s="29"/>
      <c r="DY13" s="46">
        <v>46.2</v>
      </c>
      <c r="DZ13" s="46">
        <v>1.78</v>
      </c>
      <c r="EA13" s="190">
        <v>33.756753630922198</v>
      </c>
      <c r="EB13" s="190">
        <v>34.305618255844998</v>
      </c>
      <c r="EC13" s="190">
        <v>20.870653868609299</v>
      </c>
      <c r="ED13" s="191">
        <v>0.54886462492279975</v>
      </c>
      <c r="EE13" s="188">
        <v>0.54886462492279975</v>
      </c>
      <c r="EF13" s="243">
        <v>44442</v>
      </c>
      <c r="EG13" s="28">
        <v>1.52</v>
      </c>
      <c r="EH13" s="28" t="s">
        <v>269</v>
      </c>
      <c r="EI13" s="80" t="s">
        <v>267</v>
      </c>
      <c r="EJ13" s="226" t="s">
        <v>964</v>
      </c>
      <c r="EK13" s="119" t="s">
        <v>462</v>
      </c>
      <c r="EL13" s="228">
        <v>38.805</v>
      </c>
      <c r="EM13" s="220" t="s">
        <v>851</v>
      </c>
      <c r="EN13" s="227">
        <f>FF13-EL13</f>
        <v>-3.2155562874396963</v>
      </c>
      <c r="EO13" s="227">
        <f>FF13-EL13</f>
        <v>-3.2155562874396963</v>
      </c>
      <c r="EP13" s="228">
        <v>32.4308937570922</v>
      </c>
      <c r="EQ13" s="220" t="s">
        <v>851</v>
      </c>
      <c r="ER13" s="229">
        <f>FF13-EP13</f>
        <v>3.1585499554681036</v>
      </c>
      <c r="ES13" s="229">
        <f>FF13-EP13</f>
        <v>3.1585499554681036</v>
      </c>
      <c r="ET13" s="227">
        <v>0</v>
      </c>
      <c r="EU13" s="220" t="s">
        <v>852</v>
      </c>
      <c r="EV13" s="227">
        <v>50</v>
      </c>
      <c r="EW13" s="220" t="s">
        <v>852</v>
      </c>
      <c r="EX13" s="227"/>
      <c r="EY13" s="227">
        <f>FF13-EV13</f>
        <v>-14.410556287439697</v>
      </c>
      <c r="EZ13" s="230"/>
      <c r="FA13" s="230"/>
      <c r="FB13" s="228">
        <v>36.926934852694799</v>
      </c>
      <c r="FC13" s="228">
        <v>33.787381741939299</v>
      </c>
      <c r="FD13" s="227">
        <v>0</v>
      </c>
      <c r="FE13" s="227" t="s">
        <v>852</v>
      </c>
      <c r="FF13" s="231">
        <v>35.589443712560303</v>
      </c>
      <c r="FG13" s="227">
        <f>EL13-FF13</f>
        <v>3.2155562874396963</v>
      </c>
      <c r="FH13" s="230"/>
      <c r="FI13" s="232">
        <v>48.2</v>
      </c>
      <c r="FJ13" s="232">
        <v>1.5</v>
      </c>
      <c r="FK13" s="227">
        <v>29.898099027311201</v>
      </c>
      <c r="FL13" s="227">
        <v>37.252291702643298</v>
      </c>
      <c r="FM13" s="227">
        <v>20.8700808751525</v>
      </c>
      <c r="FN13" s="220">
        <v>7.3541926753320972</v>
      </c>
      <c r="FP13" s="72"/>
      <c r="FQ13" s="15"/>
      <c r="FR13" s="45"/>
      <c r="FS13" s="33"/>
      <c r="FT13" s="45"/>
      <c r="FU13" s="45"/>
      <c r="FV13" s="45"/>
      <c r="FW13" s="45" t="s">
        <v>478</v>
      </c>
      <c r="FX13" s="45" t="s">
        <v>481</v>
      </c>
      <c r="FY13" s="45"/>
      <c r="FZ13" s="45"/>
      <c r="GA13" s="29"/>
    </row>
    <row r="14" spans="1:267" x14ac:dyDescent="0.25">
      <c r="A14" s="4" t="s">
        <v>224</v>
      </c>
      <c r="B14" s="31">
        <v>44148</v>
      </c>
      <c r="C14" s="48">
        <v>1</v>
      </c>
      <c r="D14" s="55" t="s">
        <v>344</v>
      </c>
      <c r="E14" s="135" t="s">
        <v>164</v>
      </c>
      <c r="F14" s="4">
        <v>450922456</v>
      </c>
      <c r="G14" s="7">
        <v>16702</v>
      </c>
      <c r="H14" s="4">
        <v>111</v>
      </c>
      <c r="I14" s="28" t="s">
        <v>195</v>
      </c>
      <c r="J14" s="28" t="s">
        <v>1</v>
      </c>
      <c r="K14" s="67">
        <v>1</v>
      </c>
      <c r="L14" s="32">
        <v>44105</v>
      </c>
      <c r="M14" s="65">
        <v>1</v>
      </c>
      <c r="N14" s="44" t="s">
        <v>124</v>
      </c>
      <c r="O14" s="32">
        <v>44148</v>
      </c>
      <c r="P14" s="32">
        <v>44335</v>
      </c>
      <c r="Q14" s="65"/>
      <c r="R14" s="32"/>
      <c r="S14" s="32"/>
      <c r="T14" s="32"/>
      <c r="U14" s="32"/>
      <c r="V14" s="32"/>
      <c r="W14" s="32"/>
      <c r="X14" s="32"/>
      <c r="Y14" s="32"/>
      <c r="Z14" s="235">
        <v>44148</v>
      </c>
      <c r="AA14" s="44">
        <v>59.94</v>
      </c>
      <c r="AB14" s="34" t="s">
        <v>270</v>
      </c>
      <c r="AC14" s="28" t="s">
        <v>268</v>
      </c>
      <c r="AD14" s="62">
        <v>1</v>
      </c>
      <c r="AE14" s="150" t="s">
        <v>883</v>
      </c>
      <c r="AF14" s="55" t="s">
        <v>344</v>
      </c>
      <c r="AG14" s="154">
        <v>37.500507535171401</v>
      </c>
      <c r="AH14" s="152" t="s">
        <v>851</v>
      </c>
      <c r="AI14" s="152">
        <f t="shared" ref="AI14:AI19" si="10">BA14-AG14</f>
        <v>-3.4336992401556046</v>
      </c>
      <c r="AJ14" s="152">
        <f t="shared" ref="AJ14:AJ19" si="11">BA14-AG14</f>
        <v>-3.4336992401556046</v>
      </c>
      <c r="AK14" s="158">
        <v>31.191655301141999</v>
      </c>
      <c r="AL14" s="152" t="s">
        <v>851</v>
      </c>
      <c r="AM14" s="154">
        <f>BA14-AK14</f>
        <v>2.8751529938737974</v>
      </c>
      <c r="AN14" s="154">
        <f t="shared" ref="AN14:AN19" si="12">BA14-AK14</f>
        <v>2.8751529938737974</v>
      </c>
      <c r="AO14" s="154">
        <v>39.7566803901938</v>
      </c>
      <c r="AP14" s="152" t="s">
        <v>851</v>
      </c>
      <c r="AQ14" s="152">
        <v>50</v>
      </c>
      <c r="AR14" s="152" t="s">
        <v>852</v>
      </c>
      <c r="AS14" s="154"/>
      <c r="AT14" s="152">
        <f t="shared" ref="AT14:AT19" si="13">BA14-AQ14</f>
        <v>-15.933191704984203</v>
      </c>
      <c r="AU14" s="154">
        <v>0</v>
      </c>
      <c r="AV14" s="152" t="s">
        <v>852</v>
      </c>
      <c r="AW14" s="154">
        <v>37.875970313495401</v>
      </c>
      <c r="AX14" s="158">
        <v>35.317558331248598</v>
      </c>
      <c r="AY14" s="154">
        <v>0</v>
      </c>
      <c r="AZ14" s="152" t="s">
        <v>852</v>
      </c>
      <c r="BA14" s="156">
        <v>34.066808295015797</v>
      </c>
      <c r="BB14" s="152">
        <v>3.4336992401556046</v>
      </c>
      <c r="BC14" s="125"/>
      <c r="BD14" s="128">
        <v>65</v>
      </c>
      <c r="BE14" s="55">
        <v>1.69</v>
      </c>
      <c r="BF14" s="152">
        <v>32.023774739166299</v>
      </c>
      <c r="BG14" s="152">
        <v>31.8477333209274</v>
      </c>
      <c r="BH14" s="152">
        <v>18.085953491135701</v>
      </c>
      <c r="BI14" s="153">
        <v>-0.17604141823889918</v>
      </c>
      <c r="BJ14" s="153">
        <v>-0.17604141823889918</v>
      </c>
      <c r="BK14" s="236">
        <v>44239</v>
      </c>
      <c r="BL14" s="45">
        <v>36.159999999999997</v>
      </c>
      <c r="BN14" s="28" t="s">
        <v>268</v>
      </c>
      <c r="BO14" s="28">
        <v>1</v>
      </c>
      <c r="BP14" s="150" t="s">
        <v>914</v>
      </c>
      <c r="BQ14" s="55" t="s">
        <v>345</v>
      </c>
      <c r="BR14" s="158">
        <v>37.4919394728648</v>
      </c>
      <c r="BS14" s="152" t="s">
        <v>851</v>
      </c>
      <c r="BT14" s="152">
        <f t="shared" si="0"/>
        <v>-2.9169272170936011</v>
      </c>
      <c r="BU14" s="152">
        <f t="shared" si="1"/>
        <v>-2.9169272170936011</v>
      </c>
      <c r="BV14" s="158">
        <v>31.820764149305901</v>
      </c>
      <c r="BW14" s="152" t="s">
        <v>851</v>
      </c>
      <c r="BX14" s="154">
        <f>CL14-BV14</f>
        <v>2.7542481064652975</v>
      </c>
      <c r="BY14" s="154">
        <f t="shared" si="2"/>
        <v>2.7542481064652975</v>
      </c>
      <c r="BZ14" s="154">
        <v>0</v>
      </c>
      <c r="CA14" s="152" t="s">
        <v>852</v>
      </c>
      <c r="CB14" s="154">
        <v>38.9670906099078</v>
      </c>
      <c r="CC14" s="152" t="s">
        <v>851</v>
      </c>
      <c r="CD14" s="152">
        <f>CL14-CB14</f>
        <v>-4.3920783541366006</v>
      </c>
      <c r="CE14" s="152">
        <f t="shared" si="3"/>
        <v>-4.3920783541366006</v>
      </c>
      <c r="CF14" s="154"/>
      <c r="CG14" s="154"/>
      <c r="CH14" s="152">
        <v>37.727029910174998</v>
      </c>
      <c r="CI14" s="158">
        <v>35.429327116681399</v>
      </c>
      <c r="CJ14" s="154">
        <v>0</v>
      </c>
      <c r="CK14" s="152" t="s">
        <v>852</v>
      </c>
      <c r="CL14" s="156">
        <v>34.575012255771199</v>
      </c>
      <c r="CM14" s="154">
        <f t="shared" si="4"/>
        <v>2.9169272170936011</v>
      </c>
      <c r="CN14" s="125"/>
      <c r="CO14" s="128">
        <v>25.5</v>
      </c>
      <c r="CP14" s="55">
        <v>1.48</v>
      </c>
      <c r="CQ14" s="152">
        <v>31.801724548106201</v>
      </c>
      <c r="CR14" s="152">
        <v>30.876532316302399</v>
      </c>
      <c r="CS14" s="152">
        <v>20.196596060754999</v>
      </c>
      <c r="CT14" s="152">
        <v>-0.92519223180380195</v>
      </c>
      <c r="CU14" s="188">
        <v>-0.92519223180380195</v>
      </c>
      <c r="CV14" s="243">
        <v>44326</v>
      </c>
      <c r="CW14" s="46">
        <v>92.43</v>
      </c>
      <c r="CX14" s="34" t="s">
        <v>270</v>
      </c>
      <c r="CY14" s="34" t="s">
        <v>268</v>
      </c>
      <c r="CZ14" s="150" t="s">
        <v>946</v>
      </c>
      <c r="DA14" s="55" t="s">
        <v>346</v>
      </c>
      <c r="DB14" s="152">
        <v>37.98744377581</v>
      </c>
      <c r="DC14" s="152" t="s">
        <v>851</v>
      </c>
      <c r="DD14" s="152">
        <f t="shared" si="5"/>
        <v>-3.932362678480203</v>
      </c>
      <c r="DE14" s="152">
        <f t="shared" si="6"/>
        <v>-3.932362678480203</v>
      </c>
      <c r="DF14" s="158">
        <v>32.872318119352101</v>
      </c>
      <c r="DG14" s="152" t="s">
        <v>851</v>
      </c>
      <c r="DH14" s="154">
        <f>DV14-DF14</f>
        <v>1.1827629779776956</v>
      </c>
      <c r="DI14" s="154">
        <f t="shared" si="7"/>
        <v>1.1827629779776956</v>
      </c>
      <c r="DJ14" s="152">
        <v>0</v>
      </c>
      <c r="DK14" s="152" t="s">
        <v>852</v>
      </c>
      <c r="DL14" s="152">
        <v>39.327125223539099</v>
      </c>
      <c r="DM14" s="152" t="s">
        <v>851</v>
      </c>
      <c r="DN14" s="152">
        <f>DV14-DL14</f>
        <v>-5.2720441262093019</v>
      </c>
      <c r="DO14" s="152">
        <f t="shared" si="8"/>
        <v>-5.2720441262093019</v>
      </c>
      <c r="DP14" s="125"/>
      <c r="DQ14" s="125"/>
      <c r="DR14" s="154">
        <v>38.7568601056971</v>
      </c>
      <c r="DS14" s="158">
        <v>37.092517610554097</v>
      </c>
      <c r="DT14" s="152">
        <v>42.08</v>
      </c>
      <c r="DU14" s="152" t="s">
        <v>851</v>
      </c>
      <c r="DV14" s="156">
        <v>34.055081097329797</v>
      </c>
      <c r="DW14" s="152">
        <f t="shared" si="9"/>
        <v>3.932362678480203</v>
      </c>
      <c r="DX14" s="125"/>
      <c r="DY14" s="128">
        <v>21.4</v>
      </c>
      <c r="DZ14" s="128">
        <v>1.77</v>
      </c>
      <c r="EA14" s="154">
        <v>29.815137145268402</v>
      </c>
      <c r="EB14" s="259">
        <v>38.512139223480197</v>
      </c>
      <c r="EC14" s="154">
        <v>19.988993877624502</v>
      </c>
      <c r="ED14" s="152">
        <v>8.6970020782117956</v>
      </c>
      <c r="EE14" s="188">
        <v>8.6970020782117956</v>
      </c>
      <c r="EI14" s="80"/>
      <c r="EJ14" s="80"/>
      <c r="EK14" s="80"/>
      <c r="EL14" s="80"/>
      <c r="EM14" s="80"/>
      <c r="EN14" s="80"/>
      <c r="EO14" s="80"/>
      <c r="EP14" s="80"/>
      <c r="EQ14" s="80"/>
      <c r="ER14" s="80"/>
      <c r="ES14" s="80"/>
      <c r="ET14" s="80"/>
      <c r="EU14" s="80"/>
      <c r="EV14" s="80"/>
      <c r="EW14" s="80"/>
      <c r="EX14" s="80"/>
      <c r="EY14" s="80"/>
      <c r="EZ14" s="80"/>
      <c r="FA14" s="80"/>
      <c r="FB14" s="80"/>
      <c r="FC14" s="80"/>
      <c r="FD14" s="80"/>
      <c r="FE14" s="80"/>
      <c r="FF14" s="80"/>
      <c r="FG14" s="80"/>
      <c r="FH14" s="80"/>
      <c r="FI14" s="80"/>
      <c r="FJ14" s="80"/>
      <c r="FK14" s="80"/>
      <c r="FL14" s="80"/>
      <c r="FM14" s="80"/>
      <c r="FN14" s="80"/>
      <c r="FP14" s="72"/>
      <c r="FQ14" s="15"/>
      <c r="FR14" s="45"/>
      <c r="FS14" s="33"/>
      <c r="FT14" s="45"/>
      <c r="FU14" s="45"/>
      <c r="FV14" s="45"/>
      <c r="FW14" s="45" t="s">
        <v>478</v>
      </c>
      <c r="FX14" s="45" t="s">
        <v>481</v>
      </c>
      <c r="FY14" s="45"/>
      <c r="FZ14" s="45"/>
      <c r="GA14" s="29"/>
    </row>
    <row r="15" spans="1:267" x14ac:dyDescent="0.25">
      <c r="A15" s="4" t="s">
        <v>225</v>
      </c>
      <c r="B15" s="31">
        <v>44153</v>
      </c>
      <c r="C15" s="48">
        <v>1</v>
      </c>
      <c r="D15" s="55" t="s">
        <v>364</v>
      </c>
      <c r="E15" s="135" t="s">
        <v>165</v>
      </c>
      <c r="F15" s="4">
        <v>6202111520</v>
      </c>
      <c r="G15" s="7">
        <v>22688</v>
      </c>
      <c r="H15" s="4">
        <v>205</v>
      </c>
      <c r="I15" s="28" t="s">
        <v>196</v>
      </c>
      <c r="J15" s="28" t="s">
        <v>2</v>
      </c>
      <c r="K15" s="67">
        <v>1</v>
      </c>
      <c r="L15" s="32">
        <v>44172</v>
      </c>
      <c r="M15" s="65">
        <v>1</v>
      </c>
      <c r="N15" s="44" t="s">
        <v>124</v>
      </c>
      <c r="O15" s="32">
        <v>44203</v>
      </c>
      <c r="P15" s="32" t="s">
        <v>473</v>
      </c>
      <c r="Q15" s="65"/>
      <c r="R15" s="32"/>
      <c r="S15" s="32"/>
      <c r="T15" s="32"/>
      <c r="U15" s="32"/>
      <c r="V15" s="32"/>
      <c r="W15" s="32"/>
      <c r="X15" s="32"/>
      <c r="Y15" s="32"/>
      <c r="Z15" s="235">
        <v>44153</v>
      </c>
      <c r="AA15" s="44">
        <v>869.26</v>
      </c>
      <c r="AB15" s="34" t="s">
        <v>270</v>
      </c>
      <c r="AC15" s="28" t="s">
        <v>267</v>
      </c>
      <c r="AD15" s="167">
        <v>1</v>
      </c>
      <c r="AE15" s="150" t="s">
        <v>899</v>
      </c>
      <c r="AF15" s="55" t="s">
        <v>364</v>
      </c>
      <c r="AG15" s="158">
        <v>38.035136422358597</v>
      </c>
      <c r="AH15" s="152" t="s">
        <v>851</v>
      </c>
      <c r="AI15" s="152">
        <f t="shared" si="10"/>
        <v>-3.7833593974570974</v>
      </c>
      <c r="AJ15" s="152">
        <f t="shared" si="11"/>
        <v>-3.7833593974570974</v>
      </c>
      <c r="AK15" s="158">
        <v>33.860382214620003</v>
      </c>
      <c r="AL15" s="152" t="s">
        <v>851</v>
      </c>
      <c r="AM15" s="154">
        <f>BA15-AK15</f>
        <v>0.39139481028149703</v>
      </c>
      <c r="AN15" s="154">
        <f t="shared" si="12"/>
        <v>0.39139481028149703</v>
      </c>
      <c r="AO15" s="154">
        <v>0</v>
      </c>
      <c r="AP15" s="152" t="s">
        <v>852</v>
      </c>
      <c r="AQ15" s="152">
        <v>50</v>
      </c>
      <c r="AR15" s="152" t="s">
        <v>852</v>
      </c>
      <c r="AS15" s="154"/>
      <c r="AT15" s="152">
        <f t="shared" si="13"/>
        <v>-15.7482229750985</v>
      </c>
      <c r="AU15" s="154">
        <v>0</v>
      </c>
      <c r="AV15" s="152" t="s">
        <v>852</v>
      </c>
      <c r="AW15" s="154"/>
      <c r="AX15" s="158">
        <v>36.463151597971802</v>
      </c>
      <c r="AY15" s="154">
        <v>0</v>
      </c>
      <c r="AZ15" s="152" t="s">
        <v>852</v>
      </c>
      <c r="BA15" s="156">
        <v>34.2517770249015</v>
      </c>
      <c r="BB15" s="152">
        <v>3.7833593974570974</v>
      </c>
      <c r="BC15" s="125"/>
      <c r="BD15" s="128">
        <v>84.4</v>
      </c>
      <c r="BE15" s="55">
        <v>1.51</v>
      </c>
      <c r="BF15" s="152">
        <v>35.731747806926798</v>
      </c>
      <c r="BG15" s="152">
        <v>32.1690083472174</v>
      </c>
      <c r="BH15" s="152">
        <v>16.8461523357761</v>
      </c>
      <c r="BI15" s="153">
        <v>-3.5627394597093982</v>
      </c>
      <c r="BJ15" s="153">
        <v>-3.5627394597093982</v>
      </c>
      <c r="BK15" s="236">
        <v>44279</v>
      </c>
      <c r="BL15" s="45">
        <v>3.1</v>
      </c>
      <c r="BN15" s="28" t="s">
        <v>267</v>
      </c>
      <c r="BP15" s="189" t="s">
        <v>915</v>
      </c>
      <c r="BQ15" s="28" t="s">
        <v>365</v>
      </c>
      <c r="BR15" s="190">
        <v>39.440833630368502</v>
      </c>
      <c r="BS15" s="191" t="s">
        <v>851</v>
      </c>
      <c r="BT15" s="191">
        <f t="shared" si="0"/>
        <v>-1.9660115179079014</v>
      </c>
      <c r="BU15" s="191">
        <f t="shared" si="1"/>
        <v>-1.9660115179079014</v>
      </c>
      <c r="BV15" s="191">
        <v>50</v>
      </c>
      <c r="BW15" s="191" t="s">
        <v>852</v>
      </c>
      <c r="BX15" s="191"/>
      <c r="BY15" s="190">
        <f t="shared" si="2"/>
        <v>-12.5251778875394</v>
      </c>
      <c r="BZ15" s="190">
        <v>0</v>
      </c>
      <c r="CA15" s="191" t="s">
        <v>852</v>
      </c>
      <c r="CB15" s="191">
        <v>50</v>
      </c>
      <c r="CC15" s="191" t="s">
        <v>852</v>
      </c>
      <c r="CD15" s="190"/>
      <c r="CE15" s="191">
        <f t="shared" si="3"/>
        <v>-12.5251778875394</v>
      </c>
      <c r="CF15" s="190">
        <v>0</v>
      </c>
      <c r="CG15" s="191" t="s">
        <v>852</v>
      </c>
      <c r="CH15" s="190"/>
      <c r="CI15" s="211">
        <v>39.669775995080101</v>
      </c>
      <c r="CJ15" s="190">
        <v>0</v>
      </c>
      <c r="CK15" s="191" t="s">
        <v>852</v>
      </c>
      <c r="CL15" s="193">
        <v>37.4748221124606</v>
      </c>
      <c r="CM15" s="191">
        <f t="shared" si="4"/>
        <v>1.9660115179079014</v>
      </c>
      <c r="CN15" s="29"/>
      <c r="CO15" s="46">
        <v>29.4</v>
      </c>
      <c r="CP15" s="28">
        <v>1.25</v>
      </c>
      <c r="CQ15" s="191">
        <v>36.160966187362902</v>
      </c>
      <c r="CR15" s="191">
        <v>33.613987539455103</v>
      </c>
      <c r="CS15" s="191">
        <v>20.719030835957302</v>
      </c>
      <c r="CT15" s="191">
        <v>-2.5469786479077996</v>
      </c>
      <c r="CU15" s="188">
        <v>-2.5469786479077996</v>
      </c>
      <c r="CV15" s="243">
        <v>44363</v>
      </c>
      <c r="CW15" s="45">
        <v>1.95</v>
      </c>
      <c r="CX15" s="28"/>
      <c r="CY15" s="28" t="s">
        <v>267</v>
      </c>
      <c r="CZ15" s="189" t="s">
        <v>947</v>
      </c>
      <c r="DA15" s="28" t="s">
        <v>366</v>
      </c>
      <c r="DB15" s="192">
        <v>37.134969018462201</v>
      </c>
      <c r="DC15" s="191" t="s">
        <v>851</v>
      </c>
      <c r="DD15" s="191">
        <f t="shared" si="5"/>
        <v>-2.792483829047498</v>
      </c>
      <c r="DE15" s="191">
        <f t="shared" si="6"/>
        <v>-2.792483829047498</v>
      </c>
      <c r="DF15" s="191">
        <v>50</v>
      </c>
      <c r="DG15" s="191" t="s">
        <v>852</v>
      </c>
      <c r="DH15" s="191"/>
      <c r="DI15" s="190">
        <f t="shared" si="7"/>
        <v>-15.657514810585297</v>
      </c>
      <c r="DJ15" s="190">
        <v>0</v>
      </c>
      <c r="DK15" s="191" t="s">
        <v>852</v>
      </c>
      <c r="DL15" s="191">
        <v>50</v>
      </c>
      <c r="DM15" s="191" t="s">
        <v>852</v>
      </c>
      <c r="DN15" s="190"/>
      <c r="DO15" s="191">
        <f t="shared" si="8"/>
        <v>-15.657514810585297</v>
      </c>
      <c r="DP15" s="190"/>
      <c r="DQ15" s="190"/>
      <c r="DR15" s="190">
        <v>38.698881450445199</v>
      </c>
      <c r="DS15" s="192">
        <v>35.690876243070697</v>
      </c>
      <c r="DT15" s="190">
        <v>0</v>
      </c>
      <c r="DU15" s="191" t="s">
        <v>852</v>
      </c>
      <c r="DV15" s="193">
        <v>34.342485189414703</v>
      </c>
      <c r="DW15" s="191">
        <f t="shared" si="9"/>
        <v>2.792483829047498</v>
      </c>
      <c r="DX15" s="29"/>
      <c r="DY15" s="46">
        <v>40.299999999999997</v>
      </c>
      <c r="DZ15" s="46">
        <v>1.41</v>
      </c>
      <c r="EA15" s="216">
        <v>36.911081092041201</v>
      </c>
      <c r="EB15" s="191">
        <v>32.788984575276999</v>
      </c>
      <c r="EC15" s="191">
        <v>18.901096793259399</v>
      </c>
      <c r="ED15" s="191">
        <v>-4.1220965167642021</v>
      </c>
      <c r="EE15" s="188">
        <v>-4.1220965167642021</v>
      </c>
      <c r="EF15" s="243">
        <v>44461</v>
      </c>
      <c r="EG15" s="28">
        <v>1.04</v>
      </c>
      <c r="EH15" s="28" t="s">
        <v>269</v>
      </c>
      <c r="EI15" s="80" t="s">
        <v>267</v>
      </c>
      <c r="EJ15" s="218" t="s">
        <v>965</v>
      </c>
      <c r="EK15" s="120" t="s">
        <v>428</v>
      </c>
      <c r="EL15" s="220">
        <v>40.188945799382303</v>
      </c>
      <c r="EM15" s="220" t="s">
        <v>851</v>
      </c>
      <c r="EN15" s="220">
        <f>FF15-EL15</f>
        <v>-1.8860713560587001</v>
      </c>
      <c r="EO15" s="220">
        <f>FF15-EL15</f>
        <v>-1.8860713560587001</v>
      </c>
      <c r="EP15" s="219">
        <v>34.651854791485199</v>
      </c>
      <c r="EQ15" s="220" t="s">
        <v>851</v>
      </c>
      <c r="ER15" s="221">
        <f>FF15-EP15</f>
        <v>3.6510196518384035</v>
      </c>
      <c r="ES15" s="221">
        <f>FF15-EP15</f>
        <v>3.6510196518384035</v>
      </c>
      <c r="ET15" s="220">
        <v>0</v>
      </c>
      <c r="EU15" s="220" t="s">
        <v>852</v>
      </c>
      <c r="EV15" s="220">
        <v>50</v>
      </c>
      <c r="EW15" s="220" t="s">
        <v>852</v>
      </c>
      <c r="EX15" s="220"/>
      <c r="EY15" s="220">
        <f>FF15-EV15</f>
        <v>-11.697125556676397</v>
      </c>
      <c r="EZ15" s="222"/>
      <c r="FA15" s="222"/>
      <c r="FB15" s="233">
        <v>39.707609679226202</v>
      </c>
      <c r="FC15" s="219">
        <v>35.985631920200298</v>
      </c>
      <c r="FD15" s="220">
        <v>0</v>
      </c>
      <c r="FE15" s="220" t="s">
        <v>852</v>
      </c>
      <c r="FF15" s="223">
        <v>38.302874443323603</v>
      </c>
      <c r="FG15" s="220">
        <f>EL15-FF15</f>
        <v>1.8860713560587001</v>
      </c>
      <c r="FH15" s="222"/>
      <c r="FI15" s="224">
        <v>56.9</v>
      </c>
      <c r="FJ15" s="224">
        <v>1.21</v>
      </c>
      <c r="FK15" s="221">
        <v>30.183223669511101</v>
      </c>
      <c r="FL15" s="220">
        <v>37.566863482166099</v>
      </c>
      <c r="FM15" s="221">
        <v>20.828904608464399</v>
      </c>
      <c r="FN15" s="220">
        <v>7.383639812654998</v>
      </c>
      <c r="FO15" s="250">
        <v>44552</v>
      </c>
      <c r="FP15" s="72">
        <v>0.54</v>
      </c>
      <c r="FQ15" s="70"/>
      <c r="FR15" s="45" t="s">
        <v>267</v>
      </c>
      <c r="FS15" s="33" t="s">
        <v>485</v>
      </c>
      <c r="FT15" s="45"/>
      <c r="FU15" s="45"/>
      <c r="FV15" s="45"/>
      <c r="FW15" s="45"/>
      <c r="FX15" s="45"/>
      <c r="FY15" s="45"/>
      <c r="FZ15" s="45"/>
      <c r="GA15" s="29"/>
    </row>
    <row r="16" spans="1:267" x14ac:dyDescent="0.25">
      <c r="A16" s="4" t="s">
        <v>226</v>
      </c>
      <c r="B16" s="31">
        <v>44155</v>
      </c>
      <c r="C16" s="48">
        <v>1</v>
      </c>
      <c r="D16" s="55" t="s">
        <v>309</v>
      </c>
      <c r="E16" s="135" t="s">
        <v>166</v>
      </c>
      <c r="F16" s="4">
        <v>5507222248</v>
      </c>
      <c r="G16" s="7">
        <v>20292</v>
      </c>
      <c r="H16" s="4">
        <v>111</v>
      </c>
      <c r="I16" s="25" t="s">
        <v>181</v>
      </c>
      <c r="J16" s="25" t="s">
        <v>2</v>
      </c>
      <c r="K16" s="67">
        <v>1</v>
      </c>
      <c r="L16" s="32">
        <v>43892</v>
      </c>
      <c r="M16" s="65">
        <v>1</v>
      </c>
      <c r="N16" s="44" t="s">
        <v>124</v>
      </c>
      <c r="O16" s="32">
        <v>43917</v>
      </c>
      <c r="P16" s="32">
        <v>44432</v>
      </c>
      <c r="Q16" s="65"/>
      <c r="R16" s="32"/>
      <c r="S16" s="32"/>
      <c r="T16" s="32"/>
      <c r="U16" s="32"/>
      <c r="V16" s="32"/>
      <c r="W16" s="32"/>
      <c r="X16" s="32"/>
      <c r="Y16" s="32"/>
      <c r="Z16" s="235">
        <v>44155</v>
      </c>
      <c r="AA16" s="44"/>
      <c r="AB16" s="34" t="s">
        <v>476</v>
      </c>
      <c r="AC16" s="28" t="s">
        <v>268</v>
      </c>
      <c r="AD16" s="167">
        <v>0</v>
      </c>
      <c r="AE16" s="150" t="s">
        <v>857</v>
      </c>
      <c r="AF16" s="55" t="s">
        <v>309</v>
      </c>
      <c r="AG16" s="158">
        <v>36.954732258545</v>
      </c>
      <c r="AH16" s="152" t="s">
        <v>851</v>
      </c>
      <c r="AI16" s="152">
        <f t="shared" si="10"/>
        <v>-4.347437653459103</v>
      </c>
      <c r="AJ16" s="152">
        <f t="shared" si="11"/>
        <v>-4.347437653459103</v>
      </c>
      <c r="AK16" s="152">
        <v>50</v>
      </c>
      <c r="AL16" s="152" t="s">
        <v>852</v>
      </c>
      <c r="AM16" s="152"/>
      <c r="AN16" s="154">
        <f t="shared" si="12"/>
        <v>-17.392705394914103</v>
      </c>
      <c r="AO16" s="154">
        <v>0</v>
      </c>
      <c r="AP16" s="152" t="s">
        <v>852</v>
      </c>
      <c r="AQ16" s="154">
        <v>39.284769984077997</v>
      </c>
      <c r="AR16" s="152" t="s">
        <v>851</v>
      </c>
      <c r="AS16" s="152">
        <f>BA16-AQ16</f>
        <v>-6.6774753789920993</v>
      </c>
      <c r="AT16" s="152">
        <f t="shared" si="13"/>
        <v>-6.6774753789920993</v>
      </c>
      <c r="AU16" s="154">
        <v>0</v>
      </c>
      <c r="AV16" s="152" t="s">
        <v>852</v>
      </c>
      <c r="AW16" s="158">
        <v>38.4772290693288</v>
      </c>
      <c r="AX16" s="158">
        <v>35.033758099578002</v>
      </c>
      <c r="AY16" s="154">
        <v>0</v>
      </c>
      <c r="AZ16" s="152" t="s">
        <v>852</v>
      </c>
      <c r="BA16" s="156">
        <v>32.607294605085897</v>
      </c>
      <c r="BB16" s="152">
        <v>4.347437653459103</v>
      </c>
      <c r="BC16" s="125"/>
      <c r="BD16" s="128">
        <v>59.2</v>
      </c>
      <c r="BE16" s="55">
        <v>1.29</v>
      </c>
      <c r="BF16" s="152">
        <v>34.108049524128603</v>
      </c>
      <c r="BG16" s="152">
        <v>30.467159902960201</v>
      </c>
      <c r="BH16" s="152">
        <v>16.923382038303</v>
      </c>
      <c r="BI16" s="153">
        <v>-3.6408896211684016</v>
      </c>
      <c r="BJ16" s="153">
        <v>-3.6408896211684016</v>
      </c>
      <c r="BK16" s="236">
        <v>44302</v>
      </c>
      <c r="BL16" s="45">
        <v>1.21</v>
      </c>
      <c r="BM16" s="28" t="s">
        <v>476</v>
      </c>
      <c r="BN16" s="28" t="s">
        <v>268</v>
      </c>
      <c r="BO16" s="28">
        <v>1</v>
      </c>
      <c r="BP16" s="189" t="s">
        <v>916</v>
      </c>
      <c r="BQ16" s="28" t="s">
        <v>310</v>
      </c>
      <c r="BR16" s="192">
        <v>37.226137929412097</v>
      </c>
      <c r="BS16" s="191" t="s">
        <v>851</v>
      </c>
      <c r="BT16" s="191">
        <f t="shared" si="0"/>
        <v>-4.4521895369817983</v>
      </c>
      <c r="BU16" s="191">
        <f t="shared" si="1"/>
        <v>-4.4521895369817983</v>
      </c>
      <c r="BV16" s="192">
        <v>36.1856173193705</v>
      </c>
      <c r="BW16" s="191" t="s">
        <v>851</v>
      </c>
      <c r="BX16" s="190">
        <f>CL16-BV16</f>
        <v>-3.4116689269402016</v>
      </c>
      <c r="BY16" s="190">
        <f t="shared" si="2"/>
        <v>-3.4116689269402016</v>
      </c>
      <c r="BZ16" s="191">
        <v>0</v>
      </c>
      <c r="CA16" s="191" t="s">
        <v>852</v>
      </c>
      <c r="CB16" s="191">
        <v>37.643102475072901</v>
      </c>
      <c r="CC16" s="191" t="s">
        <v>851</v>
      </c>
      <c r="CD16" s="191">
        <f>CL16-CB16</f>
        <v>-4.8691540826426021</v>
      </c>
      <c r="CE16" s="191">
        <f t="shared" si="3"/>
        <v>-4.8691540826426021</v>
      </c>
      <c r="CF16" s="29"/>
      <c r="CG16" s="29"/>
      <c r="CH16" s="192">
        <v>38.359251129077002</v>
      </c>
      <c r="CI16" s="192">
        <v>34.935170184820201</v>
      </c>
      <c r="CJ16" s="191">
        <v>38.880249967296898</v>
      </c>
      <c r="CK16" s="191" t="s">
        <v>851</v>
      </c>
      <c r="CL16" s="193">
        <v>32.773948392430299</v>
      </c>
      <c r="CM16" s="191">
        <f t="shared" si="4"/>
        <v>4.4521895369817983</v>
      </c>
      <c r="CN16" s="29"/>
      <c r="CO16" s="46">
        <v>44.7</v>
      </c>
      <c r="CP16" s="28">
        <v>1.24</v>
      </c>
      <c r="CQ16" s="191">
        <v>29.7073611147127</v>
      </c>
      <c r="CR16" s="191">
        <v>32.224668998078201</v>
      </c>
      <c r="CS16" s="191">
        <v>19.5619985234759</v>
      </c>
      <c r="CT16" s="191">
        <v>2.5173078833655005</v>
      </c>
      <c r="CU16" s="188">
        <v>2.5173078833655005</v>
      </c>
      <c r="CV16" s="243">
        <v>44400</v>
      </c>
      <c r="CW16" s="46">
        <v>7.85</v>
      </c>
      <c r="CY16" s="34" t="s">
        <v>268</v>
      </c>
      <c r="CZ16" s="189" t="s">
        <v>948</v>
      </c>
      <c r="DA16" s="28" t="s">
        <v>445</v>
      </c>
      <c r="DB16" s="191">
        <v>39.950000000000003</v>
      </c>
      <c r="DC16" s="191" t="s">
        <v>851</v>
      </c>
      <c r="DD16" s="191">
        <f t="shared" si="5"/>
        <v>-4.662803229568901</v>
      </c>
      <c r="DE16" s="191">
        <f t="shared" si="6"/>
        <v>-4.662803229568901</v>
      </c>
      <c r="DF16" s="191">
        <v>30.606098634994801</v>
      </c>
      <c r="DG16" s="191" t="s">
        <v>851</v>
      </c>
      <c r="DH16" s="190">
        <f>DV16-DF16</f>
        <v>4.6810981354363008</v>
      </c>
      <c r="DI16" s="190">
        <f t="shared" si="7"/>
        <v>4.6810981354363008</v>
      </c>
      <c r="DJ16" s="191">
        <v>0</v>
      </c>
      <c r="DK16" s="191" t="s">
        <v>852</v>
      </c>
      <c r="DL16" s="192">
        <v>38.365860527583301</v>
      </c>
      <c r="DM16" s="191" t="s">
        <v>851</v>
      </c>
      <c r="DN16" s="191">
        <f>DV16-DL16</f>
        <v>-3.0786637571521993</v>
      </c>
      <c r="DO16" s="191">
        <f t="shared" si="8"/>
        <v>-3.0786637571521993</v>
      </c>
      <c r="DP16" s="29"/>
      <c r="DQ16" s="29"/>
      <c r="DR16" s="192">
        <v>36.130021556735997</v>
      </c>
      <c r="DS16" s="192">
        <v>34.047664032831598</v>
      </c>
      <c r="DT16" s="191">
        <v>39.094968009958798</v>
      </c>
      <c r="DU16" s="191"/>
      <c r="DV16" s="193">
        <v>35.287196770431102</v>
      </c>
      <c r="DW16" s="191">
        <f t="shared" si="9"/>
        <v>4.662803229568901</v>
      </c>
      <c r="DX16" s="29"/>
      <c r="DY16" s="46">
        <v>25.3</v>
      </c>
      <c r="DZ16" s="46">
        <v>1.56</v>
      </c>
      <c r="EA16" s="190">
        <v>31.357886504875999</v>
      </c>
      <c r="EB16" s="190">
        <v>35.835552561282299</v>
      </c>
      <c r="EC16" s="190">
        <v>19.860558466815899</v>
      </c>
      <c r="ED16" s="191">
        <v>4.4776660564062993</v>
      </c>
      <c r="EE16" s="188">
        <v>4.4776660564062993</v>
      </c>
      <c r="EI16" s="80"/>
      <c r="EJ16" s="80"/>
      <c r="EK16" s="80"/>
      <c r="EL16" s="80"/>
      <c r="EM16" s="80"/>
      <c r="EN16" s="80"/>
      <c r="EO16" s="80"/>
      <c r="EP16" s="80"/>
      <c r="EQ16" s="80"/>
      <c r="ER16" s="80"/>
      <c r="ES16" s="80"/>
      <c r="ET16" s="80"/>
      <c r="EU16" s="80"/>
      <c r="EV16" s="80"/>
      <c r="EW16" s="80"/>
      <c r="EX16" s="80"/>
      <c r="EY16" s="80"/>
      <c r="EZ16" s="80"/>
      <c r="FA16" s="80"/>
      <c r="FB16" s="80"/>
      <c r="FC16" s="80"/>
      <c r="FD16" s="80"/>
      <c r="FE16" s="80"/>
      <c r="FF16" s="80"/>
      <c r="FG16" s="80"/>
      <c r="FH16" s="80"/>
      <c r="FI16" s="80"/>
      <c r="FJ16" s="80"/>
      <c r="FK16" s="80"/>
      <c r="FL16" s="80"/>
      <c r="FM16" s="80"/>
      <c r="FN16" s="80"/>
      <c r="FP16" s="72"/>
      <c r="FQ16" s="15"/>
      <c r="FR16" s="45"/>
      <c r="FS16" s="33"/>
      <c r="FT16" s="45"/>
      <c r="FU16" s="45"/>
      <c r="FV16" s="45"/>
      <c r="FW16" s="45" t="s">
        <v>478</v>
      </c>
      <c r="FX16" s="45" t="s">
        <v>481</v>
      </c>
      <c r="FY16" s="45"/>
      <c r="FZ16" s="45"/>
      <c r="GA16" s="29"/>
    </row>
    <row r="17" spans="1:183" x14ac:dyDescent="0.25">
      <c r="A17" s="4" t="s">
        <v>227</v>
      </c>
      <c r="B17" s="31">
        <v>44162</v>
      </c>
      <c r="C17" s="48">
        <v>1</v>
      </c>
      <c r="D17" s="55" t="s">
        <v>362</v>
      </c>
      <c r="E17" s="135" t="s">
        <v>167</v>
      </c>
      <c r="F17" s="4">
        <v>491217311</v>
      </c>
      <c r="G17" s="7">
        <v>18249</v>
      </c>
      <c r="H17" s="48">
        <v>205</v>
      </c>
      <c r="I17" s="34" t="s">
        <v>197</v>
      </c>
      <c r="J17" s="34" t="s">
        <v>1</v>
      </c>
      <c r="K17" s="67">
        <v>1</v>
      </c>
      <c r="L17" s="32">
        <v>43987</v>
      </c>
      <c r="M17" s="65">
        <v>1</v>
      </c>
      <c r="N17" s="44" t="s">
        <v>124</v>
      </c>
      <c r="O17" s="32">
        <v>44076</v>
      </c>
      <c r="P17" s="32" t="s">
        <v>473</v>
      </c>
      <c r="Q17" s="65"/>
      <c r="R17" s="32"/>
      <c r="S17" s="32"/>
      <c r="T17" s="32"/>
      <c r="U17" s="32"/>
      <c r="V17" s="32"/>
      <c r="W17" s="32"/>
      <c r="X17" s="32"/>
      <c r="Y17" s="32"/>
      <c r="Z17" s="235">
        <v>44162</v>
      </c>
      <c r="AA17" s="44">
        <v>0.13</v>
      </c>
      <c r="AC17" s="28" t="s">
        <v>268</v>
      </c>
      <c r="AD17" s="61">
        <v>0</v>
      </c>
      <c r="AE17" s="150" t="s">
        <v>898</v>
      </c>
      <c r="AF17" s="55" t="s">
        <v>362</v>
      </c>
      <c r="AG17" s="158">
        <v>38.529558425940898</v>
      </c>
      <c r="AH17" s="152" t="s">
        <v>851</v>
      </c>
      <c r="AI17" s="152">
        <f t="shared" si="10"/>
        <v>-5.0661663589428017</v>
      </c>
      <c r="AJ17" s="152">
        <f t="shared" si="11"/>
        <v>-5.0661663589428017</v>
      </c>
      <c r="AK17" s="154">
        <v>32.821473874696103</v>
      </c>
      <c r="AL17" s="152" t="s">
        <v>851</v>
      </c>
      <c r="AM17" s="154">
        <f>BA17-AK17</f>
        <v>0.64191819230199343</v>
      </c>
      <c r="AN17" s="154">
        <f t="shared" si="12"/>
        <v>0.64191819230199343</v>
      </c>
      <c r="AO17" s="154">
        <v>0</v>
      </c>
      <c r="AP17" s="152" t="s">
        <v>852</v>
      </c>
      <c r="AQ17" s="152">
        <v>50</v>
      </c>
      <c r="AR17" s="152" t="s">
        <v>852</v>
      </c>
      <c r="AS17" s="154"/>
      <c r="AT17" s="152">
        <f t="shared" si="13"/>
        <v>-16.536607933001903</v>
      </c>
      <c r="AU17" s="154">
        <v>0</v>
      </c>
      <c r="AV17" s="152" t="s">
        <v>852</v>
      </c>
      <c r="AW17" s="154">
        <v>38.692527240523702</v>
      </c>
      <c r="AX17" s="158">
        <v>36.207802741049598</v>
      </c>
      <c r="AY17" s="154">
        <v>38.785014400858302</v>
      </c>
      <c r="AZ17" s="152" t="s">
        <v>851</v>
      </c>
      <c r="BA17" s="156">
        <v>33.463392066998097</v>
      </c>
      <c r="BB17" s="152">
        <v>5.0661663589428017</v>
      </c>
      <c r="BC17" s="125"/>
      <c r="BD17" s="128">
        <v>145.6</v>
      </c>
      <c r="BE17" s="55">
        <v>1.8</v>
      </c>
      <c r="BF17" s="152">
        <v>50</v>
      </c>
      <c r="BG17" s="152">
        <v>31.301230796231799</v>
      </c>
      <c r="BH17" s="152">
        <v>16.928519135827099</v>
      </c>
      <c r="BI17" s="153"/>
      <c r="BJ17" s="153">
        <v>-18.698769203768201</v>
      </c>
      <c r="BK17" s="236">
        <v>44260</v>
      </c>
      <c r="BL17" s="45">
        <v>0.02</v>
      </c>
      <c r="BN17" s="28" t="s">
        <v>268</v>
      </c>
      <c r="BO17" s="28">
        <v>1</v>
      </c>
      <c r="BP17" s="150" t="s">
        <v>917</v>
      </c>
      <c r="BQ17" s="55" t="s">
        <v>363</v>
      </c>
      <c r="BR17" s="154">
        <v>38.919994409118502</v>
      </c>
      <c r="BS17" s="152" t="s">
        <v>851</v>
      </c>
      <c r="BT17" s="152">
        <f t="shared" si="0"/>
        <v>-1.462749772599004</v>
      </c>
      <c r="BU17" s="152">
        <f t="shared" si="1"/>
        <v>-1.462749772599004</v>
      </c>
      <c r="BV17" s="154">
        <v>31.946017314150598</v>
      </c>
      <c r="BW17" s="152" t="s">
        <v>851</v>
      </c>
      <c r="BX17" s="154">
        <f>CL17-BV17</f>
        <v>5.5112273223688995</v>
      </c>
      <c r="BY17" s="154">
        <f t="shared" si="2"/>
        <v>5.5112273223688995</v>
      </c>
      <c r="BZ17" s="154">
        <v>0</v>
      </c>
      <c r="CA17" s="152" t="s">
        <v>852</v>
      </c>
      <c r="CB17" s="152">
        <v>50</v>
      </c>
      <c r="CC17" s="152" t="s">
        <v>852</v>
      </c>
      <c r="CD17" s="154"/>
      <c r="CE17" s="152">
        <f t="shared" si="3"/>
        <v>-12.542755363480502</v>
      </c>
      <c r="CF17" s="154"/>
      <c r="CG17" s="154"/>
      <c r="CH17" s="154">
        <v>38.7743686097565</v>
      </c>
      <c r="CI17" s="158">
        <v>34.966609929288502</v>
      </c>
      <c r="CJ17" s="154">
        <v>0</v>
      </c>
      <c r="CK17" s="152" t="s">
        <v>852</v>
      </c>
      <c r="CL17" s="156">
        <v>37.457244636519498</v>
      </c>
      <c r="CM17" s="154">
        <f t="shared" si="4"/>
        <v>1.462749772599004</v>
      </c>
      <c r="CN17" s="125"/>
      <c r="CO17" s="128">
        <v>18.5</v>
      </c>
      <c r="CP17" s="55">
        <v>1.63</v>
      </c>
      <c r="CQ17" s="152">
        <v>35.967907476410097</v>
      </c>
      <c r="CR17" s="152">
        <v>32.603826498437897</v>
      </c>
      <c r="CS17" s="152">
        <v>19.233774288229998</v>
      </c>
      <c r="CT17" s="152">
        <v>-3.3640809779722005</v>
      </c>
      <c r="CU17" s="188">
        <v>-3.3640809779722005</v>
      </c>
      <c r="CV17" s="243">
        <v>44372</v>
      </c>
      <c r="CW17" s="46">
        <v>236.73</v>
      </c>
      <c r="CY17" s="34" t="s">
        <v>268</v>
      </c>
      <c r="CZ17" s="189" t="s">
        <v>949</v>
      </c>
      <c r="DA17" s="28" t="s">
        <v>434</v>
      </c>
      <c r="DB17" s="192">
        <v>37.234999999999999</v>
      </c>
      <c r="DC17" s="191" t="s">
        <v>851</v>
      </c>
      <c r="DD17" s="191">
        <f t="shared" si="5"/>
        <v>-4.8648059746028025</v>
      </c>
      <c r="DE17" s="191">
        <f t="shared" si="6"/>
        <v>-4.8648059746028025</v>
      </c>
      <c r="DF17" s="191">
        <v>50</v>
      </c>
      <c r="DG17" s="191" t="s">
        <v>852</v>
      </c>
      <c r="DH17" s="190"/>
      <c r="DI17" s="190">
        <f t="shared" si="7"/>
        <v>-17.629805974602803</v>
      </c>
      <c r="DJ17" s="191">
        <v>0</v>
      </c>
      <c r="DK17" s="191" t="s">
        <v>852</v>
      </c>
      <c r="DL17" s="191">
        <v>39.195074722456503</v>
      </c>
      <c r="DM17" s="191" t="s">
        <v>851</v>
      </c>
      <c r="DN17" s="191">
        <f>DV17-DL17</f>
        <v>-6.8248806970593066</v>
      </c>
      <c r="DO17" s="191">
        <f t="shared" si="8"/>
        <v>-6.8248806970593066</v>
      </c>
      <c r="DP17" s="29"/>
      <c r="DQ17" s="29"/>
      <c r="DR17" s="192">
        <v>36.917567234620002</v>
      </c>
      <c r="DS17" s="192">
        <v>33.864807927948398</v>
      </c>
      <c r="DT17" s="191">
        <v>38.983459083456701</v>
      </c>
      <c r="DU17" s="191"/>
      <c r="DV17" s="193">
        <v>32.370194025397197</v>
      </c>
      <c r="DW17" s="191">
        <f t="shared" si="9"/>
        <v>4.8648059746028025</v>
      </c>
      <c r="DX17" s="29"/>
      <c r="DY17" s="46">
        <v>184.5</v>
      </c>
      <c r="DZ17" s="46">
        <v>1.75</v>
      </c>
      <c r="EA17" s="190">
        <v>37.364750193625298</v>
      </c>
      <c r="EB17" s="190">
        <v>36.840370988582002</v>
      </c>
      <c r="EC17" s="190">
        <v>21.215171205948799</v>
      </c>
      <c r="ED17" s="191">
        <v>-0.52437920504329583</v>
      </c>
      <c r="EE17" s="188">
        <v>-0.52437920504329583</v>
      </c>
      <c r="EF17" s="243">
        <v>44463</v>
      </c>
      <c r="EG17" s="28">
        <v>231.14</v>
      </c>
      <c r="EH17" s="28" t="s">
        <v>476</v>
      </c>
      <c r="EI17" s="80" t="s">
        <v>268</v>
      </c>
      <c r="EJ17" s="226" t="s">
        <v>966</v>
      </c>
      <c r="EK17" s="120" t="s">
        <v>559</v>
      </c>
      <c r="EL17" s="228">
        <v>37.234999999999999</v>
      </c>
      <c r="EM17" s="220" t="s">
        <v>851</v>
      </c>
      <c r="EN17" s="227">
        <f>FF17-EL17</f>
        <v>-3.8295094886114995</v>
      </c>
      <c r="EO17" s="227">
        <f>FF17-EL17</f>
        <v>-3.8295094886114995</v>
      </c>
      <c r="EP17" s="228">
        <v>33.238029782780998</v>
      </c>
      <c r="EQ17" s="220" t="s">
        <v>851</v>
      </c>
      <c r="ER17" s="229">
        <f>FF17-EP17</f>
        <v>0.16746072860750161</v>
      </c>
      <c r="ES17" s="229">
        <f>FF17-EP17</f>
        <v>0.16746072860750161</v>
      </c>
      <c r="ET17" s="227">
        <v>0</v>
      </c>
      <c r="EU17" s="220" t="s">
        <v>852</v>
      </c>
      <c r="EV17" s="227">
        <v>38.139685388398398</v>
      </c>
      <c r="EW17" s="220" t="s">
        <v>851</v>
      </c>
      <c r="EX17" s="220">
        <f>FF17-EV17</f>
        <v>-4.7341948770098981</v>
      </c>
      <c r="EY17" s="220">
        <f>FF17-EV17</f>
        <v>-4.7341948770098981</v>
      </c>
      <c r="EZ17" s="222"/>
      <c r="FA17" s="222"/>
      <c r="FB17" s="219">
        <v>36.886224929455899</v>
      </c>
      <c r="FC17" s="219">
        <v>34.1505344835508</v>
      </c>
      <c r="FD17" s="220">
        <v>0</v>
      </c>
      <c r="FE17" s="220"/>
      <c r="FF17" s="223">
        <v>33.4054905113885</v>
      </c>
      <c r="FG17" s="220">
        <f>EL17-FF17</f>
        <v>3.8295094886114995</v>
      </c>
      <c r="FH17" s="222"/>
      <c r="FI17" s="224">
        <v>68.099999999999994</v>
      </c>
      <c r="FJ17" s="224">
        <v>1.56</v>
      </c>
      <c r="FK17" s="230"/>
      <c r="FL17" s="230"/>
      <c r="FM17" s="230"/>
      <c r="FN17" s="220"/>
      <c r="FO17" s="247" t="s">
        <v>486</v>
      </c>
      <c r="FP17" s="72"/>
      <c r="FQ17" s="15"/>
      <c r="FR17" s="45"/>
      <c r="FS17" s="33"/>
      <c r="FT17" s="45"/>
      <c r="FU17" s="45"/>
      <c r="FV17" s="45"/>
      <c r="FW17" s="45"/>
      <c r="FX17" s="45"/>
      <c r="FY17" s="45"/>
      <c r="FZ17" s="45"/>
      <c r="GA17" s="29"/>
    </row>
    <row r="18" spans="1:183" x14ac:dyDescent="0.25">
      <c r="A18" s="4" t="s">
        <v>228</v>
      </c>
      <c r="B18" s="31">
        <v>44176</v>
      </c>
      <c r="C18" s="48">
        <v>1</v>
      </c>
      <c r="D18" s="55" t="s">
        <v>348</v>
      </c>
      <c r="E18" s="135" t="s">
        <v>168</v>
      </c>
      <c r="F18" s="4">
        <v>470909412</v>
      </c>
      <c r="G18" s="7">
        <v>17419</v>
      </c>
      <c r="H18" s="4">
        <v>111</v>
      </c>
      <c r="I18" s="28" t="s">
        <v>198</v>
      </c>
      <c r="J18" s="28" t="s">
        <v>2</v>
      </c>
      <c r="K18" s="67">
        <v>1</v>
      </c>
      <c r="L18" s="32">
        <v>43494</v>
      </c>
      <c r="M18" s="65">
        <v>1</v>
      </c>
      <c r="N18" s="44" t="s">
        <v>124</v>
      </c>
      <c r="O18" s="32">
        <v>44176</v>
      </c>
      <c r="P18" s="32" t="s">
        <v>473</v>
      </c>
      <c r="Q18" s="65"/>
      <c r="R18" s="32"/>
      <c r="S18" s="32"/>
      <c r="T18" s="32"/>
      <c r="U18" s="32"/>
      <c r="V18" s="32"/>
      <c r="W18" s="32"/>
      <c r="X18" s="32"/>
      <c r="Y18" s="32"/>
      <c r="Z18" s="235">
        <v>44176</v>
      </c>
      <c r="AA18" s="44">
        <v>10.23</v>
      </c>
      <c r="AC18" s="28" t="s">
        <v>268</v>
      </c>
      <c r="AD18" s="61">
        <v>1</v>
      </c>
      <c r="AE18" s="150" t="s">
        <v>888</v>
      </c>
      <c r="AF18" s="55" t="s">
        <v>348</v>
      </c>
      <c r="AG18" s="158">
        <v>38.618391634635401</v>
      </c>
      <c r="AH18" s="152" t="s">
        <v>851</v>
      </c>
      <c r="AI18" s="152">
        <f t="shared" si="10"/>
        <v>-2.2443262668649027</v>
      </c>
      <c r="AJ18" s="152">
        <f t="shared" si="11"/>
        <v>-2.2443262668649027</v>
      </c>
      <c r="AK18" s="158">
        <v>35.462750517628997</v>
      </c>
      <c r="AL18" s="152" t="s">
        <v>851</v>
      </c>
      <c r="AM18" s="154">
        <f>BA18-AK18</f>
        <v>0.91131485014150115</v>
      </c>
      <c r="AN18" s="154">
        <f t="shared" si="12"/>
        <v>0.91131485014150115</v>
      </c>
      <c r="AO18" s="154">
        <v>0</v>
      </c>
      <c r="AP18" s="152" t="s">
        <v>852</v>
      </c>
      <c r="AQ18" s="152">
        <v>50</v>
      </c>
      <c r="AR18" s="152" t="s">
        <v>852</v>
      </c>
      <c r="AS18" s="154"/>
      <c r="AT18" s="152">
        <f t="shared" si="13"/>
        <v>-13.625934632229502</v>
      </c>
      <c r="AU18" s="154">
        <v>0</v>
      </c>
      <c r="AV18" s="152" t="s">
        <v>852</v>
      </c>
      <c r="AW18" s="154">
        <v>38.247185066527699</v>
      </c>
      <c r="AX18" s="158">
        <v>33.939446352482598</v>
      </c>
      <c r="AY18" s="154">
        <v>42.432911900975597</v>
      </c>
      <c r="AZ18" s="152" t="s">
        <v>851</v>
      </c>
      <c r="BA18" s="156">
        <v>36.374065367770498</v>
      </c>
      <c r="BB18" s="152">
        <f>AG18-BA18</f>
        <v>2.2443262668649027</v>
      </c>
      <c r="BC18" s="125"/>
      <c r="BD18" s="128">
        <v>11.5</v>
      </c>
      <c r="BE18" s="55">
        <v>1.34</v>
      </c>
      <c r="BF18" s="152">
        <v>50</v>
      </c>
      <c r="BG18" s="152">
        <v>34.611561876118898</v>
      </c>
      <c r="BH18" s="152">
        <v>19.9696649082431</v>
      </c>
      <c r="BI18" s="153"/>
      <c r="BJ18" s="153">
        <v>-15.388438123881102</v>
      </c>
      <c r="BK18" s="236">
        <v>44232</v>
      </c>
      <c r="BL18" s="45">
        <v>7.0000000000000007E-2</v>
      </c>
      <c r="BN18" s="28" t="s">
        <v>268</v>
      </c>
      <c r="BO18" s="28">
        <v>1</v>
      </c>
      <c r="BP18" s="189" t="s">
        <v>918</v>
      </c>
      <c r="BQ18" s="28" t="s">
        <v>349</v>
      </c>
      <c r="BR18" s="192">
        <v>38.339406535027599</v>
      </c>
      <c r="BS18" s="191" t="s">
        <v>851</v>
      </c>
      <c r="BT18" s="191">
        <f t="shared" si="0"/>
        <v>-2.2303703695364021</v>
      </c>
      <c r="BU18" s="191">
        <f t="shared" si="1"/>
        <v>-2.2303703695364021</v>
      </c>
      <c r="BV18" s="192">
        <v>28.428104967510201</v>
      </c>
      <c r="BW18" s="191" t="s">
        <v>851</v>
      </c>
      <c r="BX18" s="190">
        <f>CL18-BV18</f>
        <v>7.6809311979809962</v>
      </c>
      <c r="BY18" s="190">
        <f t="shared" si="2"/>
        <v>7.6809311979809962</v>
      </c>
      <c r="BZ18" s="190">
        <v>0</v>
      </c>
      <c r="CA18" s="191" t="s">
        <v>852</v>
      </c>
      <c r="CB18" s="190">
        <v>39.077275857657497</v>
      </c>
      <c r="CC18" s="191" t="s">
        <v>851</v>
      </c>
      <c r="CD18" s="191">
        <f>CL18-CB18</f>
        <v>-2.9682396921662999</v>
      </c>
      <c r="CE18" s="191">
        <f t="shared" si="3"/>
        <v>-2.9682396921662999</v>
      </c>
      <c r="CF18" s="190">
        <v>0</v>
      </c>
      <c r="CG18" s="191" t="s">
        <v>852</v>
      </c>
      <c r="CH18" s="192">
        <v>36.842638625813002</v>
      </c>
      <c r="CI18" s="192">
        <v>33.847601271473003</v>
      </c>
      <c r="CJ18" s="190">
        <v>0</v>
      </c>
      <c r="CK18" s="191" t="s">
        <v>852</v>
      </c>
      <c r="CL18" s="193">
        <v>36.109036165491197</v>
      </c>
      <c r="CM18" s="191">
        <f t="shared" si="4"/>
        <v>2.2303703695364021</v>
      </c>
      <c r="CN18" s="29"/>
      <c r="CO18" s="199">
        <v>12.1</v>
      </c>
      <c r="CP18" s="126">
        <v>3.03</v>
      </c>
      <c r="CQ18" s="191">
        <v>33.920114975043802</v>
      </c>
      <c r="CR18" s="191">
        <v>30.952640234096599</v>
      </c>
      <c r="CS18" s="191">
        <v>17.8548516120232</v>
      </c>
      <c r="CT18" s="191">
        <v>-2.9674747409472033</v>
      </c>
      <c r="CU18" s="188">
        <v>-2.9674747409472033</v>
      </c>
      <c r="CV18" s="243">
        <v>44323</v>
      </c>
      <c r="CW18" s="46" t="s">
        <v>133</v>
      </c>
      <c r="CY18" s="34" t="s">
        <v>268</v>
      </c>
      <c r="CZ18" s="189" t="s">
        <v>950</v>
      </c>
      <c r="DA18" s="28" t="s">
        <v>350</v>
      </c>
      <c r="DB18" s="192">
        <v>37.077818653741303</v>
      </c>
      <c r="DC18" s="191" t="s">
        <v>851</v>
      </c>
      <c r="DD18" s="191">
        <f t="shared" si="5"/>
        <v>-3.7155602976362019</v>
      </c>
      <c r="DE18" s="191">
        <f t="shared" si="6"/>
        <v>-3.7155602976362019</v>
      </c>
      <c r="DF18" s="192">
        <v>30.797688885969201</v>
      </c>
      <c r="DG18" s="191" t="s">
        <v>851</v>
      </c>
      <c r="DH18" s="190">
        <f>DV18-DF18</f>
        <v>2.5645694701359005</v>
      </c>
      <c r="DI18" s="190">
        <f t="shared" si="7"/>
        <v>2.5645694701359005</v>
      </c>
      <c r="DJ18" s="191">
        <v>0</v>
      </c>
      <c r="DK18" s="191" t="s">
        <v>852</v>
      </c>
      <c r="DL18" s="191">
        <v>50</v>
      </c>
      <c r="DM18" s="191" t="s">
        <v>852</v>
      </c>
      <c r="DN18" s="191"/>
      <c r="DO18" s="191">
        <f t="shared" si="8"/>
        <v>-16.637741643894898</v>
      </c>
      <c r="DP18" s="29"/>
      <c r="DQ18" s="29"/>
      <c r="DR18" s="192">
        <v>35.436808319895299</v>
      </c>
      <c r="DS18" s="192">
        <v>33.658343160697299</v>
      </c>
      <c r="DT18" s="191">
        <v>0</v>
      </c>
      <c r="DU18" s="191" t="s">
        <v>852</v>
      </c>
      <c r="DV18" s="193">
        <v>33.362258356105102</v>
      </c>
      <c r="DW18" s="191">
        <f t="shared" si="9"/>
        <v>3.7155602976362019</v>
      </c>
      <c r="DX18" s="29"/>
      <c r="DY18" s="46">
        <v>63.6</v>
      </c>
      <c r="DZ18" s="46">
        <v>1.45</v>
      </c>
      <c r="EA18" s="190">
        <v>35.500368055542403</v>
      </c>
      <c r="EB18" s="190">
        <v>34.8037281884979</v>
      </c>
      <c r="EC18" s="190">
        <v>20.991958255778499</v>
      </c>
      <c r="ED18" s="191">
        <v>-0.69663986704450309</v>
      </c>
      <c r="EE18" s="188">
        <v>-0.69663986704450309</v>
      </c>
      <c r="EF18" s="243">
        <v>44413</v>
      </c>
      <c r="EG18" s="46" t="s">
        <v>133</v>
      </c>
      <c r="EI18" s="80" t="s">
        <v>268</v>
      </c>
      <c r="EJ18" s="218" t="s">
        <v>967</v>
      </c>
      <c r="EK18" s="120" t="s">
        <v>457</v>
      </c>
      <c r="EL18" s="219">
        <v>39.510000000000005</v>
      </c>
      <c r="EM18" s="220" t="s">
        <v>851</v>
      </c>
      <c r="EN18" s="220">
        <f>FF18-EL18</f>
        <v>-6.2962667794991063</v>
      </c>
      <c r="EO18" s="220">
        <f>FF18-EL18</f>
        <v>-6.2962667794991063</v>
      </c>
      <c r="EP18" s="220">
        <v>30.613047347535002</v>
      </c>
      <c r="EQ18" s="220" t="s">
        <v>851</v>
      </c>
      <c r="ER18" s="221">
        <f>FF18-EP18</f>
        <v>2.6006858729658973</v>
      </c>
      <c r="ES18" s="221">
        <f>FF18-EP18</f>
        <v>2.6006858729658973</v>
      </c>
      <c r="ET18" s="220">
        <v>0</v>
      </c>
      <c r="EU18" s="220" t="s">
        <v>852</v>
      </c>
      <c r="EV18" s="220">
        <v>50</v>
      </c>
      <c r="EW18" s="220" t="s">
        <v>852</v>
      </c>
      <c r="EX18" s="220"/>
      <c r="EY18" s="220">
        <f>FF18-EV18</f>
        <v>-16.786266779499101</v>
      </c>
      <c r="EZ18" s="222"/>
      <c r="FA18" s="222"/>
      <c r="FB18" s="219">
        <v>35.737147221705101</v>
      </c>
      <c r="FC18" s="219">
        <v>33.228759147988903</v>
      </c>
      <c r="FD18" s="220">
        <v>0</v>
      </c>
      <c r="FE18" s="220"/>
      <c r="FF18" s="223">
        <v>33.213733220500899</v>
      </c>
      <c r="FG18" s="220">
        <f>EL18-FF18</f>
        <v>6.2962667794991063</v>
      </c>
      <c r="FH18" s="222"/>
      <c r="FI18" s="224">
        <v>117.8</v>
      </c>
      <c r="FJ18" s="224">
        <v>1.63</v>
      </c>
      <c r="FK18" s="221">
        <v>34.718911201896503</v>
      </c>
      <c r="FL18" s="221">
        <v>34.993300371401403</v>
      </c>
      <c r="FM18" s="221">
        <v>19.721721715779299</v>
      </c>
      <c r="FN18" s="220">
        <v>0.27438916950490011</v>
      </c>
      <c r="FO18" s="243">
        <v>44505</v>
      </c>
      <c r="FP18" s="46" t="s">
        <v>133</v>
      </c>
      <c r="FQ18" s="15" t="s">
        <v>269</v>
      </c>
      <c r="FR18" s="45" t="s">
        <v>268</v>
      </c>
      <c r="FS18" s="49">
        <v>44624</v>
      </c>
      <c r="FT18" s="45">
        <v>0.02</v>
      </c>
      <c r="FU18" s="45" t="s">
        <v>269</v>
      </c>
      <c r="FV18" s="45" t="s">
        <v>268</v>
      </c>
      <c r="FW18" s="45"/>
      <c r="FX18" s="45"/>
      <c r="FY18" s="45"/>
      <c r="FZ18" s="45"/>
      <c r="GA18" s="29"/>
    </row>
    <row r="19" spans="1:183" x14ac:dyDescent="0.25">
      <c r="A19" s="4" t="s">
        <v>229</v>
      </c>
      <c r="B19" s="31">
        <v>44183</v>
      </c>
      <c r="C19" s="48">
        <v>1</v>
      </c>
      <c r="D19" s="55" t="s">
        <v>318</v>
      </c>
      <c r="E19" s="135" t="s">
        <v>169</v>
      </c>
      <c r="F19" s="4">
        <v>530930078</v>
      </c>
      <c r="G19" s="7">
        <v>19632</v>
      </c>
      <c r="H19" s="4">
        <v>211</v>
      </c>
      <c r="I19" s="28" t="s">
        <v>199</v>
      </c>
      <c r="J19" s="28" t="s">
        <v>2</v>
      </c>
      <c r="K19" s="67">
        <v>1</v>
      </c>
      <c r="L19" s="32">
        <v>44158</v>
      </c>
      <c r="M19" s="65">
        <v>1</v>
      </c>
      <c r="N19" s="44" t="s">
        <v>124</v>
      </c>
      <c r="O19" s="32">
        <v>44216</v>
      </c>
      <c r="P19" s="32" t="s">
        <v>473</v>
      </c>
      <c r="Q19" s="65"/>
      <c r="R19" s="32"/>
      <c r="S19" s="32"/>
      <c r="T19" s="32"/>
      <c r="U19" s="32"/>
      <c r="V19" s="32"/>
      <c r="W19" s="32"/>
      <c r="X19" s="32"/>
      <c r="Y19" s="32"/>
      <c r="Z19" s="235">
        <v>44181</v>
      </c>
      <c r="AA19" s="44">
        <v>6.07</v>
      </c>
      <c r="AD19" s="62">
        <v>0</v>
      </c>
      <c r="AE19" s="150" t="s">
        <v>863</v>
      </c>
      <c r="AF19" s="55" t="s">
        <v>318</v>
      </c>
      <c r="AG19" s="154">
        <v>39.4503815103525</v>
      </c>
      <c r="AH19" s="152" t="s">
        <v>851</v>
      </c>
      <c r="AI19" s="152">
        <f t="shared" si="10"/>
        <v>-1.6453695856884991</v>
      </c>
      <c r="AJ19" s="152">
        <f t="shared" si="11"/>
        <v>-1.6453695856884991</v>
      </c>
      <c r="AK19" s="154">
        <v>35.174387067246997</v>
      </c>
      <c r="AL19" s="152" t="s">
        <v>851</v>
      </c>
      <c r="AM19" s="154">
        <f>BA19-AK19</f>
        <v>2.6306248574170041</v>
      </c>
      <c r="AN19" s="154">
        <f t="shared" si="12"/>
        <v>2.6306248574170041</v>
      </c>
      <c r="AO19" s="154">
        <v>0</v>
      </c>
      <c r="AP19" s="152" t="s">
        <v>852</v>
      </c>
      <c r="AQ19" s="154">
        <v>38.711335431473003</v>
      </c>
      <c r="AR19" s="152" t="s">
        <v>851</v>
      </c>
      <c r="AS19" s="152">
        <f>BA19-AQ19</f>
        <v>-0.90632350680900231</v>
      </c>
      <c r="AT19" s="152">
        <f t="shared" si="13"/>
        <v>-0.90632350680900231</v>
      </c>
      <c r="AU19" s="154">
        <v>0</v>
      </c>
      <c r="AV19" s="152" t="s">
        <v>852</v>
      </c>
      <c r="AW19" s="158">
        <v>36.225895866103798</v>
      </c>
      <c r="AX19" s="158">
        <v>33.795700118196699</v>
      </c>
      <c r="AY19" s="154">
        <v>44.020783916619003</v>
      </c>
      <c r="AZ19" s="152" t="s">
        <v>851</v>
      </c>
      <c r="BA19" s="159">
        <v>37.805011924664001</v>
      </c>
      <c r="BB19" s="152">
        <f>AG19-BA19</f>
        <v>1.6453695856884991</v>
      </c>
      <c r="BC19" s="125"/>
      <c r="BD19" s="128">
        <v>14.9</v>
      </c>
      <c r="BE19" s="55">
        <v>1.17</v>
      </c>
      <c r="BF19" s="152">
        <v>50</v>
      </c>
      <c r="BG19" s="152">
        <v>34.413638542509702</v>
      </c>
      <c r="BH19" s="152">
        <v>20.825566271646402</v>
      </c>
      <c r="BI19" s="153"/>
      <c r="BJ19" s="153">
        <v>-15.586361457490298</v>
      </c>
      <c r="BK19" s="237">
        <v>44274</v>
      </c>
      <c r="BL19" s="45">
        <v>0.08</v>
      </c>
      <c r="BN19" s="28" t="s">
        <v>268</v>
      </c>
      <c r="BO19" s="28">
        <v>1</v>
      </c>
      <c r="BP19" s="150" t="s">
        <v>919</v>
      </c>
      <c r="BQ19" s="55" t="s">
        <v>319</v>
      </c>
      <c r="BR19" s="158">
        <v>40.188585916709101</v>
      </c>
      <c r="BS19" s="152" t="s">
        <v>851</v>
      </c>
      <c r="BT19" s="152">
        <f t="shared" si="0"/>
        <v>-6.7611789666479041</v>
      </c>
      <c r="BU19" s="152">
        <f t="shared" si="1"/>
        <v>-6.7611789666479041</v>
      </c>
      <c r="BV19" s="152">
        <v>50</v>
      </c>
      <c r="BW19" s="152" t="s">
        <v>852</v>
      </c>
      <c r="BX19" s="152"/>
      <c r="BY19" s="154">
        <f t="shared" si="2"/>
        <v>-16.572593049938803</v>
      </c>
      <c r="BZ19" s="154">
        <v>40.907218469645201</v>
      </c>
      <c r="CA19" s="152" t="s">
        <v>851</v>
      </c>
      <c r="CB19" s="158">
        <v>38.387177845714199</v>
      </c>
      <c r="CC19" s="152" t="s">
        <v>851</v>
      </c>
      <c r="CD19" s="152">
        <f>CL19-CB19</f>
        <v>-4.9597708956530013</v>
      </c>
      <c r="CE19" s="152">
        <f t="shared" si="3"/>
        <v>-4.9597708956530013</v>
      </c>
      <c r="CF19" s="154"/>
      <c r="CG19" s="154"/>
      <c r="CH19" s="158">
        <v>36.498951356934199</v>
      </c>
      <c r="CI19" s="158">
        <v>34.9803038789616</v>
      </c>
      <c r="CJ19" s="154">
        <v>0</v>
      </c>
      <c r="CK19" s="152" t="s">
        <v>852</v>
      </c>
      <c r="CL19" s="156">
        <v>33.427406950061197</v>
      </c>
      <c r="CM19" s="152">
        <f t="shared" si="4"/>
        <v>6.7611789666479041</v>
      </c>
      <c r="CN19" s="125"/>
      <c r="CO19" s="128">
        <v>54.6</v>
      </c>
      <c r="CP19" s="128">
        <v>1.61</v>
      </c>
      <c r="CQ19" s="152">
        <v>35.319637675193597</v>
      </c>
      <c r="CR19" s="152">
        <v>32.172112947429703</v>
      </c>
      <c r="CS19" s="152">
        <v>19.981208656519001</v>
      </c>
      <c r="CT19" s="152">
        <v>-3.1475247277638942</v>
      </c>
      <c r="CU19" s="188">
        <v>-3.1475247277638942</v>
      </c>
      <c r="CV19" s="243">
        <v>44365</v>
      </c>
      <c r="CW19" s="46">
        <v>0.05</v>
      </c>
      <c r="CY19" s="34" t="s">
        <v>268</v>
      </c>
      <c r="CZ19" s="147" t="s">
        <v>951</v>
      </c>
      <c r="DA19" s="55" t="s">
        <v>553</v>
      </c>
      <c r="DB19" s="164">
        <v>40.36</v>
      </c>
      <c r="DC19" s="152" t="s">
        <v>851</v>
      </c>
      <c r="DD19" s="164">
        <f t="shared" si="5"/>
        <v>-4.4512814520849986</v>
      </c>
      <c r="DE19" s="164">
        <f t="shared" si="6"/>
        <v>-4.4512814520849986</v>
      </c>
      <c r="DF19" s="187">
        <v>31.711371227991599</v>
      </c>
      <c r="DG19" s="152" t="s">
        <v>851</v>
      </c>
      <c r="DH19" s="165">
        <f>DV19-DF19</f>
        <v>4.1973473199234022</v>
      </c>
      <c r="DI19" s="165">
        <f t="shared" si="7"/>
        <v>4.1973473199234022</v>
      </c>
      <c r="DJ19" s="164">
        <v>0</v>
      </c>
      <c r="DK19" s="152" t="s">
        <v>852</v>
      </c>
      <c r="DL19" s="164">
        <v>50</v>
      </c>
      <c r="DM19" s="152" t="s">
        <v>852</v>
      </c>
      <c r="DN19" s="164"/>
      <c r="DO19" s="164">
        <f t="shared" si="8"/>
        <v>-14.091281452084999</v>
      </c>
      <c r="DP19" s="167"/>
      <c r="DQ19" s="167"/>
      <c r="DR19" s="187">
        <v>36.520882500299102</v>
      </c>
      <c r="DS19" s="187">
        <v>34.039548179531501</v>
      </c>
      <c r="DT19" s="164">
        <v>0</v>
      </c>
      <c r="DU19" s="164"/>
      <c r="DV19" s="168">
        <v>35.908718547915001</v>
      </c>
      <c r="DW19" s="164">
        <f t="shared" si="9"/>
        <v>4.4512814520849986</v>
      </c>
      <c r="DX19" s="167"/>
      <c r="DY19" s="169">
        <v>67.099999999999994</v>
      </c>
      <c r="DZ19" s="169">
        <v>1.62</v>
      </c>
      <c r="EA19" s="164">
        <v>31.643356529136302</v>
      </c>
      <c r="EB19" s="257">
        <v>37.769965996695099</v>
      </c>
      <c r="EC19" s="164">
        <v>20.3528671167022</v>
      </c>
      <c r="ED19" s="152">
        <v>6.1266094675587972</v>
      </c>
      <c r="EE19" s="188">
        <v>6.1266094675587972</v>
      </c>
      <c r="EF19" s="243">
        <v>44449</v>
      </c>
      <c r="EG19" s="28">
        <v>0.15</v>
      </c>
      <c r="EI19" s="80" t="s">
        <v>268</v>
      </c>
      <c r="EJ19" s="127"/>
      <c r="EK19" s="127"/>
      <c r="EL19" s="127"/>
      <c r="EM19" s="127"/>
      <c r="EN19" s="127"/>
      <c r="EO19" s="127"/>
      <c r="EP19" s="127"/>
      <c r="EQ19" s="127"/>
      <c r="ER19" s="127"/>
      <c r="ES19" s="127"/>
      <c r="ET19" s="127"/>
      <c r="EU19" s="127"/>
      <c r="EV19" s="127"/>
      <c r="EW19" s="127"/>
      <c r="EX19" s="127"/>
      <c r="EY19" s="127"/>
      <c r="EZ19" s="127"/>
      <c r="FA19" s="127"/>
      <c r="FB19" s="127"/>
      <c r="FC19" s="127"/>
      <c r="FD19" s="127"/>
      <c r="FE19" s="127"/>
      <c r="FF19" s="127"/>
      <c r="FG19" s="127"/>
      <c r="FH19" s="127"/>
      <c r="FI19" s="127"/>
      <c r="FJ19" s="127"/>
      <c r="FK19" s="127"/>
      <c r="FL19" s="127"/>
      <c r="FM19" s="127"/>
      <c r="FN19" s="127"/>
      <c r="FO19" s="243">
        <v>44547</v>
      </c>
      <c r="FP19" s="72">
        <v>4.84</v>
      </c>
      <c r="FQ19" s="15"/>
      <c r="FR19" s="45" t="s">
        <v>268</v>
      </c>
      <c r="FS19" s="33" t="s">
        <v>488</v>
      </c>
      <c r="FT19" s="45"/>
      <c r="FU19" s="45"/>
      <c r="FV19" s="45"/>
      <c r="FW19" s="45"/>
      <c r="FX19" s="45"/>
      <c r="FY19" s="45"/>
      <c r="FZ19" s="45"/>
      <c r="GA19" s="29"/>
    </row>
    <row r="20" spans="1:183" x14ac:dyDescent="0.25">
      <c r="A20" s="4" t="s">
        <v>230</v>
      </c>
      <c r="B20" s="31">
        <v>44202</v>
      </c>
      <c r="C20" s="48">
        <v>2</v>
      </c>
      <c r="D20" s="55" t="s">
        <v>341</v>
      </c>
      <c r="E20" s="135" t="s">
        <v>158</v>
      </c>
      <c r="F20" s="4">
        <v>390928409</v>
      </c>
      <c r="G20" s="7">
        <v>14516</v>
      </c>
      <c r="H20" s="4">
        <v>111</v>
      </c>
      <c r="I20" s="91" t="s">
        <v>185</v>
      </c>
      <c r="J20" s="91" t="s">
        <v>1</v>
      </c>
      <c r="K20" s="67" t="s">
        <v>489</v>
      </c>
      <c r="AD20" s="283"/>
      <c r="AE20" s="283"/>
      <c r="AF20" s="55"/>
      <c r="AG20" s="125"/>
      <c r="AH20" s="125"/>
      <c r="AI20" s="125"/>
      <c r="AJ20" s="125"/>
      <c r="AK20" s="125"/>
      <c r="AL20" s="125"/>
      <c r="AM20" s="125"/>
      <c r="AN20" s="125"/>
      <c r="AO20" s="125"/>
      <c r="AP20" s="125"/>
      <c r="AQ20" s="125"/>
      <c r="AR20" s="125"/>
      <c r="AS20" s="125"/>
      <c r="AT20" s="125"/>
      <c r="AU20" s="125"/>
      <c r="AV20" s="125"/>
      <c r="AW20" s="125"/>
      <c r="AX20" s="125"/>
      <c r="AY20" s="125"/>
      <c r="AZ20" s="125"/>
      <c r="BA20" s="125"/>
      <c r="BB20" s="125"/>
      <c r="BC20" s="125"/>
      <c r="BD20" s="125"/>
      <c r="BE20" s="125"/>
      <c r="BF20" s="125"/>
      <c r="BG20" s="125"/>
      <c r="BH20" s="125"/>
      <c r="BI20" s="125"/>
      <c r="BJ20" s="153"/>
      <c r="BK20" s="236"/>
      <c r="BO20" s="202"/>
      <c r="BP20" s="202"/>
      <c r="BQ20" s="202"/>
      <c r="BR20" s="202"/>
      <c r="BS20" s="202"/>
      <c r="BT20" s="202"/>
      <c r="BU20" s="202"/>
      <c r="BV20" s="202"/>
      <c r="BW20" s="202"/>
      <c r="BX20" s="202"/>
      <c r="BY20" s="202"/>
      <c r="BZ20" s="202"/>
      <c r="CA20" s="202"/>
      <c r="CB20" s="202"/>
      <c r="CC20" s="202"/>
      <c r="CD20" s="202"/>
      <c r="CE20" s="202"/>
      <c r="CF20" s="202"/>
      <c r="CG20" s="202"/>
      <c r="CH20" s="202"/>
      <c r="CI20" s="202"/>
      <c r="CJ20" s="202"/>
      <c r="CK20" s="202"/>
      <c r="CL20" s="202"/>
      <c r="CM20" s="202"/>
      <c r="CN20" s="202"/>
      <c r="CO20" s="202"/>
      <c r="CP20" s="202"/>
      <c r="CQ20" s="202"/>
      <c r="CR20" s="202"/>
      <c r="CS20" s="202"/>
      <c r="CT20" s="202"/>
      <c r="CU20" s="202"/>
      <c r="CZ20" s="137"/>
      <c r="DA20" s="137"/>
      <c r="DB20" s="137"/>
      <c r="DC20" s="137"/>
      <c r="DD20" s="137"/>
      <c r="DE20" s="137"/>
      <c r="DF20" s="137"/>
      <c r="DG20" s="137"/>
      <c r="DH20" s="137"/>
      <c r="DI20" s="137"/>
      <c r="DJ20" s="137"/>
      <c r="DK20" s="137"/>
      <c r="DL20" s="137"/>
      <c r="DM20" s="137"/>
      <c r="DN20" s="137"/>
      <c r="DO20" s="137"/>
      <c r="DP20" s="137"/>
      <c r="DQ20" s="137"/>
      <c r="DR20" s="137"/>
      <c r="DS20" s="137"/>
      <c r="DT20" s="137"/>
      <c r="DU20" s="137"/>
      <c r="DV20" s="137"/>
      <c r="DW20" s="137"/>
      <c r="DX20" s="137"/>
      <c r="DY20" s="137"/>
      <c r="DZ20" s="137"/>
      <c r="EA20" s="137"/>
      <c r="EB20" s="137"/>
      <c r="EC20" s="137"/>
      <c r="ED20" s="137"/>
      <c r="EE20" s="137"/>
      <c r="EI20" s="80"/>
      <c r="EJ20" s="282"/>
      <c r="EK20" s="282"/>
      <c r="EL20" s="282"/>
      <c r="EM20" s="282"/>
      <c r="EN20" s="282"/>
      <c r="EO20" s="282"/>
      <c r="EP20" s="282"/>
      <c r="EQ20" s="282"/>
      <c r="ER20" s="282"/>
      <c r="ES20" s="282"/>
      <c r="ET20" s="282"/>
      <c r="EU20" s="282"/>
      <c r="EV20" s="282"/>
      <c r="EW20" s="282"/>
      <c r="EX20" s="282"/>
      <c r="EY20" s="282"/>
      <c r="EZ20" s="282"/>
      <c r="FA20" s="282"/>
      <c r="FB20" s="282"/>
      <c r="FC20" s="282"/>
      <c r="FD20" s="282"/>
      <c r="FE20" s="282"/>
      <c r="FF20" s="282"/>
      <c r="FG20" s="282"/>
      <c r="FH20" s="282"/>
      <c r="FI20" s="282"/>
      <c r="FJ20" s="282"/>
      <c r="FK20" s="282"/>
      <c r="FL20" s="282"/>
      <c r="FM20" s="282"/>
      <c r="FN20" s="282"/>
      <c r="FP20" s="72"/>
      <c r="FQ20" s="15"/>
      <c r="FR20" s="45"/>
      <c r="FS20" s="33"/>
      <c r="FT20" s="45"/>
      <c r="FU20" s="45"/>
      <c r="FV20" s="45"/>
      <c r="FW20" s="45"/>
      <c r="FX20" s="45"/>
      <c r="FY20" s="45"/>
      <c r="FZ20" s="45"/>
      <c r="GA20" s="29"/>
    </row>
    <row r="21" spans="1:183" x14ac:dyDescent="0.25">
      <c r="A21" s="4" t="s">
        <v>232</v>
      </c>
      <c r="B21" s="78">
        <v>44202</v>
      </c>
      <c r="C21" s="48">
        <v>2</v>
      </c>
      <c r="D21" s="55" t="s">
        <v>365</v>
      </c>
      <c r="E21" s="135" t="s">
        <v>165</v>
      </c>
      <c r="F21" s="4">
        <v>6202111520</v>
      </c>
      <c r="G21" s="7">
        <v>22688</v>
      </c>
      <c r="H21" s="4">
        <v>205</v>
      </c>
      <c r="I21" s="28" t="s">
        <v>196</v>
      </c>
      <c r="J21" s="28" t="s">
        <v>2</v>
      </c>
      <c r="K21" s="67" t="s">
        <v>490</v>
      </c>
      <c r="M21" s="66">
        <v>1</v>
      </c>
      <c r="N21" s="45" t="s">
        <v>663</v>
      </c>
      <c r="O21" s="33">
        <v>43836</v>
      </c>
      <c r="P21" s="33" t="s">
        <v>473</v>
      </c>
      <c r="Z21" s="236">
        <v>44202</v>
      </c>
      <c r="AA21" s="45">
        <v>15.17</v>
      </c>
      <c r="AB21" s="34" t="s">
        <v>270</v>
      </c>
      <c r="AC21" s="28" t="s">
        <v>267</v>
      </c>
      <c r="AD21" s="62"/>
      <c r="BJ21" s="153"/>
      <c r="EI21" s="80"/>
      <c r="EJ21" s="80"/>
      <c r="EK21" s="80"/>
      <c r="EL21" s="80"/>
      <c r="EM21" s="80"/>
      <c r="EN21" s="80"/>
      <c r="EO21" s="80"/>
      <c r="EP21" s="80"/>
      <c r="EQ21" s="80"/>
      <c r="ER21" s="80"/>
      <c r="ES21" s="80"/>
      <c r="ET21" s="80"/>
      <c r="EU21" s="80"/>
      <c r="EV21" s="80"/>
      <c r="EW21" s="80"/>
      <c r="EX21" s="80"/>
      <c r="EY21" s="80"/>
      <c r="EZ21" s="80"/>
      <c r="FA21" s="80"/>
      <c r="FB21" s="80"/>
      <c r="FC21" s="80"/>
      <c r="FD21" s="80"/>
      <c r="FE21" s="80"/>
      <c r="FF21" s="80"/>
      <c r="FG21" s="80"/>
      <c r="FH21" s="80"/>
      <c r="FI21" s="80"/>
      <c r="FJ21" s="80"/>
      <c r="FK21" s="80"/>
      <c r="FL21" s="80"/>
      <c r="FM21" s="80"/>
      <c r="FN21" s="80"/>
      <c r="FP21" s="72"/>
      <c r="FQ21" s="15"/>
      <c r="FR21" s="45"/>
      <c r="FS21" s="33"/>
      <c r="FT21" s="45"/>
      <c r="FU21" s="45"/>
      <c r="FV21" s="45"/>
      <c r="FW21" s="45"/>
      <c r="FX21" s="45"/>
      <c r="FY21" s="45"/>
      <c r="FZ21" s="45"/>
      <c r="GA21" s="29"/>
    </row>
    <row r="22" spans="1:183" x14ac:dyDescent="0.25">
      <c r="A22" s="4" t="s">
        <v>233</v>
      </c>
      <c r="B22" s="31">
        <v>44202</v>
      </c>
      <c r="C22" s="48">
        <v>2</v>
      </c>
      <c r="D22" s="55" t="s">
        <v>314</v>
      </c>
      <c r="E22" s="135" t="s">
        <v>154</v>
      </c>
      <c r="F22" s="4">
        <v>491206187</v>
      </c>
      <c r="G22" s="7">
        <v>18238</v>
      </c>
      <c r="H22" s="4">
        <v>211</v>
      </c>
      <c r="I22" s="93" t="s">
        <v>187</v>
      </c>
      <c r="J22" s="93" t="s">
        <v>1</v>
      </c>
      <c r="K22" s="67">
        <v>1</v>
      </c>
      <c r="L22" s="32"/>
      <c r="Z22" s="236">
        <v>44202</v>
      </c>
      <c r="AD22" s="62">
        <v>0</v>
      </c>
      <c r="BJ22" s="153"/>
      <c r="EI22" s="80"/>
      <c r="EJ22" s="80"/>
      <c r="EK22" s="80"/>
      <c r="EL22" s="80"/>
      <c r="EM22" s="80"/>
      <c r="EN22" s="80"/>
      <c r="EO22" s="80"/>
      <c r="EP22" s="80"/>
      <c r="EQ22" s="80"/>
      <c r="ER22" s="80"/>
      <c r="ES22" s="80"/>
      <c r="ET22" s="80"/>
      <c r="EU22" s="80"/>
      <c r="EV22" s="80"/>
      <c r="EW22" s="80"/>
      <c r="EX22" s="80"/>
      <c r="EY22" s="80"/>
      <c r="EZ22" s="80"/>
      <c r="FA22" s="80"/>
      <c r="FB22" s="80"/>
      <c r="FC22" s="80"/>
      <c r="FD22" s="80"/>
      <c r="FE22" s="80"/>
      <c r="FF22" s="80"/>
      <c r="FG22" s="80"/>
      <c r="FH22" s="80"/>
      <c r="FI22" s="80"/>
      <c r="FJ22" s="80"/>
      <c r="FK22" s="80"/>
      <c r="FL22" s="80"/>
      <c r="FM22" s="80"/>
      <c r="FN22" s="80"/>
      <c r="FP22" s="72"/>
      <c r="FQ22" s="15"/>
      <c r="FR22" s="45"/>
      <c r="FS22" s="33"/>
      <c r="FT22" s="45"/>
      <c r="FU22" s="45"/>
      <c r="FV22" s="45"/>
      <c r="FW22" s="45"/>
      <c r="FX22" s="45"/>
      <c r="FY22" s="45"/>
      <c r="FZ22" s="45"/>
      <c r="GA22" s="29"/>
    </row>
    <row r="23" spans="1:183" x14ac:dyDescent="0.25">
      <c r="A23" s="4" t="s">
        <v>234</v>
      </c>
      <c r="B23" s="78">
        <v>44209</v>
      </c>
      <c r="C23" s="48">
        <v>1</v>
      </c>
      <c r="D23" s="55" t="s">
        <v>360</v>
      </c>
      <c r="E23" s="135" t="s">
        <v>170</v>
      </c>
      <c r="F23" s="4">
        <v>401009402</v>
      </c>
      <c r="G23" s="7">
        <v>14893</v>
      </c>
      <c r="H23" s="4">
        <v>111</v>
      </c>
      <c r="I23" s="28" t="s">
        <v>200</v>
      </c>
      <c r="J23" s="28" t="s">
        <v>1</v>
      </c>
      <c r="K23" s="67">
        <v>1</v>
      </c>
      <c r="L23" s="33">
        <v>44176</v>
      </c>
      <c r="M23" s="66">
        <v>1</v>
      </c>
      <c r="N23" s="45" t="s">
        <v>124</v>
      </c>
      <c r="O23" s="33">
        <v>44209</v>
      </c>
      <c r="P23" s="33">
        <v>44636</v>
      </c>
      <c r="Q23" s="66" t="s">
        <v>480</v>
      </c>
      <c r="Z23" s="236">
        <v>44239</v>
      </c>
      <c r="AA23" s="44">
        <v>77.92</v>
      </c>
      <c r="AC23" s="35" t="s">
        <v>268</v>
      </c>
      <c r="AD23" s="62">
        <v>0</v>
      </c>
      <c r="AE23" s="150" t="s">
        <v>897</v>
      </c>
      <c r="AF23" s="55" t="s">
        <v>360</v>
      </c>
      <c r="AG23" s="154">
        <v>39.492809490426602</v>
      </c>
      <c r="AH23" s="152" t="s">
        <v>851</v>
      </c>
      <c r="AI23" s="152">
        <f>BA23-AG23</f>
        <v>-3.798544313028799</v>
      </c>
      <c r="AJ23" s="152">
        <f>BA23-AG23</f>
        <v>-3.798544313028799</v>
      </c>
      <c r="AK23" s="154">
        <v>30.818927573347199</v>
      </c>
      <c r="AL23" s="152" t="s">
        <v>851</v>
      </c>
      <c r="AM23" s="154">
        <f>BA23-AK23</f>
        <v>4.8753376040506033</v>
      </c>
      <c r="AN23" s="154">
        <f>BA23-AK23</f>
        <v>4.8753376040506033</v>
      </c>
      <c r="AO23" s="154">
        <v>0</v>
      </c>
      <c r="AP23" s="152" t="s">
        <v>852</v>
      </c>
      <c r="AQ23" s="154">
        <v>39.192669168705898</v>
      </c>
      <c r="AR23" s="152" t="s">
        <v>851</v>
      </c>
      <c r="AS23" s="152">
        <f>BA23-AQ23</f>
        <v>-3.4984039913080949</v>
      </c>
      <c r="AT23" s="152">
        <f>BA23-AQ23</f>
        <v>-3.4984039913080949</v>
      </c>
      <c r="AU23" s="154">
        <v>0</v>
      </c>
      <c r="AV23" s="152" t="s">
        <v>852</v>
      </c>
      <c r="AW23" s="158">
        <v>36.9460861072561</v>
      </c>
      <c r="AX23" s="158">
        <v>34.704156267730603</v>
      </c>
      <c r="AY23" s="154">
        <v>0</v>
      </c>
      <c r="AZ23" s="152" t="s">
        <v>852</v>
      </c>
      <c r="BA23" s="156">
        <v>35.694265177397803</v>
      </c>
      <c r="BB23" s="152">
        <f>AG23-BA23</f>
        <v>3.798544313028799</v>
      </c>
      <c r="BC23" s="125"/>
      <c r="BD23" s="128">
        <v>34.1</v>
      </c>
      <c r="BE23" s="55">
        <v>1.55</v>
      </c>
      <c r="BF23" s="152">
        <v>34.361207445491502</v>
      </c>
      <c r="BG23" s="152">
        <v>31.9664705681624</v>
      </c>
      <c r="BH23" s="152">
        <v>19.864390917338</v>
      </c>
      <c r="BI23" s="153">
        <v>-2.3947368773291018</v>
      </c>
      <c r="BJ23" s="153">
        <v>-2.3947368773291018</v>
      </c>
      <c r="BK23" s="236">
        <v>44323</v>
      </c>
      <c r="BL23" s="45">
        <v>37.75</v>
      </c>
      <c r="BM23" s="34"/>
      <c r="BN23" s="28" t="s">
        <v>268</v>
      </c>
      <c r="BO23" s="28">
        <v>1</v>
      </c>
      <c r="BP23" s="150" t="s">
        <v>920</v>
      </c>
      <c r="BQ23" s="55" t="s">
        <v>361</v>
      </c>
      <c r="BR23" s="158">
        <v>37.334953555496497</v>
      </c>
      <c r="BS23" s="152" t="s">
        <v>851</v>
      </c>
      <c r="BT23" s="152">
        <f>CL23-BR23</f>
        <v>-4.6479992217592994</v>
      </c>
      <c r="BU23" s="152">
        <f>CL23-BR23</f>
        <v>-4.6479992217592994</v>
      </c>
      <c r="BV23" s="158">
        <v>32.117930901685703</v>
      </c>
      <c r="BW23" s="152" t="s">
        <v>851</v>
      </c>
      <c r="BX23" s="154">
        <f>CL23-BV23</f>
        <v>0.56902343205149464</v>
      </c>
      <c r="BY23" s="154">
        <f>CL23-BV23</f>
        <v>0.56902343205149464</v>
      </c>
      <c r="BZ23" s="152">
        <v>0</v>
      </c>
      <c r="CA23" s="152" t="s">
        <v>852</v>
      </c>
      <c r="CB23" s="152">
        <v>39.597144192299702</v>
      </c>
      <c r="CC23" s="152" t="s">
        <v>851</v>
      </c>
      <c r="CD23" s="152">
        <f>CL23-CB23</f>
        <v>-6.9101898585625037</v>
      </c>
      <c r="CE23" s="152">
        <f>CL23-CB23</f>
        <v>-6.9101898585625037</v>
      </c>
      <c r="CF23" s="125"/>
      <c r="CG23" s="125"/>
      <c r="CH23" s="158">
        <v>38.386388377396102</v>
      </c>
      <c r="CI23" s="158">
        <v>36.079500197394196</v>
      </c>
      <c r="CJ23" s="152">
        <v>0</v>
      </c>
      <c r="CK23" s="152" t="s">
        <v>852</v>
      </c>
      <c r="CL23" s="156">
        <v>32.686954333737198</v>
      </c>
      <c r="CM23" s="152">
        <f>BR23-CL23</f>
        <v>4.6479992217592994</v>
      </c>
      <c r="CN23" s="125"/>
      <c r="CO23" s="128">
        <v>42.7</v>
      </c>
      <c r="CP23" s="128">
        <v>1.61</v>
      </c>
      <c r="CQ23" s="154">
        <v>28.584143203894399</v>
      </c>
      <c r="CR23" s="154">
        <v>35.282170453332199</v>
      </c>
      <c r="CS23" s="154">
        <v>20.1273675682983</v>
      </c>
      <c r="CT23" s="152">
        <v>6.6980272494377999</v>
      </c>
      <c r="CU23" s="188">
        <v>6.6980272494377999</v>
      </c>
      <c r="CV23" s="236">
        <v>44413</v>
      </c>
      <c r="CW23" s="45">
        <v>51.24</v>
      </c>
      <c r="CX23" s="28"/>
      <c r="CY23" s="28" t="s">
        <v>268</v>
      </c>
      <c r="CZ23" s="150" t="s">
        <v>952</v>
      </c>
      <c r="DA23" s="55" t="s">
        <v>458</v>
      </c>
      <c r="DB23" s="158">
        <v>37.090000000000003</v>
      </c>
      <c r="DC23" s="152" t="s">
        <v>851</v>
      </c>
      <c r="DD23" s="152">
        <f>DV23-DB23</f>
        <v>-4.3866397130368</v>
      </c>
      <c r="DE23" s="152">
        <f>DV23-DB23</f>
        <v>-4.3866397130368</v>
      </c>
      <c r="DF23" s="152">
        <v>31.314650793762599</v>
      </c>
      <c r="DG23" s="152" t="s">
        <v>851</v>
      </c>
      <c r="DH23" s="165">
        <f>DV23-DF23</f>
        <v>1.3887094932006043</v>
      </c>
      <c r="DI23" s="165">
        <f>DV23-DF23</f>
        <v>1.3887094932006043</v>
      </c>
      <c r="DJ23" s="164">
        <v>0</v>
      </c>
      <c r="DK23" s="152" t="s">
        <v>852</v>
      </c>
      <c r="DL23" s="158">
        <v>38.577240852122003</v>
      </c>
      <c r="DM23" s="152" t="s">
        <v>851</v>
      </c>
      <c r="DN23" s="164">
        <f>DV23-DL23</f>
        <v>-5.8738805651587995</v>
      </c>
      <c r="DO23" s="164">
        <f>DV23-DL23</f>
        <v>-5.8738805651587995</v>
      </c>
      <c r="DP23" s="167"/>
      <c r="DQ23" s="167"/>
      <c r="DR23" s="187">
        <v>36.808333058601001</v>
      </c>
      <c r="DS23" s="187">
        <v>33.399621116621198</v>
      </c>
      <c r="DT23" s="164">
        <v>0</v>
      </c>
      <c r="DU23" s="164"/>
      <c r="DV23" s="168">
        <v>32.703360286963203</v>
      </c>
      <c r="DW23" s="164">
        <f>DB23-DV23</f>
        <v>4.3866397130368</v>
      </c>
      <c r="DX23" s="167"/>
      <c r="DY23" s="169">
        <v>126.1</v>
      </c>
      <c r="DZ23" s="169">
        <v>1.76</v>
      </c>
      <c r="EA23" s="164">
        <v>32.350933512066902</v>
      </c>
      <c r="EB23" s="257">
        <v>38.294627767695999</v>
      </c>
      <c r="EC23" s="164">
        <v>20.801969231284801</v>
      </c>
      <c r="ED23" s="152">
        <v>5.9436942556290973</v>
      </c>
      <c r="EE23" s="188">
        <v>5.9436942556290973</v>
      </c>
      <c r="EF23" s="243">
        <v>44518</v>
      </c>
      <c r="EG23" s="28">
        <v>56.36</v>
      </c>
      <c r="EH23" s="28" t="s">
        <v>476</v>
      </c>
      <c r="EI23" s="80" t="s">
        <v>268</v>
      </c>
      <c r="EJ23" s="80"/>
      <c r="EK23" s="80"/>
      <c r="EL23" s="80"/>
      <c r="EM23" s="80"/>
      <c r="EN23" s="80"/>
      <c r="EO23" s="80"/>
      <c r="EP23" s="80"/>
      <c r="EQ23" s="80"/>
      <c r="ER23" s="80"/>
      <c r="ES23" s="80"/>
      <c r="ET23" s="80"/>
      <c r="EU23" s="80"/>
      <c r="EV23" s="80"/>
      <c r="EW23" s="80"/>
      <c r="EX23" s="80"/>
      <c r="EY23" s="80"/>
      <c r="EZ23" s="80"/>
      <c r="FA23" s="80"/>
      <c r="FB23" s="80"/>
      <c r="FC23" s="80"/>
      <c r="FD23" s="80"/>
      <c r="FE23" s="80"/>
      <c r="FF23" s="80"/>
      <c r="FG23" s="80"/>
      <c r="FH23" s="80"/>
      <c r="FI23" s="80"/>
      <c r="FJ23" s="80"/>
      <c r="FK23" s="80"/>
      <c r="FL23" s="80"/>
      <c r="FM23" s="80"/>
      <c r="FN23" s="80"/>
      <c r="FO23" s="240">
        <v>44603</v>
      </c>
      <c r="FP23" s="72">
        <v>71.8</v>
      </c>
      <c r="FQ23" s="15" t="s">
        <v>270</v>
      </c>
      <c r="FR23" s="45" t="s">
        <v>268</v>
      </c>
      <c r="FS23" s="33"/>
      <c r="FT23" s="45"/>
      <c r="FU23" s="45"/>
      <c r="FV23" s="45"/>
      <c r="FW23" s="45"/>
      <c r="FX23" s="45"/>
      <c r="FY23" s="45"/>
      <c r="FZ23" s="45"/>
      <c r="GA23" s="29"/>
    </row>
    <row r="24" spans="1:183" x14ac:dyDescent="0.25">
      <c r="A24" s="4" t="s">
        <v>235</v>
      </c>
      <c r="B24" s="31">
        <v>44211</v>
      </c>
      <c r="C24" s="48">
        <v>1</v>
      </c>
      <c r="D24" s="55" t="s">
        <v>326</v>
      </c>
      <c r="E24" s="135" t="s">
        <v>171</v>
      </c>
      <c r="F24" s="4">
        <v>471229433</v>
      </c>
      <c r="G24" s="7">
        <v>17530</v>
      </c>
      <c r="H24" s="4">
        <v>111</v>
      </c>
      <c r="I24" s="28" t="s">
        <v>201</v>
      </c>
      <c r="J24" s="28" t="s">
        <v>2</v>
      </c>
      <c r="K24" s="67">
        <v>1</v>
      </c>
      <c r="L24" s="32">
        <v>43009</v>
      </c>
      <c r="M24" s="65">
        <v>1</v>
      </c>
      <c r="N24" s="44" t="s">
        <v>124</v>
      </c>
      <c r="O24" s="32">
        <v>44211</v>
      </c>
      <c r="P24" s="32" t="s">
        <v>473</v>
      </c>
      <c r="Q24" s="65"/>
      <c r="R24" s="32"/>
      <c r="S24" s="32"/>
      <c r="T24" s="32"/>
      <c r="U24" s="32"/>
      <c r="V24" s="32"/>
      <c r="W24" s="32"/>
      <c r="X24" s="32"/>
      <c r="Y24" s="32"/>
      <c r="Z24" s="235">
        <v>44211</v>
      </c>
      <c r="AA24" s="44">
        <v>26.89</v>
      </c>
      <c r="AC24" s="28" t="s">
        <v>268</v>
      </c>
      <c r="AD24" s="62">
        <v>1</v>
      </c>
      <c r="AE24" s="150" t="s">
        <v>868</v>
      </c>
      <c r="AF24" s="55" t="s">
        <v>326</v>
      </c>
      <c r="AG24" s="158">
        <v>38.664322706572499</v>
      </c>
      <c r="AH24" s="152" t="s">
        <v>851</v>
      </c>
      <c r="AI24" s="152">
        <f>BA24-AG24</f>
        <v>-1.7355010654386973</v>
      </c>
      <c r="AJ24" s="152">
        <f>BA24-AG24</f>
        <v>-1.7355010654386973</v>
      </c>
      <c r="AK24" s="158">
        <v>32.072961134588802</v>
      </c>
      <c r="AL24" s="152" t="s">
        <v>851</v>
      </c>
      <c r="AM24" s="154">
        <f>BA24-AK24</f>
        <v>4.8558605065449996</v>
      </c>
      <c r="AN24" s="154">
        <f>BA24-AK24</f>
        <v>4.8558605065449996</v>
      </c>
      <c r="AO24" s="154">
        <v>0</v>
      </c>
      <c r="AP24" s="152" t="s">
        <v>852</v>
      </c>
      <c r="AQ24" s="154">
        <v>39.003578317731801</v>
      </c>
      <c r="AR24" s="152" t="s">
        <v>851</v>
      </c>
      <c r="AS24" s="152">
        <f>BA24-AQ24</f>
        <v>-2.0747566765979997</v>
      </c>
      <c r="AT24" s="152">
        <f>BA24-AQ24</f>
        <v>-2.0747566765979997</v>
      </c>
      <c r="AU24" s="154">
        <v>0</v>
      </c>
      <c r="AV24" s="152" t="s">
        <v>852</v>
      </c>
      <c r="AW24" s="154">
        <v>37.550796454892101</v>
      </c>
      <c r="AX24" s="158">
        <v>34.987440265792898</v>
      </c>
      <c r="AY24" s="154">
        <v>0</v>
      </c>
      <c r="AZ24" s="152" t="s">
        <v>852</v>
      </c>
      <c r="BA24" s="156">
        <v>36.928821641133801</v>
      </c>
      <c r="BB24" s="152">
        <f>AG24-BA24</f>
        <v>1.7355010654386973</v>
      </c>
      <c r="BC24" s="125"/>
      <c r="BD24" s="128">
        <v>35.200000000000003</v>
      </c>
      <c r="BE24" s="55">
        <v>1.63</v>
      </c>
      <c r="BF24" s="152">
        <v>35.668652585215099</v>
      </c>
      <c r="BG24" s="152">
        <v>31.920147594151899</v>
      </c>
      <c r="BH24" s="152">
        <v>21.515190386222798</v>
      </c>
      <c r="BI24" s="153">
        <v>-3.7485049910632</v>
      </c>
      <c r="BJ24" s="153">
        <v>-3.7485049910632</v>
      </c>
      <c r="BK24" s="236">
        <v>44295</v>
      </c>
      <c r="BL24" s="45">
        <v>1.81</v>
      </c>
      <c r="BN24" s="28" t="s">
        <v>268</v>
      </c>
      <c r="BO24" s="28">
        <v>1</v>
      </c>
      <c r="BP24" s="189" t="s">
        <v>921</v>
      </c>
      <c r="BQ24" s="28" t="s">
        <v>327</v>
      </c>
      <c r="BR24" s="192">
        <v>38.614072040518998</v>
      </c>
      <c r="BS24" s="191" t="s">
        <v>851</v>
      </c>
      <c r="BT24" s="191">
        <f>CL24-BR24</f>
        <v>-4.9391414370926014</v>
      </c>
      <c r="BU24" s="191">
        <f>CL24-BR24</f>
        <v>-4.9391414370926014</v>
      </c>
      <c r="BV24" s="192">
        <v>31.886108554217699</v>
      </c>
      <c r="BW24" s="191" t="s">
        <v>851</v>
      </c>
      <c r="BX24" s="190">
        <f>CL24-BV24</f>
        <v>1.7888220492086973</v>
      </c>
      <c r="BY24" s="190">
        <f>CL24-BV24</f>
        <v>1.7888220492086973</v>
      </c>
      <c r="BZ24" s="190">
        <v>40.498690122157903</v>
      </c>
      <c r="CA24" s="191" t="s">
        <v>851</v>
      </c>
      <c r="CB24" s="191">
        <v>50</v>
      </c>
      <c r="CC24" s="191" t="s">
        <v>852</v>
      </c>
      <c r="CD24" s="191"/>
      <c r="CE24" s="191">
        <f>CL24-CB24</f>
        <v>-16.325069396573603</v>
      </c>
      <c r="CF24" s="29"/>
      <c r="CG24" s="29"/>
      <c r="CH24" s="192">
        <v>35.261175098014299</v>
      </c>
      <c r="CI24" s="192">
        <v>35.073445592740903</v>
      </c>
      <c r="CJ24" s="191">
        <v>0</v>
      </c>
      <c r="CK24" s="191" t="s">
        <v>852</v>
      </c>
      <c r="CL24" s="193">
        <v>33.674930603426397</v>
      </c>
      <c r="CM24" s="191">
        <f>BR24-CL24</f>
        <v>4.9391414370926014</v>
      </c>
      <c r="CN24" s="29"/>
      <c r="CO24" s="46">
        <v>55.2</v>
      </c>
      <c r="CP24" s="28">
        <v>1.75</v>
      </c>
      <c r="CQ24" s="191">
        <v>35.643469478547701</v>
      </c>
      <c r="CR24" s="191">
        <v>30.398857541525398</v>
      </c>
      <c r="CS24" s="191">
        <v>18.4527616820939</v>
      </c>
      <c r="CT24" s="191">
        <v>-5.2446119370223023</v>
      </c>
      <c r="CU24" s="188">
        <v>-5.2446119370223023</v>
      </c>
      <c r="CV24" s="243">
        <v>44379</v>
      </c>
      <c r="CW24" s="46">
        <v>0.69</v>
      </c>
      <c r="CX24" s="34" t="s">
        <v>269</v>
      </c>
      <c r="CY24" s="34" t="s">
        <v>268</v>
      </c>
      <c r="CZ24" s="189" t="s">
        <v>953</v>
      </c>
      <c r="DA24" s="28" t="s">
        <v>437</v>
      </c>
      <c r="DB24" s="192">
        <v>38.025000000000006</v>
      </c>
      <c r="DC24" s="191" t="s">
        <v>851</v>
      </c>
      <c r="DD24" s="191">
        <f>DV24-DB24</f>
        <v>-2.4226865909498088</v>
      </c>
      <c r="DE24" s="191">
        <f>DV24-DB24</f>
        <v>-2.4226865909498088</v>
      </c>
      <c r="DF24" s="192">
        <v>30.773485211940098</v>
      </c>
      <c r="DG24" s="191" t="s">
        <v>851</v>
      </c>
      <c r="DH24" s="190">
        <f>DV24-DF24</f>
        <v>4.8288281971100986</v>
      </c>
      <c r="DI24" s="190">
        <f>DV24-DF24</f>
        <v>4.8288281971100986</v>
      </c>
      <c r="DJ24" s="191">
        <v>0</v>
      </c>
      <c r="DK24" s="191" t="s">
        <v>852</v>
      </c>
      <c r="DL24" s="191">
        <v>39.368316344865399</v>
      </c>
      <c r="DM24" s="191" t="s">
        <v>851</v>
      </c>
      <c r="DN24" s="191">
        <f>DV24-DL24</f>
        <v>-3.7660029358152016</v>
      </c>
      <c r="DO24" s="191">
        <f>DV24-DL24</f>
        <v>-3.7660029358152016</v>
      </c>
      <c r="DP24" s="29"/>
      <c r="DQ24" s="29"/>
      <c r="DR24" s="192">
        <v>37.213329605344498</v>
      </c>
      <c r="DS24" s="192">
        <v>34.060701236587903</v>
      </c>
      <c r="DT24" s="191">
        <v>38.0630816686906</v>
      </c>
      <c r="DU24" s="191"/>
      <c r="DV24" s="193">
        <v>35.602313409050197</v>
      </c>
      <c r="DW24" s="191">
        <f>DB24-DV24</f>
        <v>2.4226865909498088</v>
      </c>
      <c r="DX24" s="29"/>
      <c r="DY24" s="46">
        <v>13.7</v>
      </c>
      <c r="DZ24" s="46">
        <v>1.42</v>
      </c>
      <c r="EA24" s="190">
        <v>30.610754743817701</v>
      </c>
      <c r="EB24" s="190">
        <v>33.682904989055203</v>
      </c>
      <c r="EC24" s="190">
        <v>21.033173490942598</v>
      </c>
      <c r="ED24" s="191">
        <v>3.072150245237502</v>
      </c>
      <c r="EE24" s="188">
        <v>3.072150245237502</v>
      </c>
      <c r="EF24" s="243">
        <v>44496</v>
      </c>
      <c r="EG24" s="28">
        <v>0.48</v>
      </c>
      <c r="EI24" s="80" t="s">
        <v>268</v>
      </c>
      <c r="EJ24" s="80"/>
      <c r="EK24" s="80"/>
      <c r="EL24" s="80"/>
      <c r="EM24" s="80"/>
      <c r="EN24" s="80"/>
      <c r="EO24" s="80"/>
      <c r="EP24" s="80"/>
      <c r="EQ24" s="80"/>
      <c r="ER24" s="80"/>
      <c r="ES24" s="80"/>
      <c r="ET24" s="80"/>
      <c r="EU24" s="80"/>
      <c r="EV24" s="80"/>
      <c r="EW24" s="80"/>
      <c r="EX24" s="80"/>
      <c r="EY24" s="80"/>
      <c r="EZ24" s="80"/>
      <c r="FA24" s="80"/>
      <c r="FB24" s="80"/>
      <c r="FC24" s="80"/>
      <c r="FD24" s="80"/>
      <c r="FE24" s="80"/>
      <c r="FF24" s="80"/>
      <c r="FG24" s="80"/>
      <c r="FH24" s="80"/>
      <c r="FI24" s="80"/>
      <c r="FJ24" s="80"/>
      <c r="FK24" s="80"/>
      <c r="FL24" s="80"/>
      <c r="FM24" s="80"/>
      <c r="FN24" s="80"/>
      <c r="FO24" s="240">
        <v>44596</v>
      </c>
      <c r="FP24" s="72">
        <v>0.74</v>
      </c>
      <c r="FQ24" s="15" t="s">
        <v>269</v>
      </c>
      <c r="FR24" s="45" t="s">
        <v>268</v>
      </c>
      <c r="FS24" s="33"/>
      <c r="FT24" s="45"/>
      <c r="FU24" s="45"/>
      <c r="FV24" s="45"/>
      <c r="FW24" s="45"/>
      <c r="FX24" s="45"/>
      <c r="FY24" s="45"/>
      <c r="FZ24" s="45"/>
      <c r="GA24" s="29"/>
    </row>
    <row r="25" spans="1:183" x14ac:dyDescent="0.25">
      <c r="A25" s="4" t="s">
        <v>236</v>
      </c>
      <c r="B25" s="31">
        <v>44218</v>
      </c>
      <c r="C25" s="48">
        <v>2</v>
      </c>
      <c r="D25" s="55" t="s">
        <v>368</v>
      </c>
      <c r="E25" s="135" t="s">
        <v>159</v>
      </c>
      <c r="F25" s="4">
        <v>450202407</v>
      </c>
      <c r="G25" s="7">
        <v>16470</v>
      </c>
      <c r="H25" s="4">
        <v>205</v>
      </c>
      <c r="I25" s="25" t="s">
        <v>190</v>
      </c>
      <c r="J25" s="25" t="s">
        <v>1</v>
      </c>
      <c r="K25" s="67" t="s">
        <v>492</v>
      </c>
      <c r="AD25" s="167"/>
      <c r="AE25" s="167"/>
      <c r="AF25" s="167"/>
      <c r="AG25" s="167"/>
      <c r="AH25" s="167"/>
      <c r="AI25" s="167"/>
      <c r="AJ25" s="167"/>
      <c r="AK25" s="167"/>
      <c r="AL25" s="167"/>
      <c r="AM25" s="167"/>
      <c r="AN25" s="167"/>
      <c r="AO25" s="167"/>
      <c r="AP25" s="167"/>
      <c r="AQ25" s="167"/>
      <c r="AR25" s="167"/>
      <c r="AS25" s="167"/>
      <c r="AT25" s="167"/>
      <c r="AU25" s="167"/>
      <c r="AV25" s="167"/>
      <c r="AW25" s="167"/>
      <c r="AX25" s="167"/>
      <c r="AY25" s="167"/>
      <c r="AZ25" s="167"/>
      <c r="BA25" s="167"/>
      <c r="BB25" s="167"/>
      <c r="BC25" s="167"/>
      <c r="BD25" s="167"/>
      <c r="BE25" s="167"/>
      <c r="BF25" s="167"/>
      <c r="BG25" s="167"/>
      <c r="BH25" s="167"/>
      <c r="BI25" s="167"/>
      <c r="BJ25" s="153"/>
      <c r="BK25" s="243"/>
      <c r="EI25" s="80"/>
      <c r="EJ25" s="80"/>
      <c r="EK25" s="80"/>
      <c r="EL25" s="80"/>
      <c r="EM25" s="80"/>
      <c r="EN25" s="80"/>
      <c r="EO25" s="80"/>
      <c r="EP25" s="80"/>
      <c r="EQ25" s="80"/>
      <c r="ER25" s="80"/>
      <c r="ES25" s="80"/>
      <c r="ET25" s="80"/>
      <c r="EU25" s="80"/>
      <c r="EV25" s="80"/>
      <c r="EW25" s="80"/>
      <c r="EX25" s="80"/>
      <c r="EY25" s="80"/>
      <c r="EZ25" s="80"/>
      <c r="FA25" s="80"/>
      <c r="FB25" s="80"/>
      <c r="FC25" s="80"/>
      <c r="FD25" s="80"/>
      <c r="FE25" s="80"/>
      <c r="FF25" s="80"/>
      <c r="FG25" s="80"/>
      <c r="FH25" s="80"/>
      <c r="FI25" s="80"/>
      <c r="FJ25" s="80"/>
      <c r="FK25" s="80"/>
      <c r="FL25" s="80"/>
      <c r="FM25" s="80"/>
      <c r="FN25" s="80"/>
      <c r="FP25" s="72"/>
      <c r="FQ25" s="15"/>
      <c r="FR25" s="45"/>
      <c r="FS25" s="33"/>
      <c r="FT25" s="45"/>
      <c r="FU25" s="45"/>
      <c r="FV25" s="45"/>
      <c r="FW25" s="45"/>
      <c r="FX25" s="45"/>
      <c r="FY25" s="45"/>
      <c r="FZ25" s="45"/>
      <c r="GA25" s="29"/>
    </row>
    <row r="26" spans="1:183" x14ac:dyDescent="0.25">
      <c r="A26" s="4" t="s">
        <v>237</v>
      </c>
      <c r="B26" s="31">
        <v>44221</v>
      </c>
      <c r="C26" s="48">
        <v>1</v>
      </c>
      <c r="D26" s="55" t="s">
        <v>358</v>
      </c>
      <c r="E26" s="135" t="s">
        <v>172</v>
      </c>
      <c r="F26" s="4">
        <v>420322402</v>
      </c>
      <c r="G26" s="7">
        <v>15422</v>
      </c>
      <c r="H26" s="4">
        <v>111</v>
      </c>
      <c r="I26" s="28" t="s">
        <v>202</v>
      </c>
      <c r="J26" s="28" t="s">
        <v>2</v>
      </c>
      <c r="K26" s="67">
        <v>0</v>
      </c>
      <c r="L26" s="32"/>
      <c r="M26" s="65">
        <v>1</v>
      </c>
      <c r="N26" s="44" t="s">
        <v>494</v>
      </c>
      <c r="O26" s="32">
        <v>44259</v>
      </c>
      <c r="P26" s="32" t="s">
        <v>473</v>
      </c>
      <c r="Q26" s="65"/>
      <c r="R26" s="32"/>
      <c r="S26" s="32"/>
      <c r="T26" s="32"/>
      <c r="U26" s="32"/>
      <c r="V26" s="32"/>
      <c r="W26" s="32"/>
      <c r="X26" s="32"/>
      <c r="Y26" s="32"/>
      <c r="Z26" s="235">
        <v>44221</v>
      </c>
      <c r="AA26" s="44">
        <v>12.87</v>
      </c>
      <c r="AB26" s="34" t="s">
        <v>269</v>
      </c>
      <c r="AC26" s="28" t="s">
        <v>268</v>
      </c>
      <c r="AD26" s="62">
        <v>0</v>
      </c>
      <c r="AE26" s="150" t="s">
        <v>896</v>
      </c>
      <c r="AF26" s="55" t="s">
        <v>358</v>
      </c>
      <c r="AG26" s="158">
        <v>37.926799969332798</v>
      </c>
      <c r="AH26" s="152" t="s">
        <v>851</v>
      </c>
      <c r="AI26" s="152">
        <f>BA26-AG26</f>
        <v>-5.1099153882017987</v>
      </c>
      <c r="AJ26" s="152">
        <f>BA26-AG26</f>
        <v>-5.1099153882017987</v>
      </c>
      <c r="AK26" s="158">
        <v>29.8022255340823</v>
      </c>
      <c r="AL26" s="152" t="s">
        <v>851</v>
      </c>
      <c r="AM26" s="154">
        <f>BA26-AK26</f>
        <v>3.0146590470486991</v>
      </c>
      <c r="AN26" s="154">
        <f>BA26-AK26</f>
        <v>3.0146590470486991</v>
      </c>
      <c r="AO26" s="154">
        <v>0</v>
      </c>
      <c r="AP26" s="152" t="s">
        <v>852</v>
      </c>
      <c r="AQ26" s="158">
        <v>38.552493371015103</v>
      </c>
      <c r="AR26" s="152" t="s">
        <v>851</v>
      </c>
      <c r="AS26" s="152">
        <f>BA26-AQ26</f>
        <v>-5.7356087898841039</v>
      </c>
      <c r="AT26" s="152">
        <f>BA26-AQ26</f>
        <v>-5.7356087898841039</v>
      </c>
      <c r="AU26" s="154">
        <v>0</v>
      </c>
      <c r="AV26" s="152" t="s">
        <v>852</v>
      </c>
      <c r="AW26" s="158">
        <v>38.720572374968697</v>
      </c>
      <c r="AX26" s="158">
        <v>34.237148635868898</v>
      </c>
      <c r="AY26" s="154">
        <v>0</v>
      </c>
      <c r="AZ26" s="152" t="s">
        <v>852</v>
      </c>
      <c r="BA26" s="156">
        <v>32.816884581130999</v>
      </c>
      <c r="BB26" s="152">
        <f>AG26-BA26</f>
        <v>5.1099153882017987</v>
      </c>
      <c r="BC26" s="125"/>
      <c r="BD26" s="128">
        <v>20.8</v>
      </c>
      <c r="BE26" s="55">
        <v>1.82</v>
      </c>
      <c r="BF26" s="152">
        <v>35.365559592003102</v>
      </c>
      <c r="BG26" s="152">
        <v>29.657603037172201</v>
      </c>
      <c r="BH26" s="152">
        <v>18.825093286986899</v>
      </c>
      <c r="BI26" s="153">
        <v>-5.7079565548309006</v>
      </c>
      <c r="BJ26" s="153">
        <v>-5.7079565548309006</v>
      </c>
      <c r="BK26" s="236">
        <v>44314</v>
      </c>
      <c r="BL26" s="45">
        <v>0.94</v>
      </c>
      <c r="BN26" s="28" t="s">
        <v>268</v>
      </c>
      <c r="BO26" s="28">
        <v>0</v>
      </c>
      <c r="BP26" s="150" t="s">
        <v>922</v>
      </c>
      <c r="BQ26" s="55" t="s">
        <v>359</v>
      </c>
      <c r="BR26" s="158">
        <v>37.146285973821499</v>
      </c>
      <c r="BS26" s="152" t="s">
        <v>851</v>
      </c>
      <c r="BT26" s="152">
        <f>CL26-BR26</f>
        <v>-3.7568035991019997</v>
      </c>
      <c r="BU26" s="152">
        <f>CL26-BR26</f>
        <v>-3.7568035991019997</v>
      </c>
      <c r="BV26" s="158">
        <v>31.291240910799001</v>
      </c>
      <c r="BW26" s="152" t="s">
        <v>851</v>
      </c>
      <c r="BX26" s="154">
        <f>CL26-BV26</f>
        <v>2.0982414639204983</v>
      </c>
      <c r="BY26" s="154">
        <f>CL26-BV26</f>
        <v>2.0982414639204983</v>
      </c>
      <c r="BZ26" s="152">
        <v>41.724483167639299</v>
      </c>
      <c r="CA26" s="152" t="s">
        <v>851</v>
      </c>
      <c r="CB26" s="152">
        <v>50</v>
      </c>
      <c r="CC26" s="152" t="s">
        <v>852</v>
      </c>
      <c r="CD26" s="152"/>
      <c r="CE26" s="152">
        <f>CL26-CB26</f>
        <v>-16.610517625280501</v>
      </c>
      <c r="CF26" s="152"/>
      <c r="CG26" s="152"/>
      <c r="CH26" s="158">
        <v>36.1995219437283</v>
      </c>
      <c r="CI26" s="158">
        <v>34.103565582514598</v>
      </c>
      <c r="CJ26" s="152">
        <v>0</v>
      </c>
      <c r="CK26" s="152" t="s">
        <v>852</v>
      </c>
      <c r="CL26" s="156">
        <v>33.389482374719499</v>
      </c>
      <c r="CM26" s="152">
        <f>BR26-CL26</f>
        <v>3.7568035991019997</v>
      </c>
      <c r="CN26" s="125"/>
      <c r="CO26" s="128">
        <v>34</v>
      </c>
      <c r="CP26" s="128">
        <v>1.66</v>
      </c>
      <c r="CQ26" s="152">
        <v>35.938042863777703</v>
      </c>
      <c r="CR26" s="152">
        <v>32.455386550624098</v>
      </c>
      <c r="CS26" s="152">
        <v>22.0864334702603</v>
      </c>
      <c r="CT26" s="152">
        <v>-3.4826563131536048</v>
      </c>
      <c r="CU26" s="188">
        <v>-3.4826563131536048</v>
      </c>
      <c r="CV26" s="243">
        <v>44403</v>
      </c>
      <c r="CW26" s="46">
        <v>0.25</v>
      </c>
      <c r="CY26" s="34" t="s">
        <v>268</v>
      </c>
      <c r="CZ26" s="150" t="s">
        <v>954</v>
      </c>
      <c r="DA26" s="55" t="s">
        <v>447</v>
      </c>
      <c r="DB26" s="158">
        <v>38.24</v>
      </c>
      <c r="DC26" s="152" t="s">
        <v>851</v>
      </c>
      <c r="DD26" s="152">
        <f>DV26-DB26</f>
        <v>-4.5787285597234018</v>
      </c>
      <c r="DE26" s="152">
        <f>DV26-DB26</f>
        <v>-4.5787285597234018</v>
      </c>
      <c r="DF26" s="158">
        <v>32.673168004519397</v>
      </c>
      <c r="DG26" s="152" t="s">
        <v>851</v>
      </c>
      <c r="DH26" s="154">
        <f>DV26-DF26</f>
        <v>0.98810343575720339</v>
      </c>
      <c r="DI26" s="154">
        <f>DV26-DF26</f>
        <v>0.98810343575720339</v>
      </c>
      <c r="DJ26" s="152">
        <v>0</v>
      </c>
      <c r="DK26" s="152" t="s">
        <v>852</v>
      </c>
      <c r="DL26" s="152">
        <v>50</v>
      </c>
      <c r="DM26" s="152" t="s">
        <v>852</v>
      </c>
      <c r="DN26" s="152"/>
      <c r="DO26" s="152">
        <f>DV26-DL26</f>
        <v>-16.3387285597234</v>
      </c>
      <c r="DP26" s="125"/>
      <c r="DQ26" s="125"/>
      <c r="DR26" s="158">
        <v>36.459819879016699</v>
      </c>
      <c r="DS26" s="158">
        <v>33.780875312480902</v>
      </c>
      <c r="DT26" s="152">
        <v>38.818581940278101</v>
      </c>
      <c r="DU26" s="152"/>
      <c r="DV26" s="156">
        <v>33.6612714402766</v>
      </c>
      <c r="DW26" s="152">
        <f>DB26-DV26</f>
        <v>4.5787285597234018</v>
      </c>
      <c r="DX26" s="125"/>
      <c r="DY26" s="128">
        <v>55.3</v>
      </c>
      <c r="DZ26" s="128">
        <v>1.39</v>
      </c>
      <c r="EA26" s="154">
        <v>31.453846361715001</v>
      </c>
      <c r="EB26" s="154">
        <v>35.275319245546498</v>
      </c>
      <c r="EC26" s="154">
        <v>21.063584339068498</v>
      </c>
      <c r="ED26" s="152">
        <v>3.8214728838314969</v>
      </c>
      <c r="EE26" s="188">
        <v>3.8214728838314969</v>
      </c>
      <c r="EF26" s="243">
        <v>44483</v>
      </c>
      <c r="EG26" s="28">
        <v>0.02</v>
      </c>
      <c r="EI26" s="80" t="s">
        <v>268</v>
      </c>
      <c r="EJ26" s="80"/>
      <c r="EK26" s="80"/>
      <c r="EL26" s="80"/>
      <c r="EM26" s="80"/>
      <c r="EN26" s="80"/>
      <c r="EO26" s="80"/>
      <c r="EP26" s="80"/>
      <c r="EQ26" s="80"/>
      <c r="ER26" s="80"/>
      <c r="ES26" s="80"/>
      <c r="ET26" s="80"/>
      <c r="EU26" s="80"/>
      <c r="EV26" s="80"/>
      <c r="EW26" s="80"/>
      <c r="EX26" s="80"/>
      <c r="EY26" s="80"/>
      <c r="EZ26" s="80"/>
      <c r="FA26" s="80"/>
      <c r="FB26" s="80"/>
      <c r="FC26" s="80"/>
      <c r="FD26" s="80"/>
      <c r="FE26" s="80"/>
      <c r="FF26" s="80"/>
      <c r="FG26" s="80"/>
      <c r="FH26" s="80"/>
      <c r="FI26" s="80"/>
      <c r="FJ26" s="80"/>
      <c r="FK26" s="80"/>
      <c r="FL26" s="80"/>
      <c r="FM26" s="80"/>
      <c r="FN26" s="80"/>
      <c r="FO26" s="247" t="s">
        <v>486</v>
      </c>
      <c r="FP26" s="72"/>
      <c r="FQ26" s="15"/>
      <c r="FR26" s="45"/>
      <c r="FS26" s="33"/>
      <c r="FT26" s="45"/>
      <c r="FU26" s="45"/>
      <c r="FV26" s="45"/>
      <c r="FW26" s="45"/>
      <c r="FX26" s="45"/>
      <c r="FY26" s="45"/>
      <c r="FZ26" s="45"/>
      <c r="GA26" s="29"/>
    </row>
    <row r="27" spans="1:183" x14ac:dyDescent="0.25">
      <c r="A27" s="4" t="s">
        <v>238</v>
      </c>
      <c r="B27" s="78">
        <v>44222</v>
      </c>
      <c r="C27" s="48">
        <v>2</v>
      </c>
      <c r="D27" s="55" t="s">
        <v>336</v>
      </c>
      <c r="E27" s="135" t="s">
        <v>157</v>
      </c>
      <c r="F27" s="4">
        <v>460705448</v>
      </c>
      <c r="G27" s="7">
        <v>16988</v>
      </c>
      <c r="H27" s="4">
        <v>111</v>
      </c>
      <c r="I27" s="25" t="s">
        <v>183</v>
      </c>
      <c r="J27" s="25" t="s">
        <v>1</v>
      </c>
      <c r="K27" s="67" t="s">
        <v>493</v>
      </c>
      <c r="AD27" s="62"/>
      <c r="AF27" s="55"/>
      <c r="BJ27" s="153"/>
      <c r="EI27" s="80"/>
      <c r="EJ27" s="80"/>
      <c r="EK27" s="80"/>
      <c r="EL27" s="80"/>
      <c r="EM27" s="80"/>
      <c r="EN27" s="80"/>
      <c r="EO27" s="80"/>
      <c r="EP27" s="80"/>
      <c r="EQ27" s="80"/>
      <c r="ER27" s="80"/>
      <c r="ES27" s="80"/>
      <c r="ET27" s="80"/>
      <c r="EU27" s="80"/>
      <c r="EV27" s="80"/>
      <c r="EW27" s="80"/>
      <c r="EX27" s="80"/>
      <c r="EY27" s="80"/>
      <c r="EZ27" s="80"/>
      <c r="FA27" s="80"/>
      <c r="FB27" s="80"/>
      <c r="FC27" s="80"/>
      <c r="FD27" s="80"/>
      <c r="FE27" s="80"/>
      <c r="FF27" s="80"/>
      <c r="FG27" s="80"/>
      <c r="FH27" s="80"/>
      <c r="FI27" s="80"/>
      <c r="FJ27" s="80"/>
      <c r="FK27" s="80"/>
      <c r="FL27" s="80"/>
      <c r="FM27" s="80"/>
      <c r="FN27" s="80"/>
      <c r="FP27" s="72"/>
      <c r="FQ27" s="15"/>
      <c r="FR27" s="45"/>
      <c r="FS27" s="33"/>
      <c r="FT27" s="45"/>
      <c r="FU27" s="45"/>
      <c r="FV27" s="45"/>
      <c r="FW27" s="45"/>
      <c r="FX27" s="45"/>
      <c r="FY27" s="45"/>
      <c r="FZ27" s="45"/>
      <c r="GA27" s="29"/>
    </row>
    <row r="28" spans="1:183" x14ac:dyDescent="0.25">
      <c r="A28" s="4" t="s">
        <v>239</v>
      </c>
      <c r="B28" s="31">
        <v>44223</v>
      </c>
      <c r="C28" s="48">
        <v>1</v>
      </c>
      <c r="D28" s="55" t="s">
        <v>311</v>
      </c>
      <c r="E28" s="135" t="s">
        <v>173</v>
      </c>
      <c r="F28" s="4">
        <v>430128478</v>
      </c>
      <c r="G28" s="7">
        <v>15734</v>
      </c>
      <c r="H28" s="4">
        <v>207</v>
      </c>
      <c r="I28" s="28" t="s">
        <v>203</v>
      </c>
      <c r="J28" s="28" t="s">
        <v>2</v>
      </c>
      <c r="K28" s="67">
        <v>1</v>
      </c>
      <c r="L28" s="32">
        <v>44106</v>
      </c>
      <c r="M28" s="65">
        <v>1</v>
      </c>
      <c r="N28" s="44" t="s">
        <v>124</v>
      </c>
      <c r="O28" s="32">
        <v>44223</v>
      </c>
      <c r="P28" s="32">
        <v>44519</v>
      </c>
      <c r="Q28" s="65" t="s">
        <v>480</v>
      </c>
      <c r="R28" s="32">
        <v>44522</v>
      </c>
      <c r="S28" s="32" t="s">
        <v>473</v>
      </c>
      <c r="T28" s="32"/>
      <c r="U28" s="32"/>
      <c r="V28" s="32"/>
      <c r="W28" s="32"/>
      <c r="X28" s="32"/>
      <c r="Y28" s="32"/>
      <c r="Z28" s="235">
        <v>44223</v>
      </c>
      <c r="AA28" s="44">
        <v>7.8</v>
      </c>
      <c r="AC28" s="28" t="s">
        <v>268</v>
      </c>
      <c r="AD28" s="62">
        <v>1</v>
      </c>
      <c r="AE28" s="150" t="s">
        <v>859</v>
      </c>
      <c r="AF28" s="55" t="s">
        <v>311</v>
      </c>
      <c r="AG28" s="158">
        <v>37.3761237728609</v>
      </c>
      <c r="AH28" s="152" t="s">
        <v>851</v>
      </c>
      <c r="AI28" s="152">
        <f>BA28-AG28</f>
        <v>-4.717845747476602</v>
      </c>
      <c r="AJ28" s="152">
        <f>BA28-AG28</f>
        <v>-4.717845747476602</v>
      </c>
      <c r="AK28" s="158">
        <v>31.2545644322404</v>
      </c>
      <c r="AL28" s="152" t="s">
        <v>851</v>
      </c>
      <c r="AM28" s="154">
        <f>BA28-AK28</f>
        <v>1.4037135931438982</v>
      </c>
      <c r="AN28" s="154">
        <f>BA28-AK28</f>
        <v>1.4037135931438982</v>
      </c>
      <c r="AO28" s="154">
        <v>0</v>
      </c>
      <c r="AP28" s="152" t="s">
        <v>852</v>
      </c>
      <c r="AQ28" s="152">
        <v>50</v>
      </c>
      <c r="AR28" s="152" t="s">
        <v>852</v>
      </c>
      <c r="AS28" s="154"/>
      <c r="AT28" s="152">
        <f>BA28-AQ28</f>
        <v>-17.341721974615702</v>
      </c>
      <c r="AU28" s="154">
        <v>0</v>
      </c>
      <c r="AV28" s="152" t="s">
        <v>852</v>
      </c>
      <c r="AW28" s="158">
        <v>37.126538022140302</v>
      </c>
      <c r="AX28" s="158">
        <v>34.403567118123703</v>
      </c>
      <c r="AY28" s="154">
        <v>0</v>
      </c>
      <c r="AZ28" s="152" t="s">
        <v>852</v>
      </c>
      <c r="BA28" s="156">
        <v>32.658278025384298</v>
      </c>
      <c r="BB28" s="152">
        <f>AG28-BA28</f>
        <v>4.717845747476602</v>
      </c>
      <c r="BC28" s="125"/>
      <c r="BD28" s="128">
        <v>32.1</v>
      </c>
      <c r="BE28" s="55">
        <v>1.73</v>
      </c>
      <c r="BF28" s="152">
        <v>34.905292686883101</v>
      </c>
      <c r="BG28" s="152">
        <v>31.493293625035498</v>
      </c>
      <c r="BH28" s="152">
        <v>18.149345050443699</v>
      </c>
      <c r="BI28" s="153">
        <v>-3.4119990618476024</v>
      </c>
      <c r="BJ28" s="153">
        <v>-3.4119990618476024</v>
      </c>
      <c r="BK28" s="236">
        <v>44307</v>
      </c>
      <c r="BL28" s="45">
        <v>2.63</v>
      </c>
      <c r="BN28" s="28" t="s">
        <v>268</v>
      </c>
      <c r="BO28" s="28">
        <v>1</v>
      </c>
      <c r="BP28" s="189" t="s">
        <v>923</v>
      </c>
      <c r="BQ28" s="28" t="s">
        <v>312</v>
      </c>
      <c r="BR28" s="192">
        <v>37.3867530085342</v>
      </c>
      <c r="BS28" s="191" t="s">
        <v>851</v>
      </c>
      <c r="BT28" s="191">
        <f>CL28-BR28</f>
        <v>-4.5467814848593022</v>
      </c>
      <c r="BU28" s="191">
        <f>CL28-BR28</f>
        <v>-4.5467814848593022</v>
      </c>
      <c r="BV28" s="192">
        <v>30.8209107753095</v>
      </c>
      <c r="BW28" s="191" t="s">
        <v>851</v>
      </c>
      <c r="BX28" s="190">
        <f>CL28-BV28</f>
        <v>2.0190607483653977</v>
      </c>
      <c r="BY28" s="190">
        <f>CL28-BV28</f>
        <v>2.0190607483653977</v>
      </c>
      <c r="BZ28" s="191">
        <v>0</v>
      </c>
      <c r="CA28" s="191" t="s">
        <v>852</v>
      </c>
      <c r="CB28" s="191">
        <v>50</v>
      </c>
      <c r="CC28" s="191" t="s">
        <v>852</v>
      </c>
      <c r="CD28" s="191"/>
      <c r="CE28" s="191">
        <f>CL28-CB28</f>
        <v>-17.160028476325103</v>
      </c>
      <c r="CF28" s="191"/>
      <c r="CG28" s="191"/>
      <c r="CH28" s="192">
        <v>37.075189442307199</v>
      </c>
      <c r="CI28" s="192">
        <v>35.894275713235302</v>
      </c>
      <c r="CJ28" s="192">
        <v>38.8754815372832</v>
      </c>
      <c r="CK28" s="191" t="s">
        <v>851</v>
      </c>
      <c r="CL28" s="193">
        <v>32.839971523674897</v>
      </c>
      <c r="CM28" s="191">
        <f>BR28-CL28</f>
        <v>4.5467814848593022</v>
      </c>
      <c r="CN28" s="29"/>
      <c r="CO28" s="46">
        <v>118.1</v>
      </c>
      <c r="CP28" s="46">
        <v>1.78</v>
      </c>
      <c r="CQ28" s="191">
        <v>36.4865613175823</v>
      </c>
      <c r="CR28" s="191">
        <v>32.4773055854413</v>
      </c>
      <c r="CS28" s="191">
        <v>20.7977723340348</v>
      </c>
      <c r="CT28" s="191">
        <v>-4.0092557321409998</v>
      </c>
      <c r="CU28" s="188">
        <v>-4.0092557321409998</v>
      </c>
      <c r="CV28" s="243">
        <v>44400</v>
      </c>
      <c r="CW28" s="46">
        <v>3.38</v>
      </c>
      <c r="CY28" s="34" t="s">
        <v>268</v>
      </c>
      <c r="CZ28" s="189" t="s">
        <v>955</v>
      </c>
      <c r="DA28" s="28" t="s">
        <v>446</v>
      </c>
      <c r="DB28" s="192">
        <v>39.989999999999995</v>
      </c>
      <c r="DC28" s="191" t="s">
        <v>851</v>
      </c>
      <c r="DD28" s="191">
        <f>DV28-DB28</f>
        <v>-3.4662816437641979</v>
      </c>
      <c r="DE28" s="191">
        <f>DV28-DB28</f>
        <v>-3.4662816437641979</v>
      </c>
      <c r="DF28" s="192">
        <v>30.901955063505</v>
      </c>
      <c r="DG28" s="191" t="s">
        <v>851</v>
      </c>
      <c r="DH28" s="190">
        <f>DV28-DF28</f>
        <v>5.6217632927307974</v>
      </c>
      <c r="DI28" s="190">
        <f>DV28-DF28</f>
        <v>5.6217632927307974</v>
      </c>
      <c r="DJ28" s="191">
        <v>0</v>
      </c>
      <c r="DK28" s="191" t="s">
        <v>852</v>
      </c>
      <c r="DL28" s="191">
        <v>50</v>
      </c>
      <c r="DM28" s="191" t="s">
        <v>852</v>
      </c>
      <c r="DN28" s="191"/>
      <c r="DO28" s="191">
        <f>DV28-DL28</f>
        <v>-13.476281643764203</v>
      </c>
      <c r="DP28" s="29"/>
      <c r="DQ28" s="29"/>
      <c r="DR28" s="192">
        <v>36.741061270935901</v>
      </c>
      <c r="DS28" s="192">
        <v>33.993820402721298</v>
      </c>
      <c r="DT28" s="192">
        <v>39.753361837793797</v>
      </c>
      <c r="DU28" s="191"/>
      <c r="DV28" s="193">
        <v>36.523718356235797</v>
      </c>
      <c r="DW28" s="191">
        <f>DB28-DV28</f>
        <v>3.4662816437641979</v>
      </c>
      <c r="DX28" s="29"/>
      <c r="DY28" s="46">
        <v>60.5</v>
      </c>
      <c r="DZ28" s="46">
        <v>1.42</v>
      </c>
      <c r="EA28" s="190">
        <v>35.671713223330102</v>
      </c>
      <c r="EB28" s="190">
        <v>34.3125409079626</v>
      </c>
      <c r="EC28" s="190">
        <v>24.249824330175901</v>
      </c>
      <c r="ED28" s="191">
        <v>-1.3591723153675019</v>
      </c>
      <c r="EE28" s="188">
        <v>-1.3591723153675019</v>
      </c>
      <c r="EF28" s="243">
        <v>44502</v>
      </c>
      <c r="EG28" s="28">
        <v>14.57</v>
      </c>
      <c r="EH28" s="28" t="s">
        <v>270</v>
      </c>
      <c r="EI28" s="80" t="s">
        <v>267</v>
      </c>
      <c r="EJ28" s="80"/>
      <c r="EK28" s="80"/>
      <c r="EL28" s="80"/>
      <c r="EM28" s="80"/>
      <c r="EN28" s="80"/>
      <c r="EO28" s="80"/>
      <c r="EP28" s="80"/>
      <c r="EQ28" s="80"/>
      <c r="ER28" s="80"/>
      <c r="ES28" s="80"/>
      <c r="ET28" s="80"/>
      <c r="EU28" s="80"/>
      <c r="EV28" s="80"/>
      <c r="EW28" s="80"/>
      <c r="EX28" s="80"/>
      <c r="EY28" s="80"/>
      <c r="EZ28" s="80"/>
      <c r="FA28" s="80"/>
      <c r="FB28" s="80"/>
      <c r="FC28" s="80"/>
      <c r="FD28" s="80"/>
      <c r="FE28" s="80"/>
      <c r="FF28" s="80"/>
      <c r="FG28" s="80"/>
      <c r="FH28" s="80"/>
      <c r="FI28" s="80"/>
      <c r="FJ28" s="80"/>
      <c r="FK28" s="80"/>
      <c r="FL28" s="80"/>
      <c r="FM28" s="80"/>
      <c r="FN28" s="80"/>
      <c r="FO28" s="243">
        <v>44580</v>
      </c>
      <c r="FP28" s="72" t="s">
        <v>116</v>
      </c>
      <c r="FQ28" s="15" t="s">
        <v>270</v>
      </c>
      <c r="FR28" s="45" t="s">
        <v>268</v>
      </c>
      <c r="FS28" s="33"/>
      <c r="FT28" s="45"/>
      <c r="FU28" s="45"/>
      <c r="FV28" s="45"/>
      <c r="FW28" s="45"/>
      <c r="FX28" s="45"/>
      <c r="FY28" s="45"/>
      <c r="FZ28" s="45"/>
      <c r="GA28" s="29"/>
    </row>
    <row r="29" spans="1:183" x14ac:dyDescent="0.25">
      <c r="A29" s="4" t="s">
        <v>240</v>
      </c>
      <c r="B29" s="31">
        <v>44225</v>
      </c>
      <c r="C29" s="48">
        <v>2</v>
      </c>
      <c r="D29" s="55" t="s">
        <v>306</v>
      </c>
      <c r="E29" s="135" t="s">
        <v>160</v>
      </c>
      <c r="F29" s="4">
        <v>440409096</v>
      </c>
      <c r="G29" s="7">
        <v>16171</v>
      </c>
      <c r="H29" s="4">
        <v>111</v>
      </c>
      <c r="I29" s="25" t="s">
        <v>192</v>
      </c>
      <c r="J29" s="25" t="s">
        <v>1</v>
      </c>
      <c r="K29" s="67" t="s">
        <v>495</v>
      </c>
      <c r="AD29" s="62"/>
      <c r="BJ29" s="153"/>
      <c r="BP29" s="55"/>
      <c r="BQ29" s="55"/>
      <c r="BR29" s="55"/>
      <c r="BS29" s="55"/>
      <c r="BT29" s="55"/>
      <c r="BU29" s="55"/>
      <c r="BV29" s="55"/>
      <c r="BW29" s="55"/>
      <c r="BX29" s="55"/>
      <c r="BY29" s="55"/>
      <c r="BZ29" s="55"/>
      <c r="CA29" s="55"/>
      <c r="CB29" s="55"/>
      <c r="CC29" s="55"/>
      <c r="CD29" s="55"/>
      <c r="CE29" s="55"/>
      <c r="CF29" s="55"/>
      <c r="CG29" s="55"/>
      <c r="CH29" s="55"/>
      <c r="CI29" s="55"/>
      <c r="CJ29" s="55"/>
      <c r="CK29" s="55"/>
      <c r="CL29" s="55"/>
      <c r="CM29" s="55"/>
      <c r="CN29" s="55"/>
      <c r="CO29" s="55"/>
      <c r="CP29" s="55"/>
      <c r="CQ29" s="55"/>
      <c r="CR29" s="55"/>
      <c r="CS29" s="55"/>
      <c r="CT29" s="55"/>
      <c r="CZ29" s="215"/>
      <c r="DA29" s="215"/>
      <c r="DB29" s="215"/>
      <c r="DC29" s="215"/>
      <c r="DD29" s="215"/>
      <c r="DE29" s="215"/>
      <c r="DF29" s="215"/>
      <c r="DG29" s="215"/>
      <c r="DH29" s="215"/>
      <c r="DI29" s="215"/>
      <c r="DJ29" s="215"/>
      <c r="DK29" s="215"/>
      <c r="DL29" s="215"/>
      <c r="DM29" s="215"/>
      <c r="DN29" s="215"/>
      <c r="DO29" s="215"/>
      <c r="DP29" s="215"/>
      <c r="DQ29" s="215"/>
      <c r="DR29" s="215"/>
      <c r="DS29" s="215"/>
      <c r="DT29" s="215"/>
      <c r="DU29" s="215"/>
      <c r="DV29" s="215"/>
      <c r="DW29" s="215"/>
      <c r="DX29" s="215"/>
      <c r="DY29" s="215"/>
      <c r="DZ29" s="215"/>
      <c r="EA29" s="215"/>
      <c r="EB29" s="215"/>
      <c r="EC29" s="215"/>
      <c r="ED29" s="215"/>
      <c r="EI29" s="80"/>
      <c r="EJ29" s="127"/>
      <c r="EK29" s="127"/>
      <c r="EL29" s="127"/>
      <c r="EM29" s="127"/>
      <c r="EN29" s="127"/>
      <c r="EO29" s="127"/>
      <c r="EP29" s="127"/>
      <c r="EQ29" s="127"/>
      <c r="ER29" s="127"/>
      <c r="ES29" s="127"/>
      <c r="ET29" s="127"/>
      <c r="EU29" s="127"/>
      <c r="EV29" s="127"/>
      <c r="EW29" s="127"/>
      <c r="EX29" s="127"/>
      <c r="EY29" s="127"/>
      <c r="EZ29" s="127"/>
      <c r="FA29" s="127"/>
      <c r="FB29" s="127"/>
      <c r="FC29" s="127"/>
      <c r="FD29" s="127"/>
      <c r="FE29" s="127"/>
      <c r="FF29" s="127"/>
      <c r="FG29" s="127"/>
      <c r="FH29" s="127"/>
      <c r="FI29" s="127"/>
      <c r="FJ29" s="127"/>
      <c r="FK29" s="127"/>
      <c r="FL29" s="127"/>
      <c r="FM29" s="127"/>
      <c r="FN29" s="127"/>
      <c r="FP29" s="72"/>
      <c r="FQ29" s="15"/>
      <c r="FR29" s="45"/>
      <c r="FS29" s="33"/>
      <c r="FT29" s="45"/>
      <c r="FU29" s="45"/>
      <c r="FV29" s="45"/>
      <c r="FW29" s="45"/>
      <c r="FX29" s="45"/>
      <c r="FY29" s="45"/>
      <c r="FZ29" s="45"/>
      <c r="GA29" s="29"/>
    </row>
    <row r="30" spans="1:183" x14ac:dyDescent="0.25">
      <c r="A30" s="4" t="s">
        <v>241</v>
      </c>
      <c r="B30" s="31">
        <v>44232</v>
      </c>
      <c r="C30" s="48">
        <v>2</v>
      </c>
      <c r="D30" s="55" t="s">
        <v>324</v>
      </c>
      <c r="E30" s="135" t="s">
        <v>163</v>
      </c>
      <c r="F30" s="4">
        <v>4504133409</v>
      </c>
      <c r="G30" s="7">
        <v>16538</v>
      </c>
      <c r="H30" s="4">
        <v>211</v>
      </c>
      <c r="I30" s="25" t="s">
        <v>194</v>
      </c>
      <c r="J30" s="25" t="s">
        <v>2</v>
      </c>
      <c r="K30" s="67" t="s">
        <v>496</v>
      </c>
      <c r="AD30" s="62"/>
      <c r="BJ30" s="153"/>
      <c r="EI30" s="80"/>
      <c r="EJ30" s="80"/>
      <c r="EK30" s="80"/>
      <c r="EL30" s="80"/>
      <c r="EM30" s="80"/>
      <c r="EN30" s="80"/>
      <c r="EO30" s="80"/>
      <c r="EP30" s="80"/>
      <c r="EQ30" s="80"/>
      <c r="ER30" s="80"/>
      <c r="ES30" s="80"/>
      <c r="ET30" s="80"/>
      <c r="EU30" s="80"/>
      <c r="EV30" s="80"/>
      <c r="EW30" s="80"/>
      <c r="EX30" s="80"/>
      <c r="EY30" s="80"/>
      <c r="EZ30" s="80"/>
      <c r="FA30" s="80"/>
      <c r="FB30" s="80"/>
      <c r="FC30" s="80"/>
      <c r="FD30" s="80"/>
      <c r="FE30" s="80"/>
      <c r="FF30" s="80"/>
      <c r="FG30" s="80"/>
      <c r="FH30" s="80"/>
      <c r="FI30" s="80"/>
      <c r="FJ30" s="80"/>
      <c r="FK30" s="80"/>
      <c r="FL30" s="80"/>
      <c r="FM30" s="80"/>
      <c r="FN30" s="80"/>
      <c r="FP30" s="72"/>
      <c r="FQ30" s="15"/>
      <c r="FR30" s="45"/>
      <c r="FS30" s="33"/>
      <c r="FT30" s="45"/>
      <c r="FU30" s="45"/>
      <c r="FV30" s="45"/>
      <c r="FW30" s="45"/>
      <c r="FX30" s="45"/>
      <c r="FY30" s="45"/>
      <c r="FZ30" s="45"/>
      <c r="GA30" s="29"/>
    </row>
    <row r="31" spans="1:183" x14ac:dyDescent="0.25">
      <c r="A31" s="4" t="s">
        <v>242</v>
      </c>
      <c r="B31" s="31">
        <v>44232</v>
      </c>
      <c r="C31" s="48">
        <v>2</v>
      </c>
      <c r="D31" s="55" t="s">
        <v>349</v>
      </c>
      <c r="E31" s="135" t="s">
        <v>168</v>
      </c>
      <c r="F31" s="4">
        <v>470909412</v>
      </c>
      <c r="G31" s="7">
        <v>17419</v>
      </c>
      <c r="H31" s="4">
        <v>111</v>
      </c>
      <c r="I31" s="25" t="s">
        <v>198</v>
      </c>
      <c r="J31" s="25" t="s">
        <v>2</v>
      </c>
      <c r="K31" s="67" t="s">
        <v>498</v>
      </c>
      <c r="AD31" s="62"/>
      <c r="BJ31" s="153"/>
      <c r="EI31" s="80"/>
      <c r="EJ31" s="80"/>
      <c r="EK31" s="80"/>
      <c r="EL31" s="80"/>
      <c r="EM31" s="80"/>
      <c r="EN31" s="80"/>
      <c r="EO31" s="80"/>
      <c r="EP31" s="80"/>
      <c r="EQ31" s="80"/>
      <c r="ER31" s="80"/>
      <c r="ES31" s="80"/>
      <c r="ET31" s="80"/>
      <c r="EU31" s="80"/>
      <c r="EV31" s="80"/>
      <c r="EW31" s="80"/>
      <c r="EX31" s="80"/>
      <c r="EY31" s="80"/>
      <c r="EZ31" s="80"/>
      <c r="FA31" s="80"/>
      <c r="FB31" s="80"/>
      <c r="FC31" s="80"/>
      <c r="FD31" s="80"/>
      <c r="FE31" s="80"/>
      <c r="FF31" s="80"/>
      <c r="FG31" s="80"/>
      <c r="FH31" s="80"/>
      <c r="FI31" s="80"/>
      <c r="FJ31" s="80"/>
      <c r="FK31" s="80"/>
      <c r="FL31" s="80"/>
      <c r="FM31" s="80"/>
      <c r="FN31" s="80"/>
      <c r="FP31" s="72"/>
      <c r="FQ31" s="15"/>
      <c r="FR31" s="45"/>
      <c r="FS31" s="33"/>
      <c r="FT31" s="45"/>
      <c r="FU31" s="45"/>
      <c r="FV31" s="45"/>
      <c r="FW31" s="45"/>
      <c r="FX31" s="45"/>
      <c r="FY31" s="45"/>
      <c r="FZ31" s="45"/>
      <c r="GA31" s="29"/>
    </row>
    <row r="32" spans="1:183" x14ac:dyDescent="0.25">
      <c r="A32" s="4" t="s">
        <v>243</v>
      </c>
      <c r="B32" s="31">
        <v>44232</v>
      </c>
      <c r="C32" s="48">
        <v>1</v>
      </c>
      <c r="D32" s="55" t="s">
        <v>334</v>
      </c>
      <c r="E32" s="135" t="s">
        <v>174</v>
      </c>
      <c r="F32" s="4">
        <v>351029406</v>
      </c>
      <c r="G32" s="7">
        <v>13086</v>
      </c>
      <c r="H32" s="4">
        <v>207</v>
      </c>
      <c r="I32" s="28" t="s">
        <v>204</v>
      </c>
      <c r="J32" s="28" t="s">
        <v>1</v>
      </c>
      <c r="K32" s="67">
        <v>1</v>
      </c>
      <c r="L32" s="32">
        <v>43854</v>
      </c>
      <c r="M32" s="65">
        <v>1</v>
      </c>
      <c r="N32" s="44" t="s">
        <v>111</v>
      </c>
      <c r="O32" s="32">
        <v>44233</v>
      </c>
      <c r="P32" s="32">
        <v>44642</v>
      </c>
      <c r="Q32" s="65"/>
      <c r="R32" s="32"/>
      <c r="S32" s="32"/>
      <c r="T32" s="32"/>
      <c r="U32" s="32"/>
      <c r="V32" s="32"/>
      <c r="W32" s="32"/>
      <c r="X32" s="32"/>
      <c r="Y32" s="32"/>
      <c r="Z32" s="235">
        <v>44232</v>
      </c>
      <c r="AA32" s="44">
        <v>172.75</v>
      </c>
      <c r="AC32" s="28" t="s">
        <v>268</v>
      </c>
      <c r="AD32" s="167">
        <v>1</v>
      </c>
      <c r="AE32" s="150" t="s">
        <v>876</v>
      </c>
      <c r="AF32" s="55" t="s">
        <v>334</v>
      </c>
      <c r="AG32" s="158">
        <v>36.829812450265003</v>
      </c>
      <c r="AH32" s="152" t="s">
        <v>851</v>
      </c>
      <c r="AI32" s="152">
        <f>BA32-AG32</f>
        <v>-2.290934981400504</v>
      </c>
      <c r="AJ32" s="152">
        <f>BA32-AG32</f>
        <v>-2.290934981400504</v>
      </c>
      <c r="AK32" s="152">
        <v>50</v>
      </c>
      <c r="AL32" s="152" t="s">
        <v>852</v>
      </c>
      <c r="AM32" s="152"/>
      <c r="AN32" s="154">
        <f>BA32-AK32</f>
        <v>-15.461122531135501</v>
      </c>
      <c r="AO32" s="154">
        <v>0</v>
      </c>
      <c r="AP32" s="152" t="s">
        <v>852</v>
      </c>
      <c r="AQ32" s="154">
        <v>37.927184083377099</v>
      </c>
      <c r="AR32" s="152" t="s">
        <v>851</v>
      </c>
      <c r="AS32" s="152">
        <f>BA32-AQ32</f>
        <v>-3.3883066145126008</v>
      </c>
      <c r="AT32" s="152">
        <f>BA32-AQ32</f>
        <v>-3.3883066145126008</v>
      </c>
      <c r="AU32" s="154">
        <v>38.7042043065847</v>
      </c>
      <c r="AV32" s="152" t="s">
        <v>851</v>
      </c>
      <c r="AW32" s="173">
        <v>42.938218609580503</v>
      </c>
      <c r="AX32" s="158">
        <v>35.487776568579903</v>
      </c>
      <c r="AY32" s="154">
        <v>0</v>
      </c>
      <c r="AZ32" s="152" t="s">
        <v>852</v>
      </c>
      <c r="BA32" s="156">
        <v>34.538877468864499</v>
      </c>
      <c r="BB32" s="152">
        <f>AG32-BA32</f>
        <v>2.290934981400504</v>
      </c>
      <c r="BC32" s="125"/>
      <c r="BD32" s="169">
        <v>25.6</v>
      </c>
      <c r="BE32" s="162">
        <v>1.48</v>
      </c>
      <c r="BF32" s="152">
        <v>30.1042797998495</v>
      </c>
      <c r="BG32" s="152">
        <v>29.1876253015005</v>
      </c>
      <c r="BH32" s="152">
        <v>17.427454206490701</v>
      </c>
      <c r="BI32" s="153">
        <v>-0.91665449834900059</v>
      </c>
      <c r="BJ32" s="153">
        <v>-0.91665449834900059</v>
      </c>
      <c r="BK32" s="243">
        <v>44343</v>
      </c>
      <c r="BL32" s="45">
        <v>2.17</v>
      </c>
      <c r="BN32" s="28" t="s">
        <v>268</v>
      </c>
      <c r="BO32" s="28">
        <v>1</v>
      </c>
      <c r="BP32" s="189" t="s">
        <v>924</v>
      </c>
      <c r="BQ32" s="28" t="s">
        <v>390</v>
      </c>
      <c r="BR32" s="191">
        <v>38.5634330525249</v>
      </c>
      <c r="BS32" s="191" t="s">
        <v>851</v>
      </c>
      <c r="BT32" s="191">
        <f>CL32-BR32</f>
        <v>-4.158824683697901</v>
      </c>
      <c r="BU32" s="191">
        <f>CL32-BR32</f>
        <v>-4.158824683697901</v>
      </c>
      <c r="BV32" s="192">
        <v>32.386609921533299</v>
      </c>
      <c r="BW32" s="191" t="s">
        <v>851</v>
      </c>
      <c r="BX32" s="190">
        <f>CL32-BV32</f>
        <v>2.0179984472936994</v>
      </c>
      <c r="BY32" s="190">
        <f>CL32-BV32</f>
        <v>2.0179984472936994</v>
      </c>
      <c r="BZ32" s="191">
        <v>0</v>
      </c>
      <c r="CA32" s="191" t="s">
        <v>852</v>
      </c>
      <c r="CB32" s="192">
        <v>38.199331327440902</v>
      </c>
      <c r="CC32" s="191" t="s">
        <v>851</v>
      </c>
      <c r="CD32" s="191">
        <f>CL32-CB32</f>
        <v>-3.7947229586139031</v>
      </c>
      <c r="CE32" s="191">
        <f>CL32-CB32</f>
        <v>-3.7947229586139031</v>
      </c>
      <c r="CF32" s="29"/>
      <c r="CG32" s="29"/>
      <c r="CH32" s="192">
        <v>36.900322732517402</v>
      </c>
      <c r="CI32" s="192">
        <v>34.935196969163798</v>
      </c>
      <c r="CJ32" s="192">
        <v>38.431487323781603</v>
      </c>
      <c r="CK32" s="191" t="s">
        <v>851</v>
      </c>
      <c r="CL32" s="193">
        <v>34.404608368826999</v>
      </c>
      <c r="CM32" s="191">
        <f>BR32-CL32</f>
        <v>4.158824683697901</v>
      </c>
      <c r="CN32" s="29"/>
      <c r="CO32" s="46">
        <v>46.4</v>
      </c>
      <c r="CP32" s="46">
        <v>1.72</v>
      </c>
      <c r="CQ32" s="190">
        <v>34.515338044498399</v>
      </c>
      <c r="CR32" s="190">
        <v>33.798504448007897</v>
      </c>
      <c r="CS32" s="190">
        <v>20.2282820170823</v>
      </c>
      <c r="CT32" s="191">
        <v>-0.7168335964905026</v>
      </c>
      <c r="CU32" s="188">
        <v>-0.7168335964905026</v>
      </c>
      <c r="CV32" s="243">
        <v>44475</v>
      </c>
      <c r="CW32" s="46" t="s">
        <v>500</v>
      </c>
      <c r="CX32" s="34" t="s">
        <v>269</v>
      </c>
      <c r="CY32" s="34" t="s">
        <v>268</v>
      </c>
      <c r="EF32" s="243">
        <v>44567</v>
      </c>
      <c r="EG32" s="28">
        <v>9.68</v>
      </c>
      <c r="EH32" s="28" t="s">
        <v>270</v>
      </c>
      <c r="EI32" s="120" t="s">
        <v>268</v>
      </c>
      <c r="EJ32" s="80"/>
      <c r="EK32" s="80"/>
      <c r="EL32" s="80"/>
      <c r="EM32" s="80"/>
      <c r="EN32" s="80"/>
      <c r="EO32" s="80"/>
      <c r="EP32" s="80"/>
      <c r="EQ32" s="80"/>
      <c r="ER32" s="80"/>
      <c r="ES32" s="80"/>
      <c r="ET32" s="80"/>
      <c r="EU32" s="80"/>
      <c r="EV32" s="80"/>
      <c r="EW32" s="80"/>
      <c r="EX32" s="80"/>
      <c r="EY32" s="80"/>
      <c r="EZ32" s="80"/>
      <c r="FA32" s="80"/>
      <c r="FB32" s="80"/>
      <c r="FC32" s="80"/>
      <c r="FD32" s="80"/>
      <c r="FE32" s="80"/>
      <c r="FF32" s="80"/>
      <c r="FG32" s="80"/>
      <c r="FH32" s="80"/>
      <c r="FI32" s="80"/>
      <c r="FJ32" s="80"/>
      <c r="FK32" s="80"/>
      <c r="FL32" s="80"/>
      <c r="FM32" s="80"/>
      <c r="FN32" s="80"/>
      <c r="FO32" s="247" t="s">
        <v>486</v>
      </c>
      <c r="FP32" s="72"/>
      <c r="FQ32" s="15"/>
      <c r="FR32" s="45"/>
      <c r="FS32" s="33"/>
      <c r="FT32" s="45"/>
      <c r="FU32" s="45"/>
      <c r="FV32" s="45"/>
      <c r="FW32" s="45"/>
      <c r="FX32" s="45"/>
      <c r="FY32" s="45"/>
      <c r="FZ32" s="45"/>
      <c r="GA32" s="29"/>
    </row>
    <row r="33" spans="1:268" x14ac:dyDescent="0.25">
      <c r="A33" s="4" t="s">
        <v>244</v>
      </c>
      <c r="B33" s="31">
        <v>44235</v>
      </c>
      <c r="C33" s="48">
        <v>1</v>
      </c>
      <c r="D33" s="55" t="s">
        <v>353</v>
      </c>
      <c r="E33" s="135" t="s">
        <v>175</v>
      </c>
      <c r="F33" s="4">
        <v>5401281578</v>
      </c>
      <c r="G33" s="7">
        <v>20848</v>
      </c>
      <c r="H33" s="4">
        <v>211</v>
      </c>
      <c r="I33" s="25" t="s">
        <v>182</v>
      </c>
      <c r="J33" s="25" t="s">
        <v>1</v>
      </c>
      <c r="K33" s="67">
        <v>1</v>
      </c>
      <c r="L33" s="33">
        <v>43586</v>
      </c>
      <c r="M33" s="66">
        <v>1</v>
      </c>
      <c r="N33" s="45" t="s">
        <v>501</v>
      </c>
      <c r="O33" s="33">
        <v>43979</v>
      </c>
      <c r="P33" s="33">
        <v>44037</v>
      </c>
      <c r="Q33" s="66" t="s">
        <v>502</v>
      </c>
      <c r="R33" s="33">
        <v>44047</v>
      </c>
      <c r="S33" s="33">
        <v>44175</v>
      </c>
      <c r="T33" s="33" t="s">
        <v>503</v>
      </c>
      <c r="U33" s="33">
        <v>44242</v>
      </c>
      <c r="V33" s="33">
        <v>44314</v>
      </c>
      <c r="W33" s="33" t="s">
        <v>472</v>
      </c>
      <c r="X33" s="33">
        <v>44335</v>
      </c>
      <c r="Y33" s="33">
        <v>44377</v>
      </c>
      <c r="Z33" s="236">
        <v>44235</v>
      </c>
      <c r="AA33" s="45">
        <v>31.4</v>
      </c>
      <c r="AB33" s="34" t="s">
        <v>270</v>
      </c>
      <c r="AC33" s="28" t="s">
        <v>267</v>
      </c>
      <c r="AD33" s="62">
        <v>0</v>
      </c>
      <c r="AE33" s="150" t="s">
        <v>890</v>
      </c>
      <c r="AF33" s="55" t="s">
        <v>353</v>
      </c>
      <c r="AG33" s="152">
        <v>50</v>
      </c>
      <c r="AH33" s="152" t="s">
        <v>852</v>
      </c>
      <c r="AI33" s="152"/>
      <c r="AJ33" s="152">
        <f>BA33-AG33</f>
        <v>-11.933303786114998</v>
      </c>
      <c r="AK33" s="152">
        <v>50</v>
      </c>
      <c r="AL33" s="152" t="s">
        <v>852</v>
      </c>
      <c r="AM33" s="152"/>
      <c r="AN33" s="154">
        <f>BA33-AK33</f>
        <v>-11.933303786114998</v>
      </c>
      <c r="AO33" s="154">
        <v>0</v>
      </c>
      <c r="AP33" s="152" t="s">
        <v>852</v>
      </c>
      <c r="AQ33" s="152">
        <v>50</v>
      </c>
      <c r="AR33" s="152" t="s">
        <v>852</v>
      </c>
      <c r="AS33" s="154"/>
      <c r="AT33" s="152">
        <f>BA33-AQ33</f>
        <v>-11.933303786114998</v>
      </c>
      <c r="AU33" s="154"/>
      <c r="AV33" s="154"/>
      <c r="AW33" s="152">
        <v>37.846981685273597</v>
      </c>
      <c r="AX33" s="158">
        <v>36.533829713686501</v>
      </c>
      <c r="AY33" s="154">
        <v>0</v>
      </c>
      <c r="AZ33" s="152" t="s">
        <v>852</v>
      </c>
      <c r="BA33" s="156">
        <v>38.066696213885002</v>
      </c>
      <c r="BB33" s="154">
        <f>AG33-BA33</f>
        <v>11.933303786114998</v>
      </c>
      <c r="BC33" s="125"/>
      <c r="BD33" s="128">
        <v>20.399999999999999</v>
      </c>
      <c r="BE33" s="55">
        <v>0.81</v>
      </c>
      <c r="BF33" s="152">
        <v>33.758944151085402</v>
      </c>
      <c r="BG33" s="152">
        <v>34.362127487039999</v>
      </c>
      <c r="BH33" s="152">
        <v>18.996057776824401</v>
      </c>
      <c r="BI33" s="153">
        <v>0.60318333595459706</v>
      </c>
      <c r="BJ33" s="153">
        <v>0.60318333595459706</v>
      </c>
      <c r="BK33" s="243">
        <v>44328</v>
      </c>
      <c r="BL33" s="45">
        <v>86.29</v>
      </c>
      <c r="BN33" s="28" t="s">
        <v>267</v>
      </c>
      <c r="BO33" s="28">
        <v>1</v>
      </c>
      <c r="BP33" s="189" t="s">
        <v>925</v>
      </c>
      <c r="BQ33" s="28" t="s">
        <v>354</v>
      </c>
      <c r="BR33" s="192">
        <v>39.035816759482103</v>
      </c>
      <c r="BS33" s="191" t="s">
        <v>851</v>
      </c>
      <c r="BT33" s="191">
        <f>CL33-BR33</f>
        <v>-2.9377931098055043</v>
      </c>
      <c r="BU33" s="191">
        <f>CL33-BR33</f>
        <v>-2.9377931098055043</v>
      </c>
      <c r="BV33" s="192">
        <v>34.380485528154097</v>
      </c>
      <c r="BW33" s="191" t="s">
        <v>851</v>
      </c>
      <c r="BX33" s="190">
        <f>CL33-BV33</f>
        <v>1.7175381215225016</v>
      </c>
      <c r="BY33" s="190">
        <f>CL33-BV33</f>
        <v>1.7175381215225016</v>
      </c>
      <c r="BZ33" s="191">
        <v>0</v>
      </c>
      <c r="CA33" s="191" t="s">
        <v>852</v>
      </c>
      <c r="CB33" s="191">
        <v>50</v>
      </c>
      <c r="CC33" s="191" t="s">
        <v>852</v>
      </c>
      <c r="CD33" s="191"/>
      <c r="CE33" s="191">
        <f>CL33-CB33</f>
        <v>-13.901976350323402</v>
      </c>
      <c r="CF33" s="29"/>
      <c r="CG33" s="29"/>
      <c r="CH33" s="211">
        <v>39.127530939364597</v>
      </c>
      <c r="CI33" s="192">
        <v>36.380440649207998</v>
      </c>
      <c r="CJ33" s="191">
        <v>0</v>
      </c>
      <c r="CK33" s="191" t="s">
        <v>852</v>
      </c>
      <c r="CL33" s="193">
        <v>36.098023649676598</v>
      </c>
      <c r="CM33" s="191">
        <f>BR33-CL33</f>
        <v>2.9377931098055043</v>
      </c>
      <c r="CN33" s="29"/>
      <c r="CO33" s="46">
        <v>10.8</v>
      </c>
      <c r="CP33" s="46">
        <v>1.29</v>
      </c>
      <c r="CQ33" s="190">
        <v>36.065900288449399</v>
      </c>
      <c r="CR33" s="190">
        <v>37.325000000000003</v>
      </c>
      <c r="CS33" s="190">
        <v>19.410930345007099</v>
      </c>
      <c r="CT33" s="191">
        <v>1.2590997115506042</v>
      </c>
      <c r="CU33" s="188">
        <v>1.2590997115506042</v>
      </c>
      <c r="EI33" s="80"/>
      <c r="EJ33" s="80"/>
      <c r="EK33" s="80"/>
      <c r="EL33" s="80"/>
      <c r="EM33" s="80"/>
      <c r="EN33" s="80"/>
      <c r="EO33" s="80"/>
      <c r="EP33" s="80"/>
      <c r="EQ33" s="80"/>
      <c r="ER33" s="80"/>
      <c r="ES33" s="80"/>
      <c r="ET33" s="80"/>
      <c r="EU33" s="80"/>
      <c r="EV33" s="80"/>
      <c r="EW33" s="80"/>
      <c r="EX33" s="80"/>
      <c r="EY33" s="80"/>
      <c r="EZ33" s="80"/>
      <c r="FA33" s="80"/>
      <c r="FB33" s="80"/>
      <c r="FC33" s="80"/>
      <c r="FD33" s="80"/>
      <c r="FE33" s="80"/>
      <c r="FF33" s="80"/>
      <c r="FG33" s="80"/>
      <c r="FH33" s="80"/>
      <c r="FI33" s="80"/>
      <c r="FJ33" s="80"/>
      <c r="FK33" s="80"/>
      <c r="FL33" s="80"/>
      <c r="FM33" s="80"/>
      <c r="FN33" s="80"/>
      <c r="FP33" s="72"/>
      <c r="FQ33" s="15"/>
      <c r="FR33" s="45"/>
      <c r="FS33" s="33"/>
      <c r="FT33" s="45"/>
      <c r="FU33" s="45"/>
      <c r="FV33" s="45"/>
      <c r="FW33" s="45" t="s">
        <v>479</v>
      </c>
      <c r="FX33" s="45" t="s">
        <v>481</v>
      </c>
      <c r="FY33" s="45"/>
      <c r="FZ33" s="45"/>
      <c r="GA33" s="29"/>
    </row>
    <row r="34" spans="1:268" x14ac:dyDescent="0.25">
      <c r="A34" s="4" t="s">
        <v>245</v>
      </c>
      <c r="B34" s="31">
        <v>44239</v>
      </c>
      <c r="C34" s="48">
        <v>1</v>
      </c>
      <c r="D34" s="55" t="s">
        <v>308</v>
      </c>
      <c r="E34" s="135" t="s">
        <v>22</v>
      </c>
      <c r="F34" s="4">
        <v>420225417</v>
      </c>
      <c r="G34" s="7">
        <v>15397</v>
      </c>
      <c r="H34" s="4">
        <v>211</v>
      </c>
      <c r="I34" s="4" t="s">
        <v>23</v>
      </c>
      <c r="J34" s="4" t="s">
        <v>1</v>
      </c>
      <c r="K34" s="67">
        <v>1</v>
      </c>
      <c r="L34" s="32">
        <v>43434</v>
      </c>
      <c r="M34" s="65">
        <v>1</v>
      </c>
      <c r="N34" s="44" t="s">
        <v>111</v>
      </c>
      <c r="O34" s="32">
        <v>43447</v>
      </c>
      <c r="P34" s="32">
        <v>43810</v>
      </c>
      <c r="Q34" s="65" t="s">
        <v>480</v>
      </c>
      <c r="R34" s="32">
        <v>43840</v>
      </c>
      <c r="S34" s="32">
        <v>44069</v>
      </c>
      <c r="T34" s="32" t="s">
        <v>124</v>
      </c>
      <c r="U34" s="32">
        <v>44239</v>
      </c>
      <c r="V34" s="32">
        <v>44376</v>
      </c>
      <c r="W34" s="32" t="s">
        <v>504</v>
      </c>
      <c r="X34" s="32">
        <v>44454</v>
      </c>
      <c r="Y34" s="32">
        <v>44477</v>
      </c>
      <c r="Z34" s="237">
        <v>44239</v>
      </c>
      <c r="AA34" s="44">
        <v>54.64</v>
      </c>
      <c r="AB34" s="48"/>
      <c r="AC34" s="4" t="s">
        <v>267</v>
      </c>
      <c r="AD34" s="62">
        <v>0</v>
      </c>
      <c r="AE34" s="150" t="s">
        <v>856</v>
      </c>
      <c r="AF34" s="55" t="s">
        <v>308</v>
      </c>
      <c r="AG34" s="152">
        <v>40.215351839757403</v>
      </c>
      <c r="AH34" s="152" t="s">
        <v>851</v>
      </c>
      <c r="AI34" s="152">
        <f>BA34-AG34</f>
        <v>1.1170173012147941</v>
      </c>
      <c r="AJ34" s="152">
        <f>BA34-AG34</f>
        <v>1.1170173012147941</v>
      </c>
      <c r="AK34" s="152">
        <v>50</v>
      </c>
      <c r="AL34" s="152" t="s">
        <v>852</v>
      </c>
      <c r="AM34" s="152"/>
      <c r="AN34" s="154">
        <f>BA34-AK34</f>
        <v>-8.6676308590278026</v>
      </c>
      <c r="AO34" s="154">
        <v>0</v>
      </c>
      <c r="AP34" s="152" t="s">
        <v>852</v>
      </c>
      <c r="AQ34" s="154">
        <v>38.834704295677703</v>
      </c>
      <c r="AR34" s="152" t="s">
        <v>851</v>
      </c>
      <c r="AS34" s="152">
        <f>BA34-AQ34</f>
        <v>2.4976648452944943</v>
      </c>
      <c r="AT34" s="152">
        <f>BA34-AQ34</f>
        <v>2.4976648452944943</v>
      </c>
      <c r="AU34" s="154"/>
      <c r="AV34" s="154"/>
      <c r="AW34" s="158">
        <v>37.882781937522097</v>
      </c>
      <c r="AX34" s="158">
        <v>33.556503674758297</v>
      </c>
      <c r="AY34" s="154">
        <v>0</v>
      </c>
      <c r="AZ34" s="152" t="s">
        <v>852</v>
      </c>
      <c r="BA34" s="156">
        <v>41.332369140972197</v>
      </c>
      <c r="BB34" s="154">
        <f>AG34-BA34</f>
        <v>-1.1170173012147941</v>
      </c>
      <c r="BC34" s="125"/>
      <c r="BD34" s="128">
        <v>15.3</v>
      </c>
      <c r="BE34" s="55">
        <v>1.56</v>
      </c>
      <c r="BF34" s="152">
        <v>33.784723329035302</v>
      </c>
      <c r="BG34" s="152">
        <v>32.374762825820099</v>
      </c>
      <c r="BH34" s="152">
        <v>20.185070310402899</v>
      </c>
      <c r="BI34" s="153">
        <v>-1.4099605032152027</v>
      </c>
      <c r="BJ34" s="153">
        <v>-1.4099605032152027</v>
      </c>
      <c r="BK34" s="244">
        <v>44410</v>
      </c>
      <c r="BL34" s="44">
        <v>81.459999999999994</v>
      </c>
      <c r="BM34" s="42"/>
      <c r="BN34" s="4" t="s">
        <v>267</v>
      </c>
      <c r="BO34" s="4">
        <v>1</v>
      </c>
      <c r="BP34" s="150" t="s">
        <v>926</v>
      </c>
      <c r="BQ34" s="55" t="s">
        <v>453</v>
      </c>
      <c r="BR34" s="151">
        <v>37.840000000000003</v>
      </c>
      <c r="BS34" s="152" t="s">
        <v>851</v>
      </c>
      <c r="BT34" s="152">
        <f>CL34-BR34</f>
        <v>-3.398671274542302</v>
      </c>
      <c r="BU34" s="152">
        <f>CL34-BR34</f>
        <v>-3.398671274542302</v>
      </c>
      <c r="BV34" s="153">
        <v>50</v>
      </c>
      <c r="BW34" s="152" t="s">
        <v>852</v>
      </c>
      <c r="BX34" s="154"/>
      <c r="BY34" s="154">
        <f>CL34-BV34</f>
        <v>-15.558671274542299</v>
      </c>
      <c r="BZ34" s="152">
        <v>0</v>
      </c>
      <c r="CA34" s="152" t="s">
        <v>852</v>
      </c>
      <c r="CB34" s="153">
        <v>50</v>
      </c>
      <c r="CC34" s="152" t="s">
        <v>852</v>
      </c>
      <c r="CD34" s="152"/>
      <c r="CE34" s="152">
        <f>CL34-CB34</f>
        <v>-15.558671274542299</v>
      </c>
      <c r="CF34" s="125"/>
      <c r="CG34" s="125"/>
      <c r="CH34" s="151">
        <v>36.399706270245296</v>
      </c>
      <c r="CI34" s="151">
        <v>33.218122811787303</v>
      </c>
      <c r="CJ34" s="151">
        <v>39.131691249698797</v>
      </c>
      <c r="CK34" s="152"/>
      <c r="CL34" s="184">
        <v>34.441328725457701</v>
      </c>
      <c r="CM34" s="152">
        <f>BR34-CL34</f>
        <v>3.398671274542302</v>
      </c>
      <c r="CN34" s="125"/>
      <c r="CO34" s="128">
        <v>191.9</v>
      </c>
      <c r="CP34" s="128">
        <v>1.8</v>
      </c>
      <c r="CQ34" s="157">
        <v>34.981070976419801</v>
      </c>
      <c r="CR34" s="157">
        <v>36.352356732072799</v>
      </c>
      <c r="CS34" s="157">
        <v>21.299050191078901</v>
      </c>
      <c r="CT34" s="153">
        <v>1.3712857556529983</v>
      </c>
      <c r="CU34" s="188">
        <v>1.3712857556529983</v>
      </c>
      <c r="CV34" s="237"/>
      <c r="CW34" s="47"/>
      <c r="CX34" s="48"/>
      <c r="CY34" s="48"/>
      <c r="CZ34" s="217"/>
      <c r="DA34" s="217"/>
      <c r="DB34" s="217"/>
      <c r="DC34" s="217"/>
      <c r="DD34" s="217"/>
      <c r="DE34" s="217"/>
      <c r="DF34" s="217"/>
      <c r="DG34" s="217"/>
      <c r="DH34" s="217"/>
      <c r="DI34" s="217"/>
      <c r="DJ34" s="217"/>
      <c r="DK34" s="217"/>
      <c r="DL34" s="217"/>
      <c r="DM34" s="217"/>
      <c r="DN34" s="217"/>
      <c r="DO34" s="217"/>
      <c r="DP34" s="217"/>
      <c r="DQ34" s="217"/>
      <c r="DR34" s="217"/>
      <c r="DS34" s="217"/>
      <c r="DT34" s="217"/>
      <c r="DU34" s="217"/>
      <c r="DV34" s="217"/>
      <c r="DW34" s="217"/>
      <c r="DX34" s="217"/>
      <c r="DY34" s="217"/>
      <c r="DZ34" s="217"/>
      <c r="EA34" s="217"/>
      <c r="EB34" s="217"/>
      <c r="EC34" s="217"/>
      <c r="ED34" s="217"/>
      <c r="EE34" s="48"/>
      <c r="EF34" s="248"/>
      <c r="EG34" s="4"/>
      <c r="EH34" s="4"/>
      <c r="EI34" s="80"/>
      <c r="EJ34" s="127"/>
      <c r="EK34" s="127"/>
      <c r="EL34" s="127"/>
      <c r="EM34" s="127"/>
      <c r="EN34" s="127"/>
      <c r="EO34" s="127"/>
      <c r="EP34" s="127"/>
      <c r="EQ34" s="127"/>
      <c r="ER34" s="127"/>
      <c r="ES34" s="127"/>
      <c r="ET34" s="127"/>
      <c r="EU34" s="127"/>
      <c r="EV34" s="127"/>
      <c r="EW34" s="127"/>
      <c r="EX34" s="127"/>
      <c r="EY34" s="127"/>
      <c r="EZ34" s="127"/>
      <c r="FA34" s="127"/>
      <c r="FB34" s="127"/>
      <c r="FC34" s="127"/>
      <c r="FD34" s="127"/>
      <c r="FE34" s="127"/>
      <c r="FF34" s="127"/>
      <c r="FG34" s="127"/>
      <c r="FH34" s="127"/>
      <c r="FI34" s="127"/>
      <c r="FJ34" s="127"/>
      <c r="FK34" s="127"/>
      <c r="FL34" s="127"/>
      <c r="FM34" s="127"/>
      <c r="FN34" s="127"/>
      <c r="FO34" s="248"/>
      <c r="FP34" s="72"/>
      <c r="FQ34" s="15"/>
      <c r="FR34" s="45"/>
      <c r="FS34" s="33"/>
      <c r="FT34" s="45"/>
      <c r="FU34" s="45"/>
      <c r="FV34" s="45"/>
      <c r="FW34" s="45" t="s">
        <v>484</v>
      </c>
      <c r="FX34" s="44" t="s">
        <v>481</v>
      </c>
      <c r="FY34" s="44"/>
      <c r="FZ34" s="44"/>
      <c r="GA34" s="29"/>
      <c r="GB34" s="10"/>
      <c r="GC34" s="8"/>
      <c r="GD34" s="8"/>
      <c r="GE34" s="8"/>
      <c r="GF34" s="8"/>
      <c r="GG34" s="9"/>
      <c r="GH34" s="8"/>
      <c r="GI34" s="8"/>
      <c r="GJ34" s="8"/>
      <c r="GK34" s="8"/>
      <c r="GL34" s="8"/>
      <c r="GM34" s="8"/>
      <c r="GN34" s="8"/>
      <c r="GO34" s="8"/>
      <c r="GP34" s="13"/>
      <c r="GQ34" s="9"/>
      <c r="GR34" s="14"/>
      <c r="GS34" s="10"/>
      <c r="GT34" s="9"/>
      <c r="GU34" s="8"/>
      <c r="GV34" s="8"/>
      <c r="GW34" s="8"/>
      <c r="GX34" s="8"/>
      <c r="GY34" s="8"/>
      <c r="GZ34" s="8"/>
      <c r="HA34" s="8"/>
      <c r="HB34" s="8"/>
      <c r="HC34" s="8"/>
      <c r="HD34" s="8"/>
      <c r="HE34" s="8"/>
      <c r="HF34" s="8"/>
      <c r="HG34" s="8"/>
      <c r="HH34" s="8"/>
      <c r="HI34" s="8"/>
      <c r="HJ34" s="8"/>
      <c r="HK34" s="8"/>
      <c r="HL34" s="8"/>
      <c r="HM34" s="8"/>
      <c r="HN34" s="9"/>
      <c r="HO34" s="8"/>
      <c r="HP34" s="10"/>
      <c r="HQ34" s="9"/>
      <c r="HR34" s="8"/>
      <c r="HS34" s="8"/>
      <c r="HT34" s="8"/>
      <c r="HU34" s="9"/>
      <c r="HV34" s="9"/>
      <c r="HW34" s="8"/>
      <c r="HX34" s="9"/>
      <c r="HY34" s="8"/>
      <c r="HZ34" s="8"/>
      <c r="IA34" s="8"/>
      <c r="IB34" s="8"/>
      <c r="IC34" s="8"/>
      <c r="ID34" s="8"/>
      <c r="IE34" s="8"/>
      <c r="IF34" s="8"/>
      <c r="IG34" s="8"/>
      <c r="IH34" s="8"/>
      <c r="II34" s="8"/>
      <c r="IJ34" s="8"/>
      <c r="IK34" s="8"/>
      <c r="IL34" s="8"/>
      <c r="IM34" s="8"/>
      <c r="IN34" s="8"/>
      <c r="IO34" s="8"/>
      <c r="IP34" s="8"/>
      <c r="IQ34" s="8"/>
      <c r="IR34" s="9"/>
      <c r="IS34" s="8"/>
      <c r="IT34" s="8"/>
      <c r="IU34" s="9"/>
      <c r="IV34" s="8"/>
      <c r="IW34" s="8"/>
      <c r="IX34" s="8"/>
      <c r="IY34" s="8"/>
      <c r="IZ34" s="8"/>
      <c r="JA34" s="8"/>
      <c r="JB34" s="8"/>
      <c r="JC34" s="8"/>
      <c r="JD34" s="8"/>
      <c r="JE34" s="8"/>
      <c r="JF34" s="9"/>
      <c r="JG34" s="8"/>
      <c r="JH34" s="12" t="s">
        <v>143</v>
      </c>
    </row>
    <row r="35" spans="1:268" x14ac:dyDescent="0.25">
      <c r="A35" s="4" t="s">
        <v>246</v>
      </c>
      <c r="B35" s="31">
        <v>44239</v>
      </c>
      <c r="C35" s="48">
        <v>2</v>
      </c>
      <c r="D35" s="55" t="s">
        <v>345</v>
      </c>
      <c r="E35" s="135" t="s">
        <v>164</v>
      </c>
      <c r="F35" s="4">
        <v>450922456</v>
      </c>
      <c r="G35" s="7">
        <v>16702</v>
      </c>
      <c r="H35" s="4">
        <v>111</v>
      </c>
      <c r="I35" s="25" t="s">
        <v>195</v>
      </c>
      <c r="J35" s="25" t="s">
        <v>1</v>
      </c>
      <c r="K35" s="67" t="s">
        <v>505</v>
      </c>
      <c r="AD35" s="62"/>
      <c r="BJ35" s="153"/>
      <c r="EI35" s="80"/>
      <c r="EJ35" s="80"/>
      <c r="EK35" s="80"/>
      <c r="EL35" s="80"/>
      <c r="EM35" s="80"/>
      <c r="EN35" s="80"/>
      <c r="EO35" s="80"/>
      <c r="EP35" s="80"/>
      <c r="EQ35" s="80"/>
      <c r="ER35" s="80"/>
      <c r="ES35" s="80"/>
      <c r="ET35" s="80"/>
      <c r="EU35" s="80"/>
      <c r="EV35" s="80"/>
      <c r="EW35" s="80"/>
      <c r="EX35" s="80"/>
      <c r="EY35" s="80"/>
      <c r="EZ35" s="80"/>
      <c r="FA35" s="80"/>
      <c r="FB35" s="80"/>
      <c r="FC35" s="80"/>
      <c r="FD35" s="80"/>
      <c r="FE35" s="80"/>
      <c r="FF35" s="80"/>
      <c r="FG35" s="80"/>
      <c r="FH35" s="80"/>
      <c r="FI35" s="80"/>
      <c r="FJ35" s="80"/>
      <c r="FK35" s="80"/>
      <c r="FL35" s="80"/>
      <c r="FM35" s="80"/>
      <c r="FN35" s="80"/>
      <c r="FP35" s="72"/>
      <c r="FQ35" s="15"/>
      <c r="FR35" s="45"/>
      <c r="FS35" s="33"/>
      <c r="FT35" s="45"/>
      <c r="FU35" s="45"/>
      <c r="FV35" s="45"/>
      <c r="FW35" s="45"/>
      <c r="FX35" s="45"/>
      <c r="FY35" s="45"/>
      <c r="FZ35" s="45"/>
      <c r="GA35" s="29"/>
    </row>
    <row r="36" spans="1:268" x14ac:dyDescent="0.25">
      <c r="A36" s="4" t="s">
        <v>247</v>
      </c>
      <c r="B36" s="31">
        <v>44242</v>
      </c>
      <c r="C36" s="48">
        <v>1</v>
      </c>
      <c r="D36" s="55" t="s">
        <v>338</v>
      </c>
      <c r="E36" s="135" t="s">
        <v>176</v>
      </c>
      <c r="F36" s="4">
        <v>511031277</v>
      </c>
      <c r="G36" s="7">
        <v>18932</v>
      </c>
      <c r="H36" s="4">
        <v>111</v>
      </c>
      <c r="I36" s="28" t="s">
        <v>205</v>
      </c>
      <c r="J36" s="28" t="s">
        <v>2</v>
      </c>
      <c r="K36" s="67">
        <v>1</v>
      </c>
      <c r="L36" s="32">
        <v>44215</v>
      </c>
      <c r="M36" s="65">
        <v>1</v>
      </c>
      <c r="N36" s="44" t="s">
        <v>124</v>
      </c>
      <c r="O36" s="32">
        <v>44243</v>
      </c>
      <c r="P36" s="32" t="s">
        <v>473</v>
      </c>
      <c r="Q36" s="65"/>
      <c r="R36" s="32"/>
      <c r="S36" s="32"/>
      <c r="T36" s="32"/>
      <c r="U36" s="32"/>
      <c r="V36" s="32"/>
      <c r="W36" s="32"/>
      <c r="X36" s="32"/>
      <c r="Y36" s="32"/>
      <c r="Z36" s="235">
        <v>44242</v>
      </c>
      <c r="AA36" s="44">
        <v>4.26</v>
      </c>
      <c r="AC36" s="28" t="s">
        <v>268</v>
      </c>
      <c r="AD36" s="62">
        <v>1</v>
      </c>
      <c r="AE36" t="s">
        <v>879</v>
      </c>
      <c r="AF36" s="55" t="s">
        <v>338</v>
      </c>
      <c r="AG36" s="158">
        <v>37.865179038914299</v>
      </c>
      <c r="AH36" s="152" t="s">
        <v>851</v>
      </c>
      <c r="AI36" s="152">
        <f>BA36-AG36</f>
        <v>-2.8938792721127982</v>
      </c>
      <c r="AJ36" s="152">
        <f>BA36-AG36</f>
        <v>-2.8938792721127982</v>
      </c>
      <c r="AK36" s="154">
        <v>29.655978716436799</v>
      </c>
      <c r="AL36" s="152" t="s">
        <v>851</v>
      </c>
      <c r="AM36" s="154">
        <f>BA36-AK36</f>
        <v>5.3153210503647017</v>
      </c>
      <c r="AN36" s="154">
        <f>BA36-AK36</f>
        <v>5.3153210503647017</v>
      </c>
      <c r="AO36" s="154">
        <v>0</v>
      </c>
      <c r="AP36" s="152" t="s">
        <v>852</v>
      </c>
      <c r="AQ36" s="152">
        <v>50</v>
      </c>
      <c r="AR36" s="152" t="s">
        <v>852</v>
      </c>
      <c r="AS36" s="154"/>
      <c r="AT36" s="152">
        <f>BA36-AQ36</f>
        <v>-15.028700233198499</v>
      </c>
      <c r="AU36" s="154"/>
      <c r="AV36" s="154"/>
      <c r="AW36" s="158">
        <v>37.410042648454599</v>
      </c>
      <c r="AX36" s="158">
        <v>34.895171365344702</v>
      </c>
      <c r="AY36" s="154">
        <v>0</v>
      </c>
      <c r="AZ36" s="152" t="s">
        <v>852</v>
      </c>
      <c r="BA36" s="156">
        <v>34.971299766801501</v>
      </c>
      <c r="BB36" s="154">
        <f>AG36-BA36</f>
        <v>2.8938792721127982</v>
      </c>
      <c r="BC36" s="125"/>
      <c r="BD36" s="128">
        <v>42.5</v>
      </c>
      <c r="BE36" s="55">
        <v>1.62</v>
      </c>
      <c r="BF36" s="152">
        <v>34.080872917008399</v>
      </c>
      <c r="BG36" s="152">
        <v>33.035200575279099</v>
      </c>
      <c r="BH36" s="152">
        <v>20.3354282703331</v>
      </c>
      <c r="BI36" s="153">
        <v>-1.0456723417293006</v>
      </c>
      <c r="BJ36" s="153">
        <v>-1.0456723417293006</v>
      </c>
      <c r="EI36" s="80"/>
      <c r="EJ36" s="80"/>
      <c r="EK36" s="80"/>
      <c r="EL36" s="80"/>
      <c r="EM36" s="80"/>
      <c r="EN36" s="80"/>
      <c r="EO36" s="80"/>
      <c r="EP36" s="80"/>
      <c r="EQ36" s="80"/>
      <c r="ER36" s="80"/>
      <c r="ES36" s="80"/>
      <c r="ET36" s="80"/>
      <c r="EU36" s="80"/>
      <c r="EV36" s="80"/>
      <c r="EW36" s="80"/>
      <c r="EX36" s="80"/>
      <c r="EY36" s="80"/>
      <c r="EZ36" s="80"/>
      <c r="FA36" s="80"/>
      <c r="FB36" s="80"/>
      <c r="FC36" s="80"/>
      <c r="FD36" s="80"/>
      <c r="FE36" s="80"/>
      <c r="FF36" s="80"/>
      <c r="FG36" s="80"/>
      <c r="FH36" s="80"/>
      <c r="FI36" s="80"/>
      <c r="FJ36" s="80"/>
      <c r="FK36" s="80"/>
      <c r="FL36" s="80"/>
      <c r="FM36" s="80"/>
      <c r="FN36" s="80"/>
      <c r="FP36" s="72"/>
      <c r="FQ36" s="15"/>
      <c r="FR36" s="45"/>
      <c r="FS36" s="33"/>
      <c r="FT36" s="45"/>
      <c r="FU36" s="45"/>
      <c r="FV36" s="45"/>
      <c r="FW36" s="45" t="s">
        <v>506</v>
      </c>
      <c r="FX36" s="45" t="s">
        <v>481</v>
      </c>
      <c r="FY36" s="45"/>
      <c r="FZ36" s="45"/>
      <c r="GA36" s="29"/>
    </row>
    <row r="37" spans="1:268" x14ac:dyDescent="0.25">
      <c r="A37" s="4" t="s">
        <v>248</v>
      </c>
      <c r="B37" s="31">
        <v>44245</v>
      </c>
      <c r="C37" s="48">
        <v>1</v>
      </c>
      <c r="D37" s="55" t="s">
        <v>370</v>
      </c>
      <c r="E37" s="135" t="s">
        <v>177</v>
      </c>
      <c r="F37" s="4">
        <v>440414421</v>
      </c>
      <c r="G37" s="7">
        <v>16176</v>
      </c>
      <c r="H37" s="4">
        <v>111</v>
      </c>
      <c r="I37" s="28" t="s">
        <v>206</v>
      </c>
      <c r="J37" s="28" t="s">
        <v>1</v>
      </c>
      <c r="K37" s="67">
        <v>1</v>
      </c>
      <c r="L37" s="32">
        <v>44138</v>
      </c>
      <c r="M37" s="65">
        <v>1</v>
      </c>
      <c r="N37" s="44" t="s">
        <v>111</v>
      </c>
      <c r="O37" s="32">
        <v>44246</v>
      </c>
      <c r="P37" s="32" t="s">
        <v>473</v>
      </c>
      <c r="Q37" s="65"/>
      <c r="R37" s="32"/>
      <c r="S37" s="32"/>
      <c r="T37" s="32"/>
      <c r="U37" s="32"/>
      <c r="V37" s="32"/>
      <c r="W37" s="32"/>
      <c r="X37" s="32"/>
      <c r="Y37" s="32"/>
      <c r="Z37" s="235">
        <v>44245</v>
      </c>
      <c r="AA37" s="44">
        <v>24.12</v>
      </c>
      <c r="AC37" s="28" t="s">
        <v>268</v>
      </c>
      <c r="AD37" s="62">
        <v>1</v>
      </c>
      <c r="AE37" s="147" t="s">
        <v>901</v>
      </c>
      <c r="AF37" s="162" t="s">
        <v>370</v>
      </c>
      <c r="AG37" s="187">
        <v>38.628555949989497</v>
      </c>
      <c r="AH37" s="164" t="s">
        <v>851</v>
      </c>
      <c r="AI37" s="164">
        <f>BA37-AG37</f>
        <v>-1.2659023371035971</v>
      </c>
      <c r="AJ37" s="164">
        <f>BA37-AG37</f>
        <v>-1.2659023371035971</v>
      </c>
      <c r="AK37" s="165">
        <v>35.305544045823197</v>
      </c>
      <c r="AL37" s="164" t="s">
        <v>851</v>
      </c>
      <c r="AM37" s="165">
        <f>BA37-AK37</f>
        <v>2.0571095670627031</v>
      </c>
      <c r="AN37" s="165">
        <f>BA37-AK37</f>
        <v>2.0571095670627031</v>
      </c>
      <c r="AO37" s="165">
        <v>0</v>
      </c>
      <c r="AP37" s="164" t="s">
        <v>852</v>
      </c>
      <c r="AQ37" s="164">
        <v>50</v>
      </c>
      <c r="AR37" s="164" t="s">
        <v>852</v>
      </c>
      <c r="AS37" s="165"/>
      <c r="AT37" s="164">
        <f>BA37-AQ37</f>
        <v>-12.6373463871141</v>
      </c>
      <c r="AU37" s="165"/>
      <c r="AV37" s="165"/>
      <c r="AW37" s="165"/>
      <c r="AX37" s="187">
        <v>36.954760688512401</v>
      </c>
      <c r="AY37" s="165">
        <v>0</v>
      </c>
      <c r="AZ37" s="164" t="s">
        <v>852</v>
      </c>
      <c r="BA37" s="168">
        <v>37.3626536128859</v>
      </c>
      <c r="BB37" s="165">
        <f>AG37-BA37</f>
        <v>1.2659023371035971</v>
      </c>
      <c r="BC37" s="167"/>
      <c r="BD37" s="169">
        <v>16.5</v>
      </c>
      <c r="BE37" s="162">
        <v>1.51</v>
      </c>
      <c r="BF37" s="164">
        <v>33.847102385453702</v>
      </c>
      <c r="BG37" s="164">
        <v>32.0967202135527</v>
      </c>
      <c r="BH37" s="164">
        <v>19.794748331308899</v>
      </c>
      <c r="BI37" s="166">
        <v>-1.750382171901002</v>
      </c>
      <c r="BJ37" s="153">
        <v>-1.750382171901002</v>
      </c>
      <c r="BK37" s="243">
        <v>44329</v>
      </c>
      <c r="BL37" s="45">
        <v>0.7</v>
      </c>
      <c r="BN37" s="28" t="s">
        <v>268</v>
      </c>
      <c r="BO37" s="28">
        <v>1</v>
      </c>
      <c r="BP37" s="189" t="s">
        <v>927</v>
      </c>
      <c r="BQ37" s="28" t="s">
        <v>371</v>
      </c>
      <c r="BR37" s="191">
        <v>37.330461779769799</v>
      </c>
      <c r="BS37" s="191" t="s">
        <v>851</v>
      </c>
      <c r="BT37" s="191">
        <f>CL37-BR37</f>
        <v>-3.045913090868396</v>
      </c>
      <c r="BU37" s="191">
        <f>CL37-BR37</f>
        <v>-3.045913090868396</v>
      </c>
      <c r="BV37" s="191">
        <v>31.8652013520392</v>
      </c>
      <c r="BW37" s="191" t="s">
        <v>851</v>
      </c>
      <c r="BX37" s="190">
        <f>CL37-BV37</f>
        <v>2.4193473368622023</v>
      </c>
      <c r="BY37" s="190">
        <f>CL37-BV37</f>
        <v>2.4193473368622023</v>
      </c>
      <c r="BZ37" s="191">
        <v>0</v>
      </c>
      <c r="CA37" s="191" t="s">
        <v>852</v>
      </c>
      <c r="CB37" s="191">
        <v>39.2724387790986</v>
      </c>
      <c r="CC37" s="191" t="s">
        <v>851</v>
      </c>
      <c r="CD37" s="191">
        <f>CL37-CB37</f>
        <v>-4.9878900901971974</v>
      </c>
      <c r="CE37" s="191">
        <f>CL37-CB37</f>
        <v>-4.9878900901971974</v>
      </c>
      <c r="CF37" s="29"/>
      <c r="CG37" s="29"/>
      <c r="CH37" s="191">
        <v>38.717608177788897</v>
      </c>
      <c r="CI37" s="192">
        <v>35.847527901426702</v>
      </c>
      <c r="CJ37" s="191">
        <v>0</v>
      </c>
      <c r="CK37" s="191" t="s">
        <v>852</v>
      </c>
      <c r="CL37" s="193">
        <v>34.284548688901403</v>
      </c>
      <c r="CM37" s="191">
        <f>BR37-CL37</f>
        <v>3.045913090868396</v>
      </c>
      <c r="CN37" s="29"/>
      <c r="CO37" s="46">
        <v>19.600000000000001</v>
      </c>
      <c r="CP37" s="46">
        <v>1.76</v>
      </c>
      <c r="CQ37" s="190">
        <v>34.355748504441699</v>
      </c>
      <c r="CR37" s="212">
        <v>40</v>
      </c>
      <c r="CS37" s="190">
        <v>19.584884605175802</v>
      </c>
      <c r="CT37" s="191">
        <v>5.6442514955583007</v>
      </c>
      <c r="CU37" s="188">
        <v>5.6442514955583007</v>
      </c>
      <c r="CV37" s="243">
        <v>44412</v>
      </c>
      <c r="CW37" s="46">
        <v>0.62</v>
      </c>
      <c r="CX37" s="34" t="s">
        <v>269</v>
      </c>
      <c r="CY37" s="34" t="s">
        <v>268</v>
      </c>
      <c r="CZ37" s="189" t="s">
        <v>956</v>
      </c>
      <c r="DA37" s="28" t="s">
        <v>456</v>
      </c>
      <c r="DB37" s="192">
        <v>38.299999999999997</v>
      </c>
      <c r="DC37" s="191" t="s">
        <v>851</v>
      </c>
      <c r="DD37" s="191">
        <f>DV37-DB37</f>
        <v>-4.6224513990548957</v>
      </c>
      <c r="DE37" s="191">
        <f>DV37-DB37</f>
        <v>-4.6224513990548957</v>
      </c>
      <c r="DF37" s="191">
        <v>31.821492247310299</v>
      </c>
      <c r="DG37" s="191" t="s">
        <v>851</v>
      </c>
      <c r="DH37" s="190">
        <f>DV37-DF37</f>
        <v>1.856056353634802</v>
      </c>
      <c r="DI37" s="190">
        <f>DV37-DF37</f>
        <v>1.856056353634802</v>
      </c>
      <c r="DJ37" s="191">
        <v>0</v>
      </c>
      <c r="DK37" s="191" t="s">
        <v>852</v>
      </c>
      <c r="DL37" s="191">
        <v>50</v>
      </c>
      <c r="DM37" s="191" t="s">
        <v>852</v>
      </c>
      <c r="DN37" s="191"/>
      <c r="DO37" s="191">
        <f>DV37-DL37</f>
        <v>-16.322451399054899</v>
      </c>
      <c r="DP37" s="29"/>
      <c r="DQ37" s="29"/>
      <c r="DR37" s="192">
        <v>35.959146641875797</v>
      </c>
      <c r="DS37" s="192">
        <v>33.7658741543421</v>
      </c>
      <c r="DT37" s="191">
        <v>0</v>
      </c>
      <c r="DU37" s="191"/>
      <c r="DV37" s="193">
        <v>33.677548600945101</v>
      </c>
      <c r="DW37" s="191">
        <f>DB37-DV37</f>
        <v>4.6224513990548957</v>
      </c>
      <c r="DX37" s="29"/>
      <c r="DY37" s="46">
        <v>64.099999999999994</v>
      </c>
      <c r="DZ37" s="46">
        <v>1.68</v>
      </c>
      <c r="EA37" s="190">
        <v>34.075951218437197</v>
      </c>
      <c r="EB37" s="190">
        <v>34.672155189778202</v>
      </c>
      <c r="EC37" s="190">
        <v>20.094105900830598</v>
      </c>
      <c r="ED37" s="191">
        <v>0.596203971341005</v>
      </c>
      <c r="EE37" s="188">
        <v>0.596203971341005</v>
      </c>
      <c r="EF37" s="243">
        <v>44502</v>
      </c>
      <c r="EG37" s="28">
        <v>0.86</v>
      </c>
      <c r="EI37" s="80" t="s">
        <v>268</v>
      </c>
      <c r="EJ37" s="80"/>
      <c r="EK37" s="80"/>
      <c r="EL37" s="80"/>
      <c r="EM37" s="80"/>
      <c r="EN37" s="80"/>
      <c r="EO37" s="80"/>
      <c r="EP37" s="80"/>
      <c r="EQ37" s="80"/>
      <c r="ER37" s="80"/>
      <c r="ES37" s="80"/>
      <c r="ET37" s="80"/>
      <c r="EU37" s="80"/>
      <c r="EV37" s="80"/>
      <c r="EW37" s="80"/>
      <c r="EX37" s="80"/>
      <c r="EY37" s="80"/>
      <c r="EZ37" s="80"/>
      <c r="FA37" s="80"/>
      <c r="FB37" s="80"/>
      <c r="FC37" s="80"/>
      <c r="FD37" s="80"/>
      <c r="FE37" s="80"/>
      <c r="FF37" s="80"/>
      <c r="FG37" s="80"/>
      <c r="FH37" s="80"/>
      <c r="FI37" s="80"/>
      <c r="FJ37" s="80"/>
      <c r="FK37" s="80"/>
      <c r="FL37" s="80"/>
      <c r="FM37" s="80"/>
      <c r="FN37" s="80"/>
      <c r="FO37" s="240">
        <v>44614</v>
      </c>
      <c r="FP37" s="72">
        <v>1.56</v>
      </c>
      <c r="FQ37" s="15" t="s">
        <v>269</v>
      </c>
      <c r="FR37" s="45" t="s">
        <v>268</v>
      </c>
      <c r="FS37" s="33"/>
      <c r="FT37" s="45"/>
      <c r="FU37" s="45"/>
      <c r="FV37" s="45"/>
      <c r="FW37" s="45"/>
      <c r="FX37" s="45"/>
      <c r="FY37" s="45"/>
      <c r="FZ37" s="45"/>
      <c r="GA37" s="29"/>
    </row>
    <row r="38" spans="1:268" x14ac:dyDescent="0.25">
      <c r="A38" s="4" t="s">
        <v>249</v>
      </c>
      <c r="B38" s="31">
        <v>44250</v>
      </c>
      <c r="C38" s="48">
        <v>1</v>
      </c>
      <c r="D38" s="55" t="s">
        <v>328</v>
      </c>
      <c r="E38" s="135" t="s">
        <v>178</v>
      </c>
      <c r="F38" s="4">
        <v>431207439</v>
      </c>
      <c r="G38" s="7">
        <v>16047</v>
      </c>
      <c r="H38" s="4">
        <v>211</v>
      </c>
      <c r="I38" s="28" t="s">
        <v>207</v>
      </c>
      <c r="J38" s="28" t="s">
        <v>1</v>
      </c>
      <c r="K38" s="67">
        <v>1</v>
      </c>
      <c r="L38" s="32">
        <v>43517</v>
      </c>
      <c r="M38" s="65">
        <v>0</v>
      </c>
      <c r="N38" s="44" t="s">
        <v>508</v>
      </c>
      <c r="O38" s="32"/>
      <c r="P38" s="32"/>
      <c r="Q38" s="65"/>
      <c r="R38" s="32"/>
      <c r="S38" s="32"/>
      <c r="T38" s="32"/>
      <c r="U38" s="32"/>
      <c r="V38" s="32"/>
      <c r="W38" s="32"/>
      <c r="X38" s="32"/>
      <c r="Y38" s="32"/>
      <c r="Z38" s="235">
        <v>44250</v>
      </c>
      <c r="AA38" s="44">
        <v>0.92</v>
      </c>
      <c r="AD38" s="62"/>
      <c r="AE38" s="150" t="s">
        <v>869</v>
      </c>
      <c r="AF38" s="55" t="s">
        <v>328</v>
      </c>
      <c r="AG38" s="158">
        <v>39.164640252779201</v>
      </c>
      <c r="AH38" s="152" t="s">
        <v>851</v>
      </c>
      <c r="AI38" s="152">
        <f>BA38-AG38</f>
        <v>-3.6263566716395985</v>
      </c>
      <c r="AJ38" s="152">
        <f>BA38-AG38</f>
        <v>-3.6263566716395985</v>
      </c>
      <c r="AK38" s="154">
        <v>32.066090297996503</v>
      </c>
      <c r="AL38" s="152" t="s">
        <v>851</v>
      </c>
      <c r="AM38" s="154">
        <f>BA38-AK38</f>
        <v>3.4721932831430991</v>
      </c>
      <c r="AN38" s="154">
        <f>BA38-AK38</f>
        <v>3.4721932831430991</v>
      </c>
      <c r="AO38" s="154">
        <v>0</v>
      </c>
      <c r="AP38" s="152" t="s">
        <v>852</v>
      </c>
      <c r="AQ38" s="158">
        <v>38.035600143863803</v>
      </c>
      <c r="AR38" s="152" t="s">
        <v>851</v>
      </c>
      <c r="AS38" s="152">
        <f>BA38-AQ38</f>
        <v>-2.4973165627242011</v>
      </c>
      <c r="AT38" s="152">
        <f>BA38-AQ38</f>
        <v>-2.4973165627242011</v>
      </c>
      <c r="AU38" s="154"/>
      <c r="AV38" s="154"/>
      <c r="AW38" s="158">
        <v>37.793576608924297</v>
      </c>
      <c r="AX38" s="158">
        <v>33.543875860802302</v>
      </c>
      <c r="AY38" s="154">
        <v>0</v>
      </c>
      <c r="AZ38" s="152" t="s">
        <v>852</v>
      </c>
      <c r="BA38" s="156">
        <v>35.538283581139602</v>
      </c>
      <c r="BB38" s="154">
        <f>AG38-BA38</f>
        <v>3.6263566716395985</v>
      </c>
      <c r="BC38" s="125"/>
      <c r="BD38" s="128">
        <v>24.6</v>
      </c>
      <c r="BE38" s="55">
        <v>1.38</v>
      </c>
      <c r="BF38" s="152">
        <v>36.621892874120398</v>
      </c>
      <c r="BG38" s="152">
        <v>32.124445125572102</v>
      </c>
      <c r="BH38" s="152">
        <v>19.4771114019712</v>
      </c>
      <c r="BI38" s="153">
        <v>-4.4974477485482964</v>
      </c>
      <c r="BJ38" s="153">
        <v>-4.4974477485482964</v>
      </c>
      <c r="EI38" s="80"/>
      <c r="EJ38" s="80"/>
      <c r="EK38" s="80"/>
      <c r="EL38" s="80"/>
      <c r="EM38" s="80"/>
      <c r="EN38" s="80"/>
      <c r="EO38" s="80"/>
      <c r="EP38" s="80"/>
      <c r="EQ38" s="80"/>
      <c r="ER38" s="80"/>
      <c r="ES38" s="80"/>
      <c r="ET38" s="80"/>
      <c r="EU38" s="80"/>
      <c r="EV38" s="80"/>
      <c r="EW38" s="80"/>
      <c r="EX38" s="80"/>
      <c r="EY38" s="80"/>
      <c r="EZ38" s="80"/>
      <c r="FA38" s="80"/>
      <c r="FB38" s="80"/>
      <c r="FC38" s="80"/>
      <c r="FD38" s="80"/>
      <c r="FE38" s="80"/>
      <c r="FF38" s="80"/>
      <c r="FG38" s="80"/>
      <c r="FH38" s="80"/>
      <c r="FI38" s="80"/>
      <c r="FJ38" s="80"/>
      <c r="FK38" s="80"/>
      <c r="FL38" s="80"/>
      <c r="FM38" s="80"/>
      <c r="FN38" s="80"/>
      <c r="FP38" s="72"/>
      <c r="FQ38" s="15"/>
      <c r="FR38" s="45"/>
      <c r="FS38" s="33"/>
      <c r="FT38" s="45"/>
      <c r="FU38" s="45"/>
      <c r="FV38" s="45"/>
      <c r="FW38" s="45" t="s">
        <v>509</v>
      </c>
      <c r="FX38" s="45" t="s">
        <v>481</v>
      </c>
      <c r="FY38" s="45"/>
      <c r="FZ38" s="45"/>
      <c r="GA38" s="29"/>
    </row>
    <row r="39" spans="1:268" x14ac:dyDescent="0.25">
      <c r="A39" s="4" t="s">
        <v>250</v>
      </c>
      <c r="B39" s="31">
        <v>44260</v>
      </c>
      <c r="C39" s="48">
        <v>2</v>
      </c>
      <c r="D39" s="55" t="s">
        <v>363</v>
      </c>
      <c r="E39" s="135" t="s">
        <v>167</v>
      </c>
      <c r="F39" s="4">
        <v>491217311</v>
      </c>
      <c r="G39" s="7">
        <v>18249</v>
      </c>
      <c r="H39" s="48">
        <v>205</v>
      </c>
      <c r="I39" s="90" t="s">
        <v>197</v>
      </c>
      <c r="J39" s="90" t="s">
        <v>1</v>
      </c>
      <c r="K39" s="67" t="s">
        <v>507</v>
      </c>
      <c r="AD39" s="62"/>
      <c r="BJ39" s="153"/>
      <c r="BP39" s="55"/>
      <c r="BQ39" s="55"/>
      <c r="BR39" s="55"/>
      <c r="BS39" s="55"/>
      <c r="BT39" s="55"/>
      <c r="BU39" s="55"/>
      <c r="BV39" s="55"/>
      <c r="BW39" s="55"/>
      <c r="BX39" s="55"/>
      <c r="BY39" s="55"/>
      <c r="BZ39" s="55"/>
      <c r="CA39" s="55"/>
      <c r="CB39" s="55"/>
      <c r="CC39" s="55"/>
      <c r="CD39" s="55"/>
      <c r="CE39" s="55"/>
      <c r="CF39" s="55"/>
      <c r="CG39" s="55"/>
      <c r="CH39" s="55"/>
      <c r="CI39" s="55"/>
      <c r="CJ39" s="55"/>
      <c r="CK39" s="55"/>
      <c r="CL39" s="55"/>
      <c r="CM39" s="55"/>
      <c r="CN39" s="55"/>
      <c r="CO39" s="55"/>
      <c r="CP39" s="55"/>
      <c r="CQ39" s="55"/>
      <c r="CR39" s="55"/>
      <c r="CS39" s="55"/>
      <c r="CT39" s="55"/>
      <c r="EI39" s="80"/>
      <c r="EJ39" s="120"/>
      <c r="EK39" s="120"/>
      <c r="EL39" s="120"/>
      <c r="EM39" s="120"/>
      <c r="EN39" s="120"/>
      <c r="EO39" s="120"/>
      <c r="EP39" s="120"/>
      <c r="EQ39" s="120"/>
      <c r="ER39" s="120"/>
      <c r="ES39" s="120"/>
      <c r="ET39" s="120"/>
      <c r="EU39" s="120"/>
      <c r="EV39" s="120"/>
      <c r="EW39" s="120"/>
      <c r="EX39" s="120"/>
      <c r="EY39" s="120"/>
      <c r="EZ39" s="120"/>
      <c r="FA39" s="120"/>
      <c r="FB39" s="120"/>
      <c r="FC39" s="120"/>
      <c r="FD39" s="120"/>
      <c r="FE39" s="120"/>
      <c r="FF39" s="120"/>
      <c r="FG39" s="120"/>
      <c r="FH39" s="120"/>
      <c r="FI39" s="120"/>
      <c r="FJ39" s="120"/>
      <c r="FK39" s="120"/>
      <c r="FL39" s="120"/>
      <c r="FM39" s="120"/>
      <c r="FN39" s="120"/>
      <c r="FP39" s="72"/>
      <c r="FQ39" s="15"/>
      <c r="FR39" s="45"/>
      <c r="FS39" s="33"/>
      <c r="FT39" s="45"/>
      <c r="FU39" s="45"/>
      <c r="FV39" s="45"/>
      <c r="FW39" s="45"/>
      <c r="FX39" s="45"/>
      <c r="FY39" s="45"/>
      <c r="FZ39" s="45"/>
      <c r="GA39" s="29"/>
    </row>
    <row r="40" spans="1:268" x14ac:dyDescent="0.25">
      <c r="A40" s="4" t="s">
        <v>251</v>
      </c>
      <c r="B40" s="31">
        <v>44260</v>
      </c>
      <c r="C40" s="48">
        <v>1</v>
      </c>
      <c r="D40" s="55" t="s">
        <v>320</v>
      </c>
      <c r="E40" s="135" t="s">
        <v>179</v>
      </c>
      <c r="F40" s="4">
        <v>460204462</v>
      </c>
      <c r="G40" s="7">
        <v>16837</v>
      </c>
      <c r="H40" s="4">
        <v>111</v>
      </c>
      <c r="I40" s="28" t="s">
        <v>208</v>
      </c>
      <c r="J40" s="28" t="s">
        <v>2</v>
      </c>
      <c r="K40" s="67">
        <v>1</v>
      </c>
      <c r="L40" s="32">
        <v>43831</v>
      </c>
      <c r="M40" s="65">
        <v>1</v>
      </c>
      <c r="N40" s="44" t="s">
        <v>111</v>
      </c>
      <c r="O40" s="32">
        <v>44279</v>
      </c>
      <c r="P40" s="32">
        <v>44447</v>
      </c>
      <c r="Q40" s="65"/>
      <c r="R40" s="32"/>
      <c r="S40" s="32"/>
      <c r="T40" s="32"/>
      <c r="U40" s="32"/>
      <c r="V40" s="32"/>
      <c r="W40" s="32"/>
      <c r="X40" s="32"/>
      <c r="Y40" s="32"/>
      <c r="Z40" s="236">
        <v>44279</v>
      </c>
      <c r="AA40" s="44">
        <v>20.239999999999998</v>
      </c>
      <c r="AB40" s="34" t="s">
        <v>270</v>
      </c>
      <c r="AC40" s="28" t="s">
        <v>267</v>
      </c>
      <c r="AD40" s="62">
        <v>1</v>
      </c>
      <c r="AE40" s="150" t="s">
        <v>864</v>
      </c>
      <c r="AF40" s="55" t="s">
        <v>320</v>
      </c>
      <c r="AG40" s="154">
        <v>38.971689110192003</v>
      </c>
      <c r="AH40" s="152" t="s">
        <v>851</v>
      </c>
      <c r="AI40" s="152">
        <f>BA40-AG40</f>
        <v>-0.8399536370313001</v>
      </c>
      <c r="AJ40" s="152">
        <f>BA40-AG40</f>
        <v>-0.8399536370313001</v>
      </c>
      <c r="AK40" s="158">
        <v>33.416225944632501</v>
      </c>
      <c r="AL40" s="152" t="s">
        <v>851</v>
      </c>
      <c r="AM40" s="154">
        <f>BA40-AK40</f>
        <v>4.7155095285282016</v>
      </c>
      <c r="AN40" s="154">
        <f>BA40-AK40</f>
        <v>4.7155095285282016</v>
      </c>
      <c r="AO40" s="154">
        <v>0</v>
      </c>
      <c r="AP40" s="152" t="s">
        <v>852</v>
      </c>
      <c r="AQ40" s="152">
        <v>50</v>
      </c>
      <c r="AR40" s="152" t="s">
        <v>852</v>
      </c>
      <c r="AS40" s="154"/>
      <c r="AT40" s="152">
        <f>BA40-AQ40</f>
        <v>-11.868264526839297</v>
      </c>
      <c r="AU40" s="154"/>
      <c r="AV40" s="154"/>
      <c r="AW40" s="173">
        <v>39.845769064218402</v>
      </c>
      <c r="AX40" s="158">
        <v>32.927739652105402</v>
      </c>
      <c r="AY40" s="154">
        <v>0</v>
      </c>
      <c r="AZ40" s="152" t="s">
        <v>852</v>
      </c>
      <c r="BA40" s="156">
        <v>38.131735473160703</v>
      </c>
      <c r="BB40" s="154">
        <f>AG40-BA40</f>
        <v>0.8399536370313001</v>
      </c>
      <c r="BC40" s="125"/>
      <c r="BD40" s="128">
        <v>5.2</v>
      </c>
      <c r="BE40" s="55">
        <v>4.1399999999999997</v>
      </c>
      <c r="BF40" s="152">
        <v>34.301121641417403</v>
      </c>
      <c r="BG40" s="152">
        <v>32.461140317379503</v>
      </c>
      <c r="BH40" s="152">
        <v>19.213001343057801</v>
      </c>
      <c r="BI40" s="153">
        <v>-1.8399813240379004</v>
      </c>
      <c r="BJ40" s="153">
        <v>-1.8399813240379004</v>
      </c>
      <c r="BK40" s="236">
        <v>44363</v>
      </c>
      <c r="BL40" s="45">
        <v>14.17</v>
      </c>
      <c r="BM40" s="34"/>
      <c r="BN40" s="28" t="s">
        <v>268</v>
      </c>
      <c r="BO40" s="28">
        <v>1</v>
      </c>
      <c r="BP40" s="150" t="s">
        <v>928</v>
      </c>
      <c r="BQ40" s="55" t="s">
        <v>321</v>
      </c>
      <c r="BR40" s="152">
        <v>50</v>
      </c>
      <c r="BS40" s="152" t="s">
        <v>852</v>
      </c>
      <c r="BT40" s="152"/>
      <c r="BU40" s="152">
        <f>CL40-BR40</f>
        <v>-11.696352778536998</v>
      </c>
      <c r="BV40" s="152">
        <v>50</v>
      </c>
      <c r="BW40" s="152" t="s">
        <v>852</v>
      </c>
      <c r="BX40" s="152"/>
      <c r="BY40" s="154">
        <f>CL40-BV40</f>
        <v>-11.696352778536998</v>
      </c>
      <c r="BZ40" s="154">
        <v>0</v>
      </c>
      <c r="CA40" s="152" t="s">
        <v>852</v>
      </c>
      <c r="CB40" s="152">
        <v>50</v>
      </c>
      <c r="CC40" s="152" t="s">
        <v>852</v>
      </c>
      <c r="CD40" s="154"/>
      <c r="CE40" s="152">
        <f>CL40-CB40</f>
        <v>-11.696352778536998</v>
      </c>
      <c r="CF40" s="154"/>
      <c r="CG40" s="154"/>
      <c r="CH40" s="154"/>
      <c r="CI40" s="158">
        <v>36.035450455561701</v>
      </c>
      <c r="CJ40" s="154">
        <v>0</v>
      </c>
      <c r="CK40" s="152" t="s">
        <v>852</v>
      </c>
      <c r="CL40" s="159">
        <v>38.303647221463002</v>
      </c>
      <c r="CM40" s="152">
        <f>BR40-CL40</f>
        <v>11.696352778536998</v>
      </c>
      <c r="CN40" s="125"/>
      <c r="CO40" s="128">
        <v>14.6</v>
      </c>
      <c r="CP40" s="128">
        <v>0.88</v>
      </c>
      <c r="CQ40" s="152">
        <v>36.858667224200403</v>
      </c>
      <c r="CR40" s="152">
        <v>36.020715823684199</v>
      </c>
      <c r="CS40" s="152">
        <v>19.047720181111099</v>
      </c>
      <c r="CT40" s="152">
        <v>-0.83795140051620365</v>
      </c>
      <c r="CU40" s="188">
        <v>-0.83795140051620365</v>
      </c>
      <c r="CV40" s="236">
        <v>44447</v>
      </c>
      <c r="CW40" s="45">
        <v>50.89</v>
      </c>
      <c r="CX40" s="34" t="s">
        <v>270</v>
      </c>
      <c r="CY40" s="28" t="s">
        <v>267</v>
      </c>
      <c r="CZ40" s="150" t="s">
        <v>957</v>
      </c>
      <c r="DA40" s="55" t="s">
        <v>427</v>
      </c>
      <c r="DB40" s="152">
        <v>39.962929946504403</v>
      </c>
      <c r="DC40" s="152" t="s">
        <v>851</v>
      </c>
      <c r="DD40" s="152">
        <f>DV40-DB40</f>
        <v>-2.8437699294536003</v>
      </c>
      <c r="DE40" s="152">
        <f>DV40-DB40</f>
        <v>-2.8437699294536003</v>
      </c>
      <c r="DF40" s="158">
        <v>32.659875275592803</v>
      </c>
      <c r="DG40" s="152" t="s">
        <v>851</v>
      </c>
      <c r="DH40" s="154">
        <f>DV40-DF40</f>
        <v>4.4592847414579992</v>
      </c>
      <c r="DI40" s="154">
        <f>DV40-DF40</f>
        <v>4.4592847414579992</v>
      </c>
      <c r="DJ40" s="152">
        <v>0</v>
      </c>
      <c r="DK40" s="152" t="s">
        <v>852</v>
      </c>
      <c r="DL40" s="152">
        <v>50</v>
      </c>
      <c r="DM40" s="152" t="s">
        <v>852</v>
      </c>
      <c r="DN40" s="152"/>
      <c r="DO40" s="152">
        <f>DV40-DL40</f>
        <v>-12.880839982949198</v>
      </c>
      <c r="DP40" s="125"/>
      <c r="DQ40" s="125"/>
      <c r="DR40" s="158">
        <v>37.526575055824502</v>
      </c>
      <c r="DS40" s="158">
        <v>36.630998783042699</v>
      </c>
      <c r="DT40" s="152">
        <v>0</v>
      </c>
      <c r="DU40" s="152" t="s">
        <v>852</v>
      </c>
      <c r="DV40" s="156">
        <v>37.119160017050802</v>
      </c>
      <c r="DW40" s="152">
        <f>DB40-DV40</f>
        <v>2.8437699294536003</v>
      </c>
      <c r="DX40" s="125"/>
      <c r="DY40" s="128">
        <v>23.4</v>
      </c>
      <c r="DZ40" s="128">
        <v>1.6</v>
      </c>
      <c r="EA40" s="258">
        <v>36.857134016197897</v>
      </c>
      <c r="EB40" s="259">
        <v>36.898272227134697</v>
      </c>
      <c r="EC40" s="154">
        <v>20.411138759054499</v>
      </c>
      <c r="ED40" s="152">
        <v>4.113821093680059E-2</v>
      </c>
      <c r="EE40" s="188">
        <v>4.113821093680059E-2</v>
      </c>
      <c r="EI40" s="80"/>
      <c r="EJ40" s="226" t="s">
        <v>968</v>
      </c>
      <c r="EK40" s="119" t="s">
        <v>464</v>
      </c>
      <c r="EL40" s="227">
        <v>50</v>
      </c>
      <c r="EM40" s="220" t="s">
        <v>852</v>
      </c>
      <c r="EN40" s="227"/>
      <c r="EO40" s="227">
        <f>FF40-EL40</f>
        <v>-12.282166511425501</v>
      </c>
      <c r="EP40" s="228">
        <v>34.938906105555603</v>
      </c>
      <c r="EQ40" s="220" t="s">
        <v>851</v>
      </c>
      <c r="ER40" s="229">
        <f>FF40-EP40</f>
        <v>2.7789273830188961</v>
      </c>
      <c r="ES40" s="229">
        <f>FF40-EP40</f>
        <v>2.7789273830188961</v>
      </c>
      <c r="ET40" s="227">
        <v>0</v>
      </c>
      <c r="EU40" s="220" t="s">
        <v>852</v>
      </c>
      <c r="EV40" s="227">
        <v>38.193634512495599</v>
      </c>
      <c r="EW40" s="220" t="s">
        <v>851</v>
      </c>
      <c r="EX40" s="227">
        <f>FF40-EV40</f>
        <v>-0.47580102392110035</v>
      </c>
      <c r="EY40" s="227">
        <f>FF40-EV40</f>
        <v>-0.47580102392110035</v>
      </c>
      <c r="EZ40" s="230"/>
      <c r="FA40" s="230"/>
      <c r="FB40" s="229"/>
      <c r="FC40" s="229"/>
      <c r="FD40" s="227">
        <v>0</v>
      </c>
      <c r="FE40" s="227" t="s">
        <v>852</v>
      </c>
      <c r="FF40" s="231">
        <v>37.717833488574499</v>
      </c>
      <c r="FG40" s="227">
        <f>EL40-FF40</f>
        <v>12.282166511425501</v>
      </c>
      <c r="FH40" s="230"/>
      <c r="FI40" s="232">
        <v>71.099999999999994</v>
      </c>
      <c r="FJ40" s="232">
        <v>1.32</v>
      </c>
      <c r="FK40" s="227">
        <v>33.050036922787299</v>
      </c>
      <c r="FL40" s="227">
        <v>36.826802247290701</v>
      </c>
      <c r="FM40" s="227">
        <v>20.0208263036658</v>
      </c>
      <c r="FN40" s="220">
        <v>3.7767653245034012</v>
      </c>
      <c r="FP40" s="72"/>
      <c r="FQ40" s="15"/>
      <c r="FR40" s="45"/>
      <c r="FS40" s="33"/>
      <c r="FT40" s="45"/>
      <c r="FU40" s="45"/>
      <c r="FV40" s="45"/>
      <c r="FW40" s="45" t="s">
        <v>478</v>
      </c>
      <c r="FX40" s="45" t="s">
        <v>481</v>
      </c>
      <c r="FY40" s="45"/>
      <c r="FZ40" s="45"/>
      <c r="GA40" s="29"/>
    </row>
    <row r="41" spans="1:268" x14ac:dyDescent="0.25">
      <c r="A41" s="4" t="s">
        <v>252</v>
      </c>
      <c r="B41" s="31">
        <v>44263</v>
      </c>
      <c r="C41" s="48">
        <v>1</v>
      </c>
      <c r="D41" s="55" t="s">
        <v>331</v>
      </c>
      <c r="E41" s="135" t="s">
        <v>20</v>
      </c>
      <c r="F41" s="4">
        <v>520821288</v>
      </c>
      <c r="G41" s="7">
        <v>19227</v>
      </c>
      <c r="H41" s="4">
        <v>111</v>
      </c>
      <c r="I41" s="4" t="s">
        <v>21</v>
      </c>
      <c r="J41" s="4" t="s">
        <v>2</v>
      </c>
      <c r="K41" s="67">
        <v>1</v>
      </c>
      <c r="L41" s="32">
        <v>42612</v>
      </c>
      <c r="M41" s="65">
        <v>1</v>
      </c>
      <c r="N41" s="44" t="s">
        <v>111</v>
      </c>
      <c r="O41" s="32">
        <v>44319</v>
      </c>
      <c r="P41" s="32" t="s">
        <v>473</v>
      </c>
      <c r="Q41" s="65"/>
      <c r="R41" s="32"/>
      <c r="S41" s="32"/>
      <c r="T41" s="32"/>
      <c r="U41" s="32"/>
      <c r="V41" s="32"/>
      <c r="W41" s="32"/>
      <c r="X41" s="32"/>
      <c r="Y41" s="32"/>
      <c r="Z41" s="235">
        <v>44263</v>
      </c>
      <c r="AA41" s="44">
        <v>6.59</v>
      </c>
      <c r="AB41" s="48"/>
      <c r="AC41" s="4" t="s">
        <v>267</v>
      </c>
      <c r="AD41" s="62">
        <v>1</v>
      </c>
      <c r="AE41" s="150" t="s">
        <v>873</v>
      </c>
      <c r="AF41" s="55" t="s">
        <v>331</v>
      </c>
      <c r="AG41" s="158">
        <v>39.510069636585598</v>
      </c>
      <c r="AH41" s="152" t="s">
        <v>851</v>
      </c>
      <c r="AI41" s="152">
        <f>BA41-AG41</f>
        <v>-4.8389715598176011</v>
      </c>
      <c r="AJ41" s="152">
        <f>BA41-AG41</f>
        <v>-4.8389715598176011</v>
      </c>
      <c r="AK41" s="152">
        <v>50</v>
      </c>
      <c r="AL41" s="152" t="s">
        <v>852</v>
      </c>
      <c r="AM41" s="152"/>
      <c r="AN41" s="154">
        <f>BA41-AK41</f>
        <v>-15.328901923232003</v>
      </c>
      <c r="AO41" s="154">
        <v>0</v>
      </c>
      <c r="AP41" s="152" t="s">
        <v>852</v>
      </c>
      <c r="AQ41" s="154">
        <v>37.913018553345601</v>
      </c>
      <c r="AR41" s="152" t="s">
        <v>851</v>
      </c>
      <c r="AS41" s="152">
        <f>BA41-AQ41</f>
        <v>-3.2419204765776044</v>
      </c>
      <c r="AT41" s="152">
        <f>BA41-AQ41</f>
        <v>-3.2419204765776044</v>
      </c>
      <c r="AU41" s="154"/>
      <c r="AV41" s="154"/>
      <c r="AW41" s="154">
        <v>38.502028202881199</v>
      </c>
      <c r="AX41" s="158">
        <v>35.060212664903503</v>
      </c>
      <c r="AY41" s="154">
        <v>38.631520754516302</v>
      </c>
      <c r="AZ41" s="152" t="s">
        <v>851</v>
      </c>
      <c r="BA41" s="156">
        <v>34.671098076767997</v>
      </c>
      <c r="BB41" s="152">
        <f>AG41-BA41</f>
        <v>4.8389715598176011</v>
      </c>
      <c r="BC41" s="125"/>
      <c r="BD41" s="128">
        <v>85</v>
      </c>
      <c r="BE41" s="128">
        <v>1.1399999999999999</v>
      </c>
      <c r="BF41" s="152">
        <v>36.256414196164798</v>
      </c>
      <c r="BG41" s="152">
        <v>32.471552586620298</v>
      </c>
      <c r="BH41" s="152">
        <v>19.381410955474099</v>
      </c>
      <c r="BI41" s="153">
        <v>-3.7848616095444996</v>
      </c>
      <c r="BJ41" s="153">
        <v>-3.7848616095444996</v>
      </c>
      <c r="BK41" s="244"/>
      <c r="BL41" s="44"/>
      <c r="BM41" s="42"/>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237"/>
      <c r="CW41" s="47"/>
      <c r="CX41" s="48"/>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248"/>
      <c r="EG41" s="4"/>
      <c r="EH41" s="4"/>
      <c r="EI41" s="80"/>
      <c r="EJ41" s="80"/>
      <c r="EK41" s="80"/>
      <c r="EL41" s="80"/>
      <c r="EM41" s="80"/>
      <c r="EN41" s="80"/>
      <c r="EO41" s="80"/>
      <c r="EP41" s="80"/>
      <c r="EQ41" s="80"/>
      <c r="ER41" s="80"/>
      <c r="ES41" s="80"/>
      <c r="ET41" s="80"/>
      <c r="EU41" s="80"/>
      <c r="EV41" s="80"/>
      <c r="EW41" s="80"/>
      <c r="EX41" s="80"/>
      <c r="EY41" s="80"/>
      <c r="EZ41" s="80"/>
      <c r="FA41" s="80"/>
      <c r="FB41" s="80"/>
      <c r="FC41" s="80"/>
      <c r="FD41" s="80"/>
      <c r="FE41" s="80"/>
      <c r="FF41" s="80"/>
      <c r="FG41" s="80"/>
      <c r="FH41" s="80"/>
      <c r="FI41" s="80"/>
      <c r="FJ41" s="80"/>
      <c r="FK41" s="80"/>
      <c r="FL41" s="80"/>
      <c r="FM41" s="80"/>
      <c r="FN41" s="80"/>
      <c r="FO41" s="248"/>
      <c r="FP41" s="72"/>
      <c r="FQ41" s="15"/>
      <c r="FR41" s="45"/>
      <c r="FS41" s="33"/>
      <c r="FT41" s="45"/>
      <c r="FU41" s="45"/>
      <c r="FV41" s="45"/>
      <c r="FW41" s="44" t="s">
        <v>506</v>
      </c>
      <c r="FX41" s="44" t="s">
        <v>481</v>
      </c>
      <c r="FY41" s="44"/>
      <c r="FZ41" s="44"/>
      <c r="GA41" s="29"/>
      <c r="GB41" s="10"/>
      <c r="GC41" s="8"/>
      <c r="GD41" s="8"/>
      <c r="GE41" s="8"/>
      <c r="GF41" s="8"/>
      <c r="GG41" s="9"/>
      <c r="GH41" s="8"/>
      <c r="GI41" s="8"/>
      <c r="GJ41" s="8"/>
      <c r="GK41" s="8"/>
      <c r="GL41" s="8"/>
      <c r="GM41" s="8"/>
      <c r="GN41" s="8"/>
      <c r="GO41" s="8"/>
      <c r="GP41" s="13"/>
      <c r="GQ41" s="9"/>
      <c r="GR41" s="14"/>
      <c r="GS41" s="10"/>
      <c r="GT41" s="9"/>
      <c r="GU41" s="8"/>
      <c r="GV41" s="8"/>
      <c r="GW41" s="8"/>
      <c r="GX41" s="8"/>
      <c r="GY41" s="8"/>
      <c r="GZ41" s="8"/>
      <c r="HA41" s="8"/>
      <c r="HB41" s="8"/>
      <c r="HC41" s="8"/>
      <c r="HD41" s="8"/>
      <c r="HE41" s="8"/>
      <c r="HF41" s="8"/>
      <c r="HG41" s="8"/>
      <c r="HH41" s="8"/>
      <c r="HI41" s="8"/>
      <c r="HJ41" s="8"/>
      <c r="HK41" s="8"/>
      <c r="HL41" s="8"/>
      <c r="HM41" s="8"/>
      <c r="HN41" s="9"/>
      <c r="HO41" s="8"/>
      <c r="HP41" s="8"/>
      <c r="HQ41" s="9"/>
      <c r="HR41" s="8"/>
      <c r="HS41" s="8"/>
      <c r="HT41" s="8"/>
      <c r="HU41" s="9"/>
      <c r="HV41" s="9"/>
      <c r="HW41" s="8"/>
      <c r="HX41" s="9"/>
      <c r="HY41" s="8"/>
      <c r="HZ41" s="8"/>
      <c r="IA41" s="8"/>
      <c r="IB41" s="8"/>
      <c r="IC41" s="8"/>
      <c r="ID41" s="8"/>
      <c r="IE41" s="8"/>
      <c r="IF41" s="8"/>
      <c r="IG41" s="8"/>
      <c r="IH41" s="8"/>
      <c r="II41" s="8"/>
      <c r="IJ41" s="8"/>
      <c r="IK41" s="8"/>
      <c r="IL41" s="8"/>
      <c r="IM41" s="8"/>
      <c r="IN41" s="8"/>
      <c r="IO41" s="8"/>
      <c r="IP41" s="8"/>
      <c r="IQ41" s="8"/>
      <c r="IR41" s="9"/>
      <c r="IS41" s="8"/>
      <c r="IT41" s="8"/>
      <c r="IU41" s="9"/>
      <c r="IV41" s="8"/>
      <c r="IW41" s="8"/>
      <c r="IX41" s="8"/>
      <c r="IY41" s="8"/>
      <c r="IZ41" s="8"/>
      <c r="JA41" s="8"/>
      <c r="JB41" s="8"/>
      <c r="JC41" s="8"/>
      <c r="JD41" s="8"/>
      <c r="JE41" s="8"/>
      <c r="JF41" s="9"/>
      <c r="JG41" s="8"/>
      <c r="JH41" s="12" t="s">
        <v>145</v>
      </c>
    </row>
    <row r="42" spans="1:268" x14ac:dyDescent="0.25">
      <c r="A42" s="4" t="s">
        <v>253</v>
      </c>
      <c r="B42" s="31">
        <v>44274</v>
      </c>
      <c r="C42" s="48">
        <v>2</v>
      </c>
      <c r="D42" s="55" t="s">
        <v>319</v>
      </c>
      <c r="E42" s="135" t="s">
        <v>169</v>
      </c>
      <c r="F42" s="4">
        <v>530930078</v>
      </c>
      <c r="G42" s="7">
        <v>19632</v>
      </c>
      <c r="H42" s="4">
        <v>211</v>
      </c>
      <c r="I42" s="25" t="s">
        <v>199</v>
      </c>
      <c r="J42" s="25" t="s">
        <v>2</v>
      </c>
      <c r="K42" s="67" t="s">
        <v>510</v>
      </c>
      <c r="L42" s="32">
        <v>44158</v>
      </c>
      <c r="AD42" s="62"/>
      <c r="BJ42" s="153"/>
      <c r="EI42" s="80"/>
      <c r="EJ42" s="80"/>
      <c r="EK42" s="80"/>
      <c r="EL42" s="80"/>
      <c r="EM42" s="80"/>
      <c r="EN42" s="80"/>
      <c r="EO42" s="80"/>
      <c r="EP42" s="80"/>
      <c r="EQ42" s="80"/>
      <c r="ER42" s="80"/>
      <c r="ES42" s="80"/>
      <c r="ET42" s="80"/>
      <c r="EU42" s="80"/>
      <c r="EV42" s="80"/>
      <c r="EW42" s="80"/>
      <c r="EX42" s="80"/>
      <c r="EY42" s="80"/>
      <c r="EZ42" s="80"/>
      <c r="FA42" s="80"/>
      <c r="FB42" s="80"/>
      <c r="FC42" s="80"/>
      <c r="FD42" s="80"/>
      <c r="FE42" s="80"/>
      <c r="FF42" s="80"/>
      <c r="FG42" s="80"/>
      <c r="FH42" s="80"/>
      <c r="FI42" s="80"/>
      <c r="FJ42" s="80"/>
      <c r="FK42" s="80"/>
      <c r="FL42" s="80"/>
      <c r="FM42" s="80"/>
      <c r="FN42" s="80"/>
      <c r="FP42" s="72"/>
      <c r="FQ42" s="15"/>
      <c r="FR42" s="45"/>
      <c r="FS42" s="33"/>
      <c r="FT42" s="45"/>
      <c r="FU42" s="45"/>
      <c r="FV42" s="45"/>
      <c r="FW42" s="45"/>
      <c r="FX42" s="45"/>
      <c r="FY42" s="45"/>
      <c r="FZ42" s="45"/>
      <c r="GA42" s="29"/>
    </row>
    <row r="43" spans="1:268" x14ac:dyDescent="0.25">
      <c r="A43" s="4" t="s">
        <v>254</v>
      </c>
      <c r="B43" s="31">
        <v>44277</v>
      </c>
      <c r="C43" s="48">
        <v>1</v>
      </c>
      <c r="D43" s="55" t="s">
        <v>333</v>
      </c>
      <c r="E43" s="135" t="s">
        <v>209</v>
      </c>
      <c r="F43" s="4">
        <v>5412293392</v>
      </c>
      <c r="G43" s="7">
        <v>20087</v>
      </c>
      <c r="H43" s="4">
        <v>211</v>
      </c>
      <c r="I43" s="278"/>
      <c r="J43" s="279"/>
      <c r="K43" s="67">
        <v>1</v>
      </c>
      <c r="L43" s="32">
        <v>43770</v>
      </c>
      <c r="M43" s="65">
        <v>1</v>
      </c>
      <c r="N43" s="44" t="s">
        <v>521</v>
      </c>
      <c r="O43" s="32">
        <v>44207</v>
      </c>
      <c r="P43" s="32">
        <v>44377</v>
      </c>
      <c r="Q43" s="65"/>
      <c r="R43" s="32"/>
      <c r="S43" s="32"/>
      <c r="T43" s="32"/>
      <c r="U43" s="32"/>
      <c r="V43" s="32"/>
      <c r="W43" s="32"/>
      <c r="X43" s="32"/>
      <c r="Y43" s="32"/>
      <c r="Z43" s="235">
        <v>44277</v>
      </c>
      <c r="AA43" s="44">
        <v>7.5</v>
      </c>
      <c r="AC43" s="28" t="s">
        <v>268</v>
      </c>
      <c r="AD43" s="62">
        <v>0</v>
      </c>
      <c r="AE43" s="150" t="s">
        <v>875</v>
      </c>
      <c r="AF43" s="55" t="s">
        <v>333</v>
      </c>
      <c r="AG43" s="154">
        <v>38.651749771080397</v>
      </c>
      <c r="AH43" s="152" t="s">
        <v>851</v>
      </c>
      <c r="AI43" s="152">
        <f>BA43-AG43</f>
        <v>-1.0765553076800956</v>
      </c>
      <c r="AJ43" s="152">
        <f>BA43-AG43</f>
        <v>-1.0765553076800956</v>
      </c>
      <c r="AK43" s="152">
        <v>50</v>
      </c>
      <c r="AL43" s="152" t="s">
        <v>852</v>
      </c>
      <c r="AM43" s="152"/>
      <c r="AN43" s="154">
        <f>BA43-AK43</f>
        <v>-12.424805536599699</v>
      </c>
      <c r="AO43" s="154">
        <v>0</v>
      </c>
      <c r="AP43" s="152" t="s">
        <v>852</v>
      </c>
      <c r="AQ43" s="152">
        <v>50</v>
      </c>
      <c r="AR43" s="152" t="s">
        <v>852</v>
      </c>
      <c r="AS43" s="154"/>
      <c r="AT43" s="152">
        <f>BA43-AQ43</f>
        <v>-12.424805536599699</v>
      </c>
      <c r="AU43" s="154"/>
      <c r="AV43" s="154"/>
      <c r="AW43" s="154">
        <v>37.806165655124403</v>
      </c>
      <c r="AX43" s="158">
        <v>35.014342132783099</v>
      </c>
      <c r="AY43" s="154">
        <v>0</v>
      </c>
      <c r="AZ43" s="152" t="s">
        <v>852</v>
      </c>
      <c r="BA43" s="156">
        <v>37.575194463400301</v>
      </c>
      <c r="BB43" s="152">
        <f>AG43-BA43</f>
        <v>1.0765553076800956</v>
      </c>
      <c r="BC43" s="125"/>
      <c r="BD43" s="128">
        <v>13.6</v>
      </c>
      <c r="BE43" s="128">
        <v>0.91</v>
      </c>
      <c r="BF43" s="175">
        <v>36.934414331748698</v>
      </c>
      <c r="BG43" s="152">
        <v>34.496070878817598</v>
      </c>
      <c r="BH43" s="152">
        <v>19.106435280539799</v>
      </c>
      <c r="BI43" s="153">
        <v>-2.4383434529311003</v>
      </c>
      <c r="BJ43" s="153">
        <v>-2.4383434529311003</v>
      </c>
      <c r="BO43" s="28">
        <v>0</v>
      </c>
      <c r="EI43" s="80"/>
      <c r="EJ43" s="80"/>
      <c r="EK43" s="80"/>
      <c r="EL43" s="80"/>
      <c r="EM43" s="80"/>
      <c r="EN43" s="80"/>
      <c r="EO43" s="80"/>
      <c r="EP43" s="80"/>
      <c r="EQ43" s="80"/>
      <c r="ER43" s="80"/>
      <c r="ES43" s="80"/>
      <c r="ET43" s="80"/>
      <c r="EU43" s="80"/>
      <c r="EV43" s="80"/>
      <c r="EW43" s="80"/>
      <c r="EX43" s="80"/>
      <c r="EY43" s="80"/>
      <c r="EZ43" s="80"/>
      <c r="FA43" s="80"/>
      <c r="FB43" s="80"/>
      <c r="FC43" s="80"/>
      <c r="FD43" s="80"/>
      <c r="FE43" s="80"/>
      <c r="FF43" s="80"/>
      <c r="FG43" s="80"/>
      <c r="FH43" s="80"/>
      <c r="FI43" s="80"/>
      <c r="FJ43" s="80"/>
      <c r="FK43" s="80"/>
      <c r="FL43" s="80"/>
      <c r="FM43" s="80"/>
      <c r="FN43" s="80"/>
      <c r="FP43" s="72"/>
      <c r="FQ43" s="15"/>
      <c r="FR43" s="45"/>
      <c r="FS43" s="33"/>
      <c r="FT43" s="45"/>
      <c r="FU43" s="45"/>
      <c r="FV43" s="45"/>
      <c r="FW43" s="45" t="s">
        <v>479</v>
      </c>
      <c r="FX43" s="45" t="s">
        <v>481</v>
      </c>
      <c r="FY43" s="45"/>
      <c r="FZ43" s="45"/>
      <c r="GA43" s="29"/>
    </row>
    <row r="44" spans="1:268" x14ac:dyDescent="0.25">
      <c r="A44" s="4" t="s">
        <v>255</v>
      </c>
      <c r="B44" s="31">
        <v>44279</v>
      </c>
      <c r="C44" s="48">
        <v>3</v>
      </c>
      <c r="D44" s="55" t="s">
        <v>366</v>
      </c>
      <c r="E44" s="135" t="s">
        <v>165</v>
      </c>
      <c r="F44" s="4">
        <v>6202111520</v>
      </c>
      <c r="G44" s="7">
        <v>22688</v>
      </c>
      <c r="H44" s="4">
        <v>205</v>
      </c>
      <c r="I44" s="28" t="s">
        <v>196</v>
      </c>
      <c r="J44" s="28" t="s">
        <v>2</v>
      </c>
      <c r="K44" s="67" t="s">
        <v>490</v>
      </c>
      <c r="AD44" s="62"/>
      <c r="BJ44" s="153"/>
      <c r="EI44" s="80"/>
      <c r="EJ44" s="80"/>
      <c r="EK44" s="80"/>
      <c r="EL44" s="80"/>
      <c r="EM44" s="80"/>
      <c r="EN44" s="80"/>
      <c r="EO44" s="80"/>
      <c r="EP44" s="80"/>
      <c r="EQ44" s="80"/>
      <c r="ER44" s="80"/>
      <c r="ES44" s="80"/>
      <c r="ET44" s="80"/>
      <c r="EU44" s="80"/>
      <c r="EV44" s="80"/>
      <c r="EW44" s="80"/>
      <c r="EX44" s="80"/>
      <c r="EY44" s="80"/>
      <c r="EZ44" s="80"/>
      <c r="FA44" s="80"/>
      <c r="FB44" s="80"/>
      <c r="FC44" s="80"/>
      <c r="FD44" s="80"/>
      <c r="FE44" s="80"/>
      <c r="FF44" s="80"/>
      <c r="FG44" s="80"/>
      <c r="FH44" s="80"/>
      <c r="FI44" s="80"/>
      <c r="FJ44" s="80"/>
      <c r="FK44" s="80"/>
      <c r="FL44" s="80"/>
      <c r="FM44" s="80"/>
      <c r="FN44" s="80"/>
      <c r="FP44" s="72"/>
      <c r="FQ44" s="15"/>
      <c r="FR44" s="45"/>
      <c r="FS44" s="33"/>
      <c r="FT44" s="45"/>
      <c r="FU44" s="45"/>
      <c r="FV44" s="45"/>
      <c r="FW44" s="45"/>
      <c r="FX44" s="45"/>
      <c r="FY44" s="45"/>
      <c r="FZ44" s="45"/>
      <c r="GA44" s="29"/>
    </row>
    <row r="45" spans="1:268" x14ac:dyDescent="0.25">
      <c r="A45" s="4" t="s">
        <v>256</v>
      </c>
      <c r="B45" s="31">
        <v>44279</v>
      </c>
      <c r="C45" s="48">
        <v>2</v>
      </c>
      <c r="D45" s="55" t="s">
        <v>321</v>
      </c>
      <c r="E45" s="135" t="s">
        <v>179</v>
      </c>
      <c r="F45" s="4">
        <v>460204462</v>
      </c>
      <c r="G45" s="7">
        <v>16837</v>
      </c>
      <c r="H45" s="4">
        <v>111</v>
      </c>
      <c r="I45" s="94" t="s">
        <v>208</v>
      </c>
      <c r="J45" s="94" t="s">
        <v>2</v>
      </c>
      <c r="K45" s="67" t="s">
        <v>511</v>
      </c>
      <c r="AD45" s="62"/>
      <c r="BJ45" s="153"/>
      <c r="BK45" s="242" t="s">
        <v>260</v>
      </c>
      <c r="BP45" s="55"/>
      <c r="BQ45" s="55"/>
      <c r="BR45" s="55"/>
      <c r="BS45" s="55"/>
      <c r="BT45" s="55"/>
      <c r="BU45" s="55"/>
      <c r="BV45" s="55"/>
      <c r="BW45" s="55"/>
      <c r="BX45" s="55"/>
      <c r="BY45" s="55"/>
      <c r="BZ45" s="55"/>
      <c r="CA45" s="55"/>
      <c r="CB45" s="55"/>
      <c r="CC45" s="55"/>
      <c r="CD45" s="55"/>
      <c r="CE45" s="55"/>
      <c r="CF45" s="55"/>
      <c r="CG45" s="55"/>
      <c r="CH45" s="55"/>
      <c r="CI45" s="55"/>
      <c r="CJ45" s="55"/>
      <c r="CK45" s="55"/>
      <c r="CL45" s="55"/>
      <c r="CM45" s="55"/>
      <c r="CN45" s="55"/>
      <c r="CO45" s="55"/>
      <c r="CP45" s="55"/>
      <c r="CQ45" s="55"/>
      <c r="CR45" s="55"/>
      <c r="CS45" s="55"/>
      <c r="CT45" s="55"/>
      <c r="EI45" s="80"/>
      <c r="EJ45" s="80"/>
      <c r="EK45" s="80"/>
      <c r="EL45" s="80"/>
      <c r="EM45" s="80"/>
      <c r="EN45" s="80"/>
      <c r="EO45" s="80"/>
      <c r="EP45" s="80"/>
      <c r="EQ45" s="80"/>
      <c r="ER45" s="80"/>
      <c r="ES45" s="80"/>
      <c r="ET45" s="80"/>
      <c r="EU45" s="80"/>
      <c r="EV45" s="80"/>
      <c r="EW45" s="80"/>
      <c r="EX45" s="80"/>
      <c r="EY45" s="80"/>
      <c r="EZ45" s="80"/>
      <c r="FA45" s="80"/>
      <c r="FB45" s="80"/>
      <c r="FC45" s="80"/>
      <c r="FD45" s="80"/>
      <c r="FE45" s="80"/>
      <c r="FF45" s="80"/>
      <c r="FG45" s="80"/>
      <c r="FH45" s="80"/>
      <c r="FI45" s="80"/>
      <c r="FJ45" s="80"/>
      <c r="FK45" s="80"/>
      <c r="FL45" s="80"/>
      <c r="FM45" s="80"/>
      <c r="FN45" s="80"/>
      <c r="FP45" s="72"/>
      <c r="FQ45" s="15"/>
      <c r="FR45" s="45"/>
      <c r="FS45" s="33"/>
      <c r="FT45" s="45"/>
      <c r="FU45" s="45"/>
      <c r="FV45" s="45"/>
      <c r="FW45" s="45"/>
      <c r="FX45" s="45"/>
      <c r="FY45" s="45"/>
      <c r="FZ45" s="45"/>
      <c r="GA45" s="29"/>
    </row>
    <row r="46" spans="1:268" x14ac:dyDescent="0.25">
      <c r="A46" s="4" t="s">
        <v>276</v>
      </c>
      <c r="B46" s="49">
        <v>44281</v>
      </c>
      <c r="C46" s="48">
        <v>2</v>
      </c>
      <c r="D46" s="55" t="s">
        <v>352</v>
      </c>
      <c r="E46" s="135" t="s">
        <v>161</v>
      </c>
      <c r="F46" s="4">
        <v>5510131253</v>
      </c>
      <c r="G46" s="7">
        <v>20375</v>
      </c>
      <c r="H46" s="4">
        <v>111</v>
      </c>
      <c r="I46" s="25" t="s">
        <v>184</v>
      </c>
      <c r="J46" s="25" t="s">
        <v>1</v>
      </c>
      <c r="K46" s="67" t="s">
        <v>499</v>
      </c>
      <c r="AD46" s="62"/>
      <c r="BJ46" s="153"/>
      <c r="EI46" s="80"/>
      <c r="EJ46" s="80"/>
      <c r="EK46" s="80"/>
      <c r="EL46" s="80"/>
      <c r="EM46" s="80"/>
      <c r="EN46" s="80"/>
      <c r="EO46" s="80"/>
      <c r="EP46" s="80"/>
      <c r="EQ46" s="80"/>
      <c r="ER46" s="80"/>
      <c r="ES46" s="80"/>
      <c r="ET46" s="80"/>
      <c r="EU46" s="80"/>
      <c r="EV46" s="80"/>
      <c r="EW46" s="80"/>
      <c r="EX46" s="80"/>
      <c r="EY46" s="80"/>
      <c r="EZ46" s="80"/>
      <c r="FA46" s="80"/>
      <c r="FB46" s="80"/>
      <c r="FC46" s="80"/>
      <c r="FD46" s="80"/>
      <c r="FE46" s="80"/>
      <c r="FF46" s="80"/>
      <c r="FG46" s="80"/>
      <c r="FH46" s="80"/>
      <c r="FI46" s="80"/>
      <c r="FJ46" s="80"/>
      <c r="FK46" s="80"/>
      <c r="FL46" s="80"/>
      <c r="FM46" s="80"/>
      <c r="FN46" s="80"/>
      <c r="FP46" s="72"/>
      <c r="FQ46" s="15"/>
      <c r="FR46" s="45"/>
      <c r="FS46" s="33"/>
      <c r="FT46" s="45"/>
      <c r="FU46" s="45"/>
      <c r="FV46" s="45"/>
      <c r="FW46" s="45"/>
      <c r="FX46" s="45"/>
      <c r="FY46" s="45"/>
      <c r="FZ46" s="45"/>
      <c r="GA46" s="29"/>
    </row>
    <row r="47" spans="1:268" x14ac:dyDescent="0.25">
      <c r="A47" s="4" t="s">
        <v>277</v>
      </c>
      <c r="B47" s="49">
        <v>44281</v>
      </c>
      <c r="C47" s="48">
        <v>3</v>
      </c>
      <c r="D47" s="55" t="s">
        <v>337</v>
      </c>
      <c r="E47" s="135" t="s">
        <v>157</v>
      </c>
      <c r="F47" s="4">
        <v>460705448</v>
      </c>
      <c r="G47" s="7">
        <v>16988</v>
      </c>
      <c r="H47" s="4">
        <v>111</v>
      </c>
      <c r="I47" s="25" t="s">
        <v>183</v>
      </c>
      <c r="J47" s="25" t="s">
        <v>1</v>
      </c>
      <c r="K47" s="67" t="s">
        <v>512</v>
      </c>
      <c r="AD47" s="167"/>
      <c r="AF47" s="55"/>
      <c r="BJ47" s="153"/>
      <c r="EI47" s="80"/>
      <c r="EJ47" s="80"/>
      <c r="EK47" s="80"/>
      <c r="EL47" s="80"/>
      <c r="EM47" s="80"/>
      <c r="EN47" s="80"/>
      <c r="EO47" s="80"/>
      <c r="EP47" s="80"/>
      <c r="EQ47" s="80"/>
      <c r="ER47" s="80"/>
      <c r="ES47" s="80"/>
      <c r="ET47" s="80"/>
      <c r="EU47" s="80"/>
      <c r="EV47" s="80"/>
      <c r="EW47" s="80"/>
      <c r="EX47" s="80"/>
      <c r="EY47" s="80"/>
      <c r="EZ47" s="80"/>
      <c r="FA47" s="80"/>
      <c r="FB47" s="80"/>
      <c r="FC47" s="80"/>
      <c r="FD47" s="80"/>
      <c r="FE47" s="80"/>
      <c r="FF47" s="80"/>
      <c r="FG47" s="80"/>
      <c r="FH47" s="80"/>
      <c r="FI47" s="80"/>
      <c r="FJ47" s="80"/>
      <c r="FK47" s="80"/>
      <c r="FL47" s="80"/>
      <c r="FM47" s="80"/>
      <c r="FN47" s="80"/>
      <c r="FP47" s="72"/>
      <c r="FQ47" s="15"/>
      <c r="FR47" s="45"/>
      <c r="FS47" s="33"/>
      <c r="FT47" s="45"/>
      <c r="FU47" s="45"/>
      <c r="FV47" s="45"/>
      <c r="FW47" s="45"/>
      <c r="FX47" s="45"/>
      <c r="FY47" s="45"/>
      <c r="FZ47" s="45"/>
      <c r="GA47" s="29"/>
    </row>
    <row r="48" spans="1:268" x14ac:dyDescent="0.25">
      <c r="A48" s="4" t="s">
        <v>278</v>
      </c>
      <c r="B48" s="31">
        <v>44281</v>
      </c>
      <c r="C48" s="48">
        <v>1</v>
      </c>
      <c r="D48" s="55" t="s">
        <v>343</v>
      </c>
      <c r="E48" s="135" t="s">
        <v>262</v>
      </c>
      <c r="F48" s="4">
        <v>500115089</v>
      </c>
      <c r="G48" s="89">
        <v>18278</v>
      </c>
      <c r="H48" s="4">
        <v>111</v>
      </c>
      <c r="I48" s="28" t="s">
        <v>372</v>
      </c>
      <c r="J48" s="28" t="s">
        <v>1</v>
      </c>
      <c r="K48" s="67">
        <v>1</v>
      </c>
      <c r="L48" s="33">
        <v>43556</v>
      </c>
      <c r="M48" s="66">
        <v>1</v>
      </c>
      <c r="N48" s="45" t="s">
        <v>124</v>
      </c>
      <c r="O48" s="33">
        <v>44281</v>
      </c>
      <c r="P48" s="33">
        <v>44519</v>
      </c>
      <c r="Q48" s="66" t="s">
        <v>800</v>
      </c>
      <c r="R48" s="33">
        <v>44529</v>
      </c>
      <c r="S48" s="33" t="s">
        <v>473</v>
      </c>
      <c r="Z48" s="236">
        <v>44281</v>
      </c>
      <c r="AA48" s="45">
        <v>87.02</v>
      </c>
      <c r="AC48" s="28" t="s">
        <v>268</v>
      </c>
      <c r="AD48" s="62">
        <v>1</v>
      </c>
      <c r="AE48" s="150" t="s">
        <v>882</v>
      </c>
      <c r="AF48" s="55" t="s">
        <v>343</v>
      </c>
      <c r="AG48" s="158">
        <v>37.415507892107399</v>
      </c>
      <c r="AH48" s="152" t="s">
        <v>851</v>
      </c>
      <c r="AI48" s="152">
        <f>BA48-AG48</f>
        <v>-3.6515139965005972</v>
      </c>
      <c r="AJ48" s="152">
        <f>BA48-AG48</f>
        <v>-3.6515139965005972</v>
      </c>
      <c r="AK48" s="158">
        <v>40.141223788922503</v>
      </c>
      <c r="AL48" s="152" t="s">
        <v>851</v>
      </c>
      <c r="AM48" s="154">
        <f>BA48-AK48</f>
        <v>-6.3772298933157003</v>
      </c>
      <c r="AN48" s="154">
        <f>BA48-AK48</f>
        <v>-6.3772298933157003</v>
      </c>
      <c r="AO48" s="154">
        <v>0</v>
      </c>
      <c r="AP48" s="152" t="s">
        <v>852</v>
      </c>
      <c r="AQ48" s="154">
        <v>38.9737145398515</v>
      </c>
      <c r="AR48" s="152" t="s">
        <v>851</v>
      </c>
      <c r="AS48" s="152">
        <f>BA48-AQ48</f>
        <v>-5.2097206442446975</v>
      </c>
      <c r="AT48" s="152">
        <f>BA48-AQ48</f>
        <v>-5.2097206442446975</v>
      </c>
      <c r="AU48" s="154"/>
      <c r="AV48" s="154"/>
      <c r="AW48" s="158">
        <v>38.304735979609397</v>
      </c>
      <c r="AX48" s="158">
        <v>34.897224304614497</v>
      </c>
      <c r="AY48" s="154">
        <v>0</v>
      </c>
      <c r="AZ48" s="152" t="s">
        <v>852</v>
      </c>
      <c r="BA48" s="156">
        <v>33.763993895606802</v>
      </c>
      <c r="BB48" s="152">
        <f>AG48-BA48</f>
        <v>3.6515139965005972</v>
      </c>
      <c r="BC48" s="125"/>
      <c r="BD48" s="128">
        <v>41.5</v>
      </c>
      <c r="BE48" s="128">
        <v>1.49</v>
      </c>
      <c r="BF48" s="152">
        <v>34.537323337570101</v>
      </c>
      <c r="BG48" s="152">
        <v>32.505876480052599</v>
      </c>
      <c r="BH48" s="152">
        <v>18.9967656614396</v>
      </c>
      <c r="BI48" s="153">
        <v>-2.0314468575175013</v>
      </c>
      <c r="BJ48" s="153">
        <v>-2.0314468575175013</v>
      </c>
      <c r="BK48" s="236">
        <v>44372</v>
      </c>
      <c r="BL48" s="45">
        <v>29.47</v>
      </c>
      <c r="BN48" s="28" t="s">
        <v>268</v>
      </c>
      <c r="BO48" s="28">
        <v>1</v>
      </c>
      <c r="BP48" s="189" t="s">
        <v>929</v>
      </c>
      <c r="BQ48" s="28" t="s">
        <v>433</v>
      </c>
      <c r="BR48" s="192">
        <v>37.945</v>
      </c>
      <c r="BS48" s="191" t="s">
        <v>851</v>
      </c>
      <c r="BT48" s="191">
        <f>CL48-BR48</f>
        <v>-3.953449199968297</v>
      </c>
      <c r="BU48" s="191">
        <f>CL48-BR48</f>
        <v>-3.953449199968297</v>
      </c>
      <c r="BV48" s="191">
        <v>29.987716288033099</v>
      </c>
      <c r="BW48" s="191" t="s">
        <v>851</v>
      </c>
      <c r="BX48" s="190">
        <f>CL48-BV48</f>
        <v>4.0038345119986047</v>
      </c>
      <c r="BY48" s="190">
        <f>CL48-BV48</f>
        <v>4.0038345119986047</v>
      </c>
      <c r="BZ48" s="191">
        <v>0</v>
      </c>
      <c r="CA48" s="191" t="s">
        <v>852</v>
      </c>
      <c r="CB48" s="191">
        <v>39.2293575438839</v>
      </c>
      <c r="CC48" s="191" t="s">
        <v>851</v>
      </c>
      <c r="CD48" s="191">
        <f>CL48-CB48</f>
        <v>-5.2378067438521967</v>
      </c>
      <c r="CE48" s="191">
        <f>CL48-CB48</f>
        <v>-5.2378067438521967</v>
      </c>
      <c r="CF48" s="29"/>
      <c r="CG48" s="29"/>
      <c r="CH48" s="192">
        <v>35.442150068828802</v>
      </c>
      <c r="CI48" s="192">
        <v>32.690621290967201</v>
      </c>
      <c r="CJ48" s="191">
        <v>0</v>
      </c>
      <c r="CK48" s="191"/>
      <c r="CL48" s="193">
        <v>33.991550800031703</v>
      </c>
      <c r="CM48" s="191">
        <f>BR48-CL48</f>
        <v>3.953449199968297</v>
      </c>
      <c r="CN48" s="29"/>
      <c r="CO48" s="46">
        <v>87.6</v>
      </c>
      <c r="CP48" s="46">
        <v>1.69</v>
      </c>
      <c r="CQ48" s="190">
        <v>34.294850285033199</v>
      </c>
      <c r="CR48" s="190">
        <v>34.0929629675922</v>
      </c>
      <c r="CS48" s="190">
        <v>20.891223037705402</v>
      </c>
      <c r="CT48" s="191">
        <v>-0.20188731744099897</v>
      </c>
      <c r="CU48" s="188">
        <v>-0.20188731744099897</v>
      </c>
      <c r="CV48" s="243">
        <v>44461</v>
      </c>
      <c r="CW48" s="46">
        <v>94.87</v>
      </c>
      <c r="CX48" s="34" t="s">
        <v>270</v>
      </c>
      <c r="CY48" s="34" t="s">
        <v>268</v>
      </c>
      <c r="CZ48" s="196" t="s">
        <v>958</v>
      </c>
      <c r="DA48" s="28" t="s">
        <v>561</v>
      </c>
      <c r="DB48" s="198">
        <v>38.42</v>
      </c>
      <c r="DC48" s="191" t="s">
        <v>851</v>
      </c>
      <c r="DD48" s="188">
        <f>DV48-DB48</f>
        <v>-3.0454033654020023</v>
      </c>
      <c r="DE48" s="188">
        <f>DV48-DB48</f>
        <v>-3.0454033654020023</v>
      </c>
      <c r="DF48" s="198">
        <v>34.0132232818208</v>
      </c>
      <c r="DG48" s="191" t="s">
        <v>851</v>
      </c>
      <c r="DH48" s="190">
        <f>DV48-DF48</f>
        <v>1.3613733527771998</v>
      </c>
      <c r="DI48" s="190">
        <f>DV48-DF48</f>
        <v>1.3613733527771998</v>
      </c>
      <c r="DJ48" s="191">
        <v>0</v>
      </c>
      <c r="DK48" s="191" t="s">
        <v>852</v>
      </c>
      <c r="DL48" s="191">
        <v>50</v>
      </c>
      <c r="DM48" s="191" t="s">
        <v>852</v>
      </c>
      <c r="DN48" s="191"/>
      <c r="DO48" s="191">
        <f>DV48-DL48</f>
        <v>-14.625403365402001</v>
      </c>
      <c r="DP48" s="29"/>
      <c r="DQ48" s="29"/>
      <c r="DR48" s="192">
        <v>36.523213459527</v>
      </c>
      <c r="DS48" s="192">
        <v>34.778844293556197</v>
      </c>
      <c r="DT48" s="191">
        <v>0</v>
      </c>
      <c r="DU48" s="191"/>
      <c r="DV48" s="193">
        <v>35.374596634597999</v>
      </c>
      <c r="DW48" s="191">
        <f>DB48-DV48</f>
        <v>3.0454033654020023</v>
      </c>
      <c r="DX48" s="29"/>
      <c r="DY48" s="46">
        <v>18.7</v>
      </c>
      <c r="DZ48" s="46">
        <v>0.99</v>
      </c>
      <c r="EA48" s="61"/>
      <c r="EB48" s="61"/>
      <c r="EC48" s="61"/>
      <c r="ED48" s="191"/>
      <c r="EE48" s="188"/>
      <c r="EI48" s="81"/>
      <c r="EJ48" s="81"/>
      <c r="EK48" s="81"/>
      <c r="EL48" s="81"/>
      <c r="EM48" s="81"/>
      <c r="EN48" s="81"/>
      <c r="EO48" s="81"/>
      <c r="EP48" s="81"/>
      <c r="EQ48" s="81"/>
      <c r="ER48" s="81"/>
      <c r="ES48" s="81"/>
      <c r="ET48" s="81"/>
      <c r="EU48" s="81"/>
      <c r="EV48" s="81"/>
      <c r="EW48" s="81"/>
      <c r="EX48" s="81"/>
      <c r="EY48" s="81"/>
      <c r="EZ48" s="81"/>
      <c r="FA48" s="81"/>
      <c r="FB48" s="81"/>
      <c r="FC48" s="81"/>
      <c r="FD48" s="81"/>
      <c r="FE48" s="81"/>
      <c r="FF48" s="81"/>
      <c r="FG48" s="81"/>
      <c r="FH48" s="81"/>
      <c r="FI48" s="81"/>
      <c r="FJ48" s="81"/>
      <c r="FK48" s="81"/>
      <c r="FL48" s="81"/>
      <c r="FM48" s="81"/>
      <c r="FN48" s="81"/>
      <c r="FP48" s="72"/>
      <c r="FQ48" s="15"/>
      <c r="FR48" s="60"/>
      <c r="FS48" s="56"/>
      <c r="FT48" s="60"/>
      <c r="FU48" s="60"/>
      <c r="FV48" s="60"/>
      <c r="FW48" s="60" t="s">
        <v>478</v>
      </c>
      <c r="FX48" s="60" t="s">
        <v>481</v>
      </c>
      <c r="FY48" s="60"/>
      <c r="FZ48" s="60"/>
      <c r="GA48" s="29"/>
    </row>
    <row r="49" spans="1:183" x14ac:dyDescent="0.25">
      <c r="A49" s="4" t="s">
        <v>279</v>
      </c>
      <c r="B49" s="31">
        <v>44286</v>
      </c>
      <c r="C49" s="48">
        <v>1</v>
      </c>
      <c r="D49" s="55" t="s">
        <v>355</v>
      </c>
      <c r="E49" s="135" t="s">
        <v>275</v>
      </c>
      <c r="F49" s="4">
        <v>530213205</v>
      </c>
      <c r="G49" s="7">
        <v>19403</v>
      </c>
      <c r="H49" s="4">
        <v>111</v>
      </c>
      <c r="K49" s="67">
        <v>1</v>
      </c>
      <c r="L49" s="33">
        <v>44295</v>
      </c>
      <c r="M49" s="66">
        <v>1</v>
      </c>
      <c r="N49" s="45" t="s">
        <v>111</v>
      </c>
      <c r="O49" s="33">
        <v>44319</v>
      </c>
      <c r="P49" s="33" t="s">
        <v>473</v>
      </c>
      <c r="Z49" s="236">
        <v>44319</v>
      </c>
      <c r="AA49" s="45">
        <v>25.78</v>
      </c>
      <c r="AC49" s="28" t="s">
        <v>268</v>
      </c>
      <c r="AD49" s="62">
        <v>1</v>
      </c>
      <c r="AE49" s="150" t="s">
        <v>892</v>
      </c>
      <c r="AF49" s="55" t="s">
        <v>355</v>
      </c>
      <c r="AG49" s="158">
        <v>39.323239087893697</v>
      </c>
      <c r="AH49" s="152" t="s">
        <v>851</v>
      </c>
      <c r="AI49" s="152">
        <f>BA49-AG49</f>
        <v>-3.9364596134061003</v>
      </c>
      <c r="AJ49" s="152">
        <f>BA49-AG49</f>
        <v>-3.9364596134061003</v>
      </c>
      <c r="AK49" s="152">
        <v>50</v>
      </c>
      <c r="AL49" s="152" t="s">
        <v>852</v>
      </c>
      <c r="AM49" s="152"/>
      <c r="AN49" s="154">
        <f>BA49-AK49</f>
        <v>-14.613220525512403</v>
      </c>
      <c r="AO49" s="152">
        <v>0</v>
      </c>
      <c r="AP49" s="152" t="s">
        <v>852</v>
      </c>
      <c r="AQ49" s="152">
        <v>50</v>
      </c>
      <c r="AR49" s="152" t="s">
        <v>852</v>
      </c>
      <c r="AS49" s="152"/>
      <c r="AT49" s="152">
        <f>BA49-AQ49</f>
        <v>-14.613220525512403</v>
      </c>
      <c r="AU49" s="125"/>
      <c r="AV49" s="125"/>
      <c r="AW49" s="152"/>
      <c r="AX49" s="158">
        <v>34.987916939171299</v>
      </c>
      <c r="AY49" s="152">
        <v>40.119712905950699</v>
      </c>
      <c r="AZ49" s="152" t="s">
        <v>851</v>
      </c>
      <c r="BA49" s="156">
        <v>35.386779474487597</v>
      </c>
      <c r="BB49" s="152">
        <f>AG49-BA49</f>
        <v>3.9364596134061003</v>
      </c>
      <c r="BC49" s="125"/>
      <c r="BD49" s="128">
        <v>42.5</v>
      </c>
      <c r="BE49" s="55">
        <v>1.44</v>
      </c>
      <c r="BF49" s="152">
        <v>35.922053550989197</v>
      </c>
      <c r="BG49" s="152">
        <v>32.125931431862703</v>
      </c>
      <c r="BH49" s="152">
        <v>18.906315590919998</v>
      </c>
      <c r="BI49" s="153">
        <v>-3.796122119126494</v>
      </c>
      <c r="BJ49" s="153">
        <v>-3.796122119126494</v>
      </c>
      <c r="BK49" s="236">
        <v>44412</v>
      </c>
      <c r="BN49" s="28" t="s">
        <v>268</v>
      </c>
      <c r="BO49" s="28">
        <v>1</v>
      </c>
      <c r="BP49" s="150" t="s">
        <v>930</v>
      </c>
      <c r="BQ49" s="55" t="s">
        <v>356</v>
      </c>
      <c r="BR49" s="158">
        <v>37.739461286956598</v>
      </c>
      <c r="BS49" s="152" t="s">
        <v>851</v>
      </c>
      <c r="BT49" s="152">
        <f>CL49-BR49</f>
        <v>-4.810147630303895</v>
      </c>
      <c r="BU49" s="152">
        <f>CL49-BR49</f>
        <v>-4.810147630303895</v>
      </c>
      <c r="BV49" s="152">
        <v>50</v>
      </c>
      <c r="BW49" s="152" t="s">
        <v>852</v>
      </c>
      <c r="BX49" s="154"/>
      <c r="BY49" s="154">
        <f>CL49-BV49</f>
        <v>-17.070686343347298</v>
      </c>
      <c r="BZ49" s="152">
        <v>0</v>
      </c>
      <c r="CA49" s="152" t="s">
        <v>852</v>
      </c>
      <c r="CB49" s="158">
        <v>38.384631073292503</v>
      </c>
      <c r="CC49" s="152" t="s">
        <v>851</v>
      </c>
      <c r="CD49" s="152">
        <f>CL49-CB49</f>
        <v>-5.4553174166398009</v>
      </c>
      <c r="CE49" s="152">
        <f>CL49-CB49</f>
        <v>-5.4553174166398009</v>
      </c>
      <c r="CF49" s="152"/>
      <c r="CG49" s="152"/>
      <c r="CH49" s="158">
        <v>36.895510749530303</v>
      </c>
      <c r="CI49" s="158">
        <v>34.6819143320512</v>
      </c>
      <c r="CJ49" s="152">
        <v>0</v>
      </c>
      <c r="CK49" s="152" t="s">
        <v>852</v>
      </c>
      <c r="CL49" s="156">
        <v>32.929313656652702</v>
      </c>
      <c r="CM49" s="152">
        <f>BR49-CL49</f>
        <v>4.810147630303895</v>
      </c>
      <c r="CN49" s="125"/>
      <c r="CO49" s="128">
        <v>52.9</v>
      </c>
      <c r="CP49" s="128">
        <v>1.76</v>
      </c>
      <c r="CQ49" s="154">
        <v>32.7979095157595</v>
      </c>
      <c r="CR49" s="152">
        <v>38.0626059549259</v>
      </c>
      <c r="CS49" s="154">
        <v>19.796951673141901</v>
      </c>
      <c r="CT49" s="152">
        <v>5.2646964391664</v>
      </c>
      <c r="CU49" s="188">
        <v>5.2646964391664</v>
      </c>
      <c r="CV49" s="243">
        <v>44502</v>
      </c>
      <c r="CW49" s="46" t="s">
        <v>116</v>
      </c>
      <c r="CY49" s="34" t="s">
        <v>268</v>
      </c>
      <c r="CZ49" s="215"/>
      <c r="DA49" s="215"/>
      <c r="DB49" s="215"/>
      <c r="DC49" s="215"/>
      <c r="DD49" s="215"/>
      <c r="DE49" s="215"/>
      <c r="DF49" s="215"/>
      <c r="DG49" s="215"/>
      <c r="DH49" s="215"/>
      <c r="DI49" s="215"/>
      <c r="DJ49" s="215"/>
      <c r="DK49" s="215"/>
      <c r="DL49" s="215"/>
      <c r="DM49" s="215"/>
      <c r="DN49" s="215"/>
      <c r="DO49" s="215"/>
      <c r="DP49" s="215"/>
      <c r="DQ49" s="215"/>
      <c r="DR49" s="215"/>
      <c r="DS49" s="215"/>
      <c r="DT49" s="215"/>
      <c r="DU49" s="215"/>
      <c r="DV49" s="215"/>
      <c r="DW49" s="215"/>
      <c r="DX49" s="215"/>
      <c r="DY49" s="215"/>
      <c r="DZ49" s="215"/>
      <c r="EA49" s="215"/>
      <c r="EB49" s="215"/>
      <c r="EC49" s="215"/>
      <c r="ED49" s="215"/>
      <c r="EF49" s="247" t="s">
        <v>487</v>
      </c>
      <c r="EI49" s="81"/>
      <c r="EJ49" s="81"/>
      <c r="EK49" s="81"/>
      <c r="EL49" s="81"/>
      <c r="EM49" s="81"/>
      <c r="EN49" s="81"/>
      <c r="EO49" s="81"/>
      <c r="EP49" s="81"/>
      <c r="EQ49" s="81"/>
      <c r="ER49" s="81"/>
      <c r="ES49" s="81"/>
      <c r="ET49" s="81"/>
      <c r="EU49" s="81"/>
      <c r="EV49" s="81"/>
      <c r="EW49" s="81"/>
      <c r="EX49" s="81"/>
      <c r="EY49" s="81"/>
      <c r="EZ49" s="81"/>
      <c r="FA49" s="81"/>
      <c r="FB49" s="81"/>
      <c r="FC49" s="81"/>
      <c r="FD49" s="81"/>
      <c r="FE49" s="81"/>
      <c r="FF49" s="81"/>
      <c r="FG49" s="81"/>
      <c r="FH49" s="81"/>
      <c r="FI49" s="81"/>
      <c r="FJ49" s="81"/>
      <c r="FK49" s="81"/>
      <c r="FL49" s="81"/>
      <c r="FM49" s="81"/>
      <c r="FN49" s="81"/>
      <c r="FP49" s="72"/>
      <c r="FQ49" s="15"/>
      <c r="FR49" s="60"/>
      <c r="FS49" s="56"/>
      <c r="FT49" s="60"/>
      <c r="FU49" s="60"/>
      <c r="FV49" s="60"/>
      <c r="FW49" s="60" t="s">
        <v>506</v>
      </c>
      <c r="FX49" s="60"/>
      <c r="FY49" s="60"/>
      <c r="FZ49" s="60"/>
      <c r="GA49" s="29"/>
    </row>
    <row r="50" spans="1:183" x14ac:dyDescent="0.25">
      <c r="A50" s="4" t="s">
        <v>280</v>
      </c>
      <c r="B50" s="31">
        <v>44293</v>
      </c>
      <c r="C50" s="48">
        <v>1</v>
      </c>
      <c r="D50" s="55" t="s">
        <v>322</v>
      </c>
      <c r="E50" s="135" t="s">
        <v>264</v>
      </c>
      <c r="F50" s="4">
        <v>390318423</v>
      </c>
      <c r="G50" s="7">
        <v>14322</v>
      </c>
      <c r="H50" s="4">
        <v>111</v>
      </c>
      <c r="K50" s="67">
        <v>1</v>
      </c>
      <c r="L50" s="33">
        <v>42563</v>
      </c>
      <c r="M50" s="66">
        <v>1</v>
      </c>
      <c r="N50" s="45" t="s">
        <v>124</v>
      </c>
      <c r="O50" s="33">
        <v>44293</v>
      </c>
      <c r="P50" s="33">
        <v>44360</v>
      </c>
      <c r="Z50" s="236">
        <v>44293</v>
      </c>
      <c r="AA50" s="45">
        <v>651.78</v>
      </c>
      <c r="AB50" s="34" t="s">
        <v>270</v>
      </c>
      <c r="AC50" s="28" t="s">
        <v>268</v>
      </c>
      <c r="AD50" s="167">
        <v>1</v>
      </c>
      <c r="AE50" s="150" t="s">
        <v>865</v>
      </c>
      <c r="AF50" s="55" t="s">
        <v>322</v>
      </c>
      <c r="AG50" s="158">
        <v>39.642563858644301</v>
      </c>
      <c r="AH50" s="152" t="s">
        <v>851</v>
      </c>
      <c r="AI50" s="152">
        <f>BA50-AG50</f>
        <v>-2.1504299419287989</v>
      </c>
      <c r="AJ50" s="152">
        <f>BA50-AG50</f>
        <v>-2.1504299419287989</v>
      </c>
      <c r="AK50" s="158">
        <v>34.093663173511899</v>
      </c>
      <c r="AL50" s="152" t="s">
        <v>851</v>
      </c>
      <c r="AM50" s="154">
        <f>BA50-AK50</f>
        <v>3.3984707432036032</v>
      </c>
      <c r="AN50" s="154">
        <f>BA50-AK50</f>
        <v>3.3984707432036032</v>
      </c>
      <c r="AO50" s="152">
        <v>0</v>
      </c>
      <c r="AP50" s="152" t="s">
        <v>852</v>
      </c>
      <c r="AQ50" s="152">
        <v>50</v>
      </c>
      <c r="AR50" s="152" t="s">
        <v>852</v>
      </c>
      <c r="AS50" s="152"/>
      <c r="AT50" s="152">
        <f>BA50-AQ50</f>
        <v>-12.507866083284497</v>
      </c>
      <c r="AU50" s="125"/>
      <c r="AV50" s="125"/>
      <c r="AW50" s="152"/>
      <c r="AX50" s="158">
        <v>35.784275019961797</v>
      </c>
      <c r="AY50" s="152">
        <v>0</v>
      </c>
      <c r="AZ50" s="152" t="s">
        <v>852</v>
      </c>
      <c r="BA50" s="156">
        <v>37.492133916715503</v>
      </c>
      <c r="BB50" s="152">
        <f>AG50-BA50</f>
        <v>2.1504299419287989</v>
      </c>
      <c r="BC50" s="125"/>
      <c r="BD50" s="128">
        <v>29.1</v>
      </c>
      <c r="BE50" s="55">
        <v>1.1399999999999999</v>
      </c>
      <c r="BF50" s="152">
        <v>33.5339527351694</v>
      </c>
      <c r="BG50" s="152">
        <v>31.661079109514201</v>
      </c>
      <c r="BH50" s="152">
        <v>18.2582211141419</v>
      </c>
      <c r="BI50" s="153">
        <v>-1.872873625655199</v>
      </c>
      <c r="BJ50" s="153">
        <v>-1.872873625655199</v>
      </c>
      <c r="EI50" s="81"/>
      <c r="EJ50" s="81"/>
      <c r="EK50" s="81"/>
      <c r="EL50" s="81"/>
      <c r="EM50" s="81"/>
      <c r="EN50" s="81"/>
      <c r="EO50" s="81"/>
      <c r="EP50" s="81"/>
      <c r="EQ50" s="81"/>
      <c r="ER50" s="81"/>
      <c r="ES50" s="81"/>
      <c r="ET50" s="81"/>
      <c r="EU50" s="81"/>
      <c r="EV50" s="81"/>
      <c r="EW50" s="81"/>
      <c r="EX50" s="81"/>
      <c r="EY50" s="81"/>
      <c r="EZ50" s="81"/>
      <c r="FA50" s="81"/>
      <c r="FB50" s="81"/>
      <c r="FC50" s="81"/>
      <c r="FD50" s="81"/>
      <c r="FE50" s="81"/>
      <c r="FF50" s="81"/>
      <c r="FG50" s="81"/>
      <c r="FH50" s="81"/>
      <c r="FI50" s="81"/>
      <c r="FJ50" s="81"/>
      <c r="FK50" s="81"/>
      <c r="FL50" s="81"/>
      <c r="FM50" s="81"/>
      <c r="FN50" s="81"/>
      <c r="FP50" s="72"/>
      <c r="FQ50" s="15"/>
      <c r="FR50" s="60"/>
      <c r="FS50" s="56"/>
      <c r="FT50" s="60"/>
      <c r="FU50" s="60"/>
      <c r="FV50" s="60"/>
      <c r="FW50" s="60" t="s">
        <v>479</v>
      </c>
      <c r="FX50" s="60" t="s">
        <v>481</v>
      </c>
      <c r="FY50" s="60"/>
      <c r="FZ50" s="60"/>
      <c r="GA50" s="29"/>
    </row>
    <row r="51" spans="1:183" x14ac:dyDescent="0.25">
      <c r="A51" s="4" t="s">
        <v>281</v>
      </c>
      <c r="B51" s="31">
        <v>44293</v>
      </c>
      <c r="C51" s="48">
        <v>3</v>
      </c>
      <c r="D51" s="55" t="s">
        <v>315</v>
      </c>
      <c r="E51" s="135" t="s">
        <v>154</v>
      </c>
      <c r="F51" s="4">
        <v>491206187</v>
      </c>
      <c r="G51" s="7">
        <v>18238</v>
      </c>
      <c r="H51" s="4">
        <v>211</v>
      </c>
      <c r="I51" s="28" t="s">
        <v>187</v>
      </c>
      <c r="J51" s="28" t="s">
        <v>1</v>
      </c>
      <c r="K51" s="67" t="s">
        <v>491</v>
      </c>
      <c r="AD51" s="62"/>
      <c r="AE51" s="29"/>
      <c r="BJ51" s="153"/>
      <c r="EI51" s="81"/>
      <c r="EJ51" s="82"/>
      <c r="EK51" s="82"/>
      <c r="EL51" s="82"/>
      <c r="EM51" s="82"/>
      <c r="EN51" s="82"/>
      <c r="EO51" s="82"/>
      <c r="EP51" s="82"/>
      <c r="EQ51" s="82"/>
      <c r="ER51" s="82"/>
      <c r="ES51" s="82"/>
      <c r="ET51" s="82"/>
      <c r="EU51" s="82"/>
      <c r="EV51" s="82"/>
      <c r="EW51" s="82"/>
      <c r="EX51" s="82"/>
      <c r="EY51" s="82"/>
      <c r="EZ51" s="82"/>
      <c r="FA51" s="82"/>
      <c r="FB51" s="82"/>
      <c r="FC51" s="82"/>
      <c r="FD51" s="82"/>
      <c r="FE51" s="82"/>
      <c r="FF51" s="82"/>
      <c r="FG51" s="82"/>
      <c r="FH51" s="82"/>
      <c r="FI51" s="82"/>
      <c r="FJ51" s="82"/>
      <c r="FK51" s="82"/>
      <c r="FL51" s="82"/>
      <c r="FM51" s="82"/>
      <c r="FN51" s="82"/>
      <c r="FP51" s="72"/>
      <c r="FQ51" s="15"/>
      <c r="FR51" s="60"/>
      <c r="FS51" s="56"/>
      <c r="FT51" s="60"/>
      <c r="FU51" s="60"/>
      <c r="FV51" s="60"/>
      <c r="FW51" s="60"/>
      <c r="FX51" s="60"/>
      <c r="FY51" s="60"/>
      <c r="FZ51" s="60"/>
      <c r="GA51" s="29"/>
    </row>
    <row r="52" spans="1:183" x14ac:dyDescent="0.25">
      <c r="A52" s="4" t="s">
        <v>282</v>
      </c>
      <c r="B52" s="31">
        <v>44295</v>
      </c>
      <c r="C52" s="48">
        <v>3</v>
      </c>
      <c r="D52" s="55" t="s">
        <v>342</v>
      </c>
      <c r="E52" s="135" t="s">
        <v>158</v>
      </c>
      <c r="F52" s="4">
        <v>390928409</v>
      </c>
      <c r="G52" s="7">
        <v>14516</v>
      </c>
      <c r="H52" s="4">
        <v>111</v>
      </c>
      <c r="I52" s="25" t="s">
        <v>185</v>
      </c>
      <c r="J52" s="25" t="s">
        <v>1</v>
      </c>
      <c r="K52" s="67" t="s">
        <v>489</v>
      </c>
      <c r="AD52" s="62"/>
      <c r="AE52" s="29"/>
      <c r="BJ52" s="153"/>
      <c r="EI52" s="81"/>
      <c r="EJ52" s="82"/>
      <c r="EK52" s="82"/>
      <c r="EL52" s="82"/>
      <c r="EM52" s="82"/>
      <c r="EN52" s="82"/>
      <c r="EO52" s="82"/>
      <c r="EP52" s="82"/>
      <c r="EQ52" s="82"/>
      <c r="ER52" s="82"/>
      <c r="ES52" s="82"/>
      <c r="ET52" s="82"/>
      <c r="EU52" s="82"/>
      <c r="EV52" s="82"/>
      <c r="EW52" s="82"/>
      <c r="EX52" s="82"/>
      <c r="EY52" s="82"/>
      <c r="EZ52" s="82"/>
      <c r="FA52" s="82"/>
      <c r="FB52" s="82"/>
      <c r="FC52" s="82"/>
      <c r="FD52" s="82"/>
      <c r="FE52" s="82"/>
      <c r="FF52" s="82"/>
      <c r="FG52" s="82"/>
      <c r="FH52" s="82"/>
      <c r="FI52" s="82"/>
      <c r="FJ52" s="82"/>
      <c r="FK52" s="82"/>
      <c r="FL52" s="82"/>
      <c r="FM52" s="82"/>
      <c r="FN52" s="82"/>
      <c r="FP52" s="72"/>
      <c r="FQ52" s="15"/>
      <c r="FR52" s="60"/>
      <c r="FS52" s="56"/>
      <c r="FT52" s="60"/>
      <c r="FU52" s="60"/>
      <c r="FV52" s="60"/>
      <c r="FW52" s="60"/>
      <c r="FX52" s="60"/>
      <c r="FY52" s="60"/>
      <c r="FZ52" s="60"/>
      <c r="GA52" s="29"/>
    </row>
    <row r="53" spans="1:183" x14ac:dyDescent="0.25">
      <c r="A53" s="4" t="s">
        <v>283</v>
      </c>
      <c r="B53" s="31">
        <v>44295</v>
      </c>
      <c r="C53" s="48">
        <v>2</v>
      </c>
      <c r="D53" s="55" t="s">
        <v>327</v>
      </c>
      <c r="E53" s="135" t="s">
        <v>171</v>
      </c>
      <c r="F53" s="4">
        <v>471229433</v>
      </c>
      <c r="G53" s="7">
        <v>17530</v>
      </c>
      <c r="H53" s="4">
        <v>111</v>
      </c>
      <c r="I53" s="28" t="s">
        <v>201</v>
      </c>
      <c r="J53" s="28" t="s">
        <v>2</v>
      </c>
      <c r="K53" s="67" t="s">
        <v>513</v>
      </c>
      <c r="AD53" s="62"/>
      <c r="AE53" s="29"/>
      <c r="BJ53" s="153"/>
      <c r="BP53" s="55"/>
      <c r="BQ53" s="55"/>
      <c r="BR53" s="55"/>
      <c r="BS53" s="55"/>
      <c r="BT53" s="55"/>
      <c r="BU53" s="55"/>
      <c r="BV53" s="55"/>
      <c r="BW53" s="55"/>
      <c r="BX53" s="55"/>
      <c r="BY53" s="55"/>
      <c r="BZ53" s="55"/>
      <c r="CA53" s="55"/>
      <c r="CB53" s="55"/>
      <c r="CC53" s="55"/>
      <c r="CD53" s="55"/>
      <c r="CE53" s="55"/>
      <c r="CF53" s="55"/>
      <c r="CG53" s="55"/>
      <c r="CH53" s="55"/>
      <c r="CI53" s="55"/>
      <c r="CJ53" s="55"/>
      <c r="CK53" s="55"/>
      <c r="CL53" s="55"/>
      <c r="CM53" s="55"/>
      <c r="CN53" s="55"/>
      <c r="CO53" s="55"/>
      <c r="CP53" s="55"/>
      <c r="CQ53" s="55"/>
      <c r="CR53" s="55"/>
      <c r="CS53" s="55"/>
      <c r="CT53" s="55"/>
      <c r="EI53" s="81"/>
      <c r="EJ53" s="82"/>
      <c r="EK53" s="82"/>
      <c r="EL53" s="82"/>
      <c r="EM53" s="82"/>
      <c r="EN53" s="82"/>
      <c r="EO53" s="82"/>
      <c r="EP53" s="82"/>
      <c r="EQ53" s="82"/>
      <c r="ER53" s="82"/>
      <c r="ES53" s="82"/>
      <c r="ET53" s="82"/>
      <c r="EU53" s="82"/>
      <c r="EV53" s="82"/>
      <c r="EW53" s="82"/>
      <c r="EX53" s="82"/>
      <c r="EY53" s="82"/>
      <c r="EZ53" s="82"/>
      <c r="FA53" s="82"/>
      <c r="FB53" s="82"/>
      <c r="FC53" s="82"/>
      <c r="FD53" s="82"/>
      <c r="FE53" s="82"/>
      <c r="FF53" s="82"/>
      <c r="FG53" s="82"/>
      <c r="FH53" s="82"/>
      <c r="FI53" s="82"/>
      <c r="FJ53" s="82"/>
      <c r="FK53" s="82"/>
      <c r="FL53" s="82"/>
      <c r="FM53" s="82"/>
      <c r="FN53" s="82"/>
      <c r="FP53" s="72"/>
      <c r="FQ53" s="15"/>
      <c r="FR53" s="60"/>
      <c r="FS53" s="56"/>
      <c r="FT53" s="60"/>
      <c r="FU53" s="60"/>
      <c r="FV53" s="60"/>
      <c r="FW53" s="60"/>
      <c r="FX53" s="60"/>
      <c r="FY53" s="60"/>
      <c r="FZ53" s="60"/>
      <c r="GA53" s="29"/>
    </row>
    <row r="54" spans="1:183" x14ac:dyDescent="0.25">
      <c r="A54" s="4" t="s">
        <v>284</v>
      </c>
      <c r="B54" s="31">
        <v>44300</v>
      </c>
      <c r="C54" s="48">
        <v>1</v>
      </c>
      <c r="D54" s="55" t="s">
        <v>347</v>
      </c>
      <c r="E54" s="135" t="s">
        <v>263</v>
      </c>
      <c r="F54" s="4">
        <v>361122064</v>
      </c>
      <c r="G54" s="7">
        <v>13476</v>
      </c>
      <c r="H54" s="4">
        <v>201</v>
      </c>
      <c r="I54" s="25" t="s">
        <v>375</v>
      </c>
      <c r="J54" s="25" t="s">
        <v>1</v>
      </c>
      <c r="K54" s="67">
        <v>1</v>
      </c>
      <c r="L54" s="33">
        <v>44263</v>
      </c>
      <c r="M54" s="66">
        <v>1</v>
      </c>
      <c r="N54" s="45" t="s">
        <v>124</v>
      </c>
      <c r="O54" s="33">
        <v>44286</v>
      </c>
      <c r="P54" s="33">
        <v>44624</v>
      </c>
      <c r="Z54" s="236">
        <v>44300</v>
      </c>
      <c r="AB54" s="34" t="s">
        <v>273</v>
      </c>
      <c r="AC54" s="28" t="s">
        <v>268</v>
      </c>
      <c r="AD54" s="62">
        <v>0</v>
      </c>
      <c r="AE54" s="189" t="s">
        <v>885</v>
      </c>
      <c r="AF54" s="55" t="s">
        <v>347</v>
      </c>
      <c r="AG54" s="158">
        <v>39.162313168626198</v>
      </c>
      <c r="AH54" s="152" t="s">
        <v>851</v>
      </c>
      <c r="AI54" s="152">
        <f>BA54-AG54</f>
        <v>-4.6049312851885986</v>
      </c>
      <c r="AJ54" s="152">
        <f>BA54-AG54</f>
        <v>-4.6049312851885986</v>
      </c>
      <c r="AK54" s="158">
        <v>33.290122499095702</v>
      </c>
      <c r="AL54" s="152" t="s">
        <v>851</v>
      </c>
      <c r="AM54" s="154">
        <f>BA54-AK54</f>
        <v>1.267259384341898</v>
      </c>
      <c r="AN54" s="154">
        <f>BA54-AK54</f>
        <v>1.267259384341898</v>
      </c>
      <c r="AO54" s="152">
        <v>0</v>
      </c>
      <c r="AP54" s="152" t="s">
        <v>852</v>
      </c>
      <c r="AQ54" s="158">
        <v>38.209952185123001</v>
      </c>
      <c r="AR54" s="152" t="s">
        <v>851</v>
      </c>
      <c r="AS54" s="152">
        <f>BA54-AQ54</f>
        <v>-3.652570301685401</v>
      </c>
      <c r="AT54" s="152">
        <f>BA54-AQ54</f>
        <v>-3.652570301685401</v>
      </c>
      <c r="AU54" s="125"/>
      <c r="AV54" s="125"/>
      <c r="AW54" s="158">
        <v>36.640148431880398</v>
      </c>
      <c r="AX54" s="158">
        <v>34.705683396970301</v>
      </c>
      <c r="AY54" s="152">
        <v>0</v>
      </c>
      <c r="AZ54" s="152" t="s">
        <v>852</v>
      </c>
      <c r="BA54" s="156">
        <v>34.5573818834376</v>
      </c>
      <c r="BB54" s="152">
        <f>AG54-BA54</f>
        <v>4.6049312851885986</v>
      </c>
      <c r="BC54" s="125"/>
      <c r="BD54" s="128">
        <v>28</v>
      </c>
      <c r="BE54" s="55">
        <v>1.65</v>
      </c>
      <c r="BF54" s="153">
        <v>33.736514170807197</v>
      </c>
      <c r="BG54" s="153">
        <v>33.564950146298898</v>
      </c>
      <c r="BH54" s="153">
        <v>19.7095396517688</v>
      </c>
      <c r="BI54" s="153">
        <v>-0.17156402450829944</v>
      </c>
      <c r="BJ54" s="153">
        <v>-0.17156402450829944</v>
      </c>
      <c r="BK54" s="236">
        <v>44399</v>
      </c>
      <c r="BL54" s="45">
        <v>5.01</v>
      </c>
      <c r="BN54" s="28" t="s">
        <v>268</v>
      </c>
      <c r="BO54" s="28">
        <v>1</v>
      </c>
      <c r="BP54" s="189" t="s">
        <v>931</v>
      </c>
      <c r="BQ54" s="28" t="s">
        <v>444</v>
      </c>
      <c r="BR54" s="192">
        <v>39.744999999999997</v>
      </c>
      <c r="BS54" s="191" t="s">
        <v>851</v>
      </c>
      <c r="BT54" s="191">
        <f>CL54-BR54</f>
        <v>-3.3775316065225951</v>
      </c>
      <c r="BU54" s="191">
        <f>CL54-BR54</f>
        <v>-3.3775316065225951</v>
      </c>
      <c r="BV54" s="192">
        <v>32.363841837870801</v>
      </c>
      <c r="BW54" s="191" t="s">
        <v>851</v>
      </c>
      <c r="BX54" s="190">
        <f>CL54-BV54</f>
        <v>4.0036265556066013</v>
      </c>
      <c r="BY54" s="190">
        <f>CL54-BV54</f>
        <v>4.0036265556066013</v>
      </c>
      <c r="BZ54" s="191">
        <v>0</v>
      </c>
      <c r="CA54" s="191" t="s">
        <v>852</v>
      </c>
      <c r="CB54" s="191">
        <v>38.134431781479798</v>
      </c>
      <c r="CC54" s="191" t="s">
        <v>851</v>
      </c>
      <c r="CD54" s="191">
        <f>CL54-CB54</f>
        <v>-1.7669633880023952</v>
      </c>
      <c r="CE54" s="191">
        <f>CL54-CB54</f>
        <v>-1.7669633880023952</v>
      </c>
      <c r="CF54" s="29"/>
      <c r="CG54" s="29"/>
      <c r="CH54" s="192">
        <v>36.231301692305401</v>
      </c>
      <c r="CI54" s="192">
        <v>34.407811007004597</v>
      </c>
      <c r="CJ54" s="191">
        <v>0</v>
      </c>
      <c r="CK54" s="191"/>
      <c r="CL54" s="193">
        <v>36.367468393477402</v>
      </c>
      <c r="CM54" s="191">
        <f>BR54-CL54</f>
        <v>3.3775316065225951</v>
      </c>
      <c r="CN54" s="29"/>
      <c r="CO54" s="46">
        <v>41.2</v>
      </c>
      <c r="CP54" s="46">
        <v>1.56</v>
      </c>
      <c r="CQ54" s="190">
        <v>27.938484919673101</v>
      </c>
      <c r="CR54" s="213">
        <v>37.061214736317801</v>
      </c>
      <c r="CS54" s="190">
        <v>20.1430546502414</v>
      </c>
      <c r="CT54" s="191">
        <v>9.1227298166447</v>
      </c>
      <c r="CU54" s="188">
        <v>9.1227298166447</v>
      </c>
      <c r="CV54" s="243">
        <v>44490</v>
      </c>
      <c r="CW54" s="46">
        <v>21.95</v>
      </c>
      <c r="CX54" s="34" t="s">
        <v>269</v>
      </c>
      <c r="CY54" s="34" t="s">
        <v>268</v>
      </c>
      <c r="EF54" s="240">
        <v>44581</v>
      </c>
      <c r="EG54" s="28">
        <v>66.989999999999995</v>
      </c>
      <c r="EH54" s="28" t="s">
        <v>269</v>
      </c>
      <c r="EI54" s="119" t="s">
        <v>268</v>
      </c>
      <c r="EJ54" s="82"/>
      <c r="EK54" s="82"/>
      <c r="EL54" s="82"/>
      <c r="EM54" s="82"/>
      <c r="EN54" s="82"/>
      <c r="EO54" s="82"/>
      <c r="EP54" s="82"/>
      <c r="EQ54" s="82"/>
      <c r="ER54" s="82"/>
      <c r="ES54" s="82"/>
      <c r="ET54" s="82"/>
      <c r="EU54" s="82"/>
      <c r="EV54" s="82"/>
      <c r="EW54" s="82"/>
      <c r="EX54" s="82"/>
      <c r="EY54" s="82"/>
      <c r="EZ54" s="82"/>
      <c r="FA54" s="82"/>
      <c r="FB54" s="82"/>
      <c r="FC54" s="82"/>
      <c r="FD54" s="82"/>
      <c r="FE54" s="82"/>
      <c r="FF54" s="82"/>
      <c r="FG54" s="82"/>
      <c r="FH54" s="82"/>
      <c r="FI54" s="82"/>
      <c r="FJ54" s="82"/>
      <c r="FK54" s="82"/>
      <c r="FL54" s="82"/>
      <c r="FM54" s="82"/>
      <c r="FN54" s="82"/>
      <c r="FP54" s="72"/>
      <c r="FQ54" s="15"/>
      <c r="FR54" s="60"/>
      <c r="FS54" s="56"/>
      <c r="FT54" s="60"/>
      <c r="FU54" s="60"/>
      <c r="FV54" s="60"/>
      <c r="FW54" s="60"/>
      <c r="FX54" s="60"/>
      <c r="FY54" s="60"/>
      <c r="FZ54" s="60"/>
      <c r="GA54" s="29"/>
    </row>
    <row r="55" spans="1:183" x14ac:dyDescent="0.25">
      <c r="A55" s="4" t="s">
        <v>285</v>
      </c>
      <c r="B55" s="31">
        <v>44301</v>
      </c>
      <c r="C55" s="48">
        <v>1</v>
      </c>
      <c r="D55" s="55" t="s">
        <v>329</v>
      </c>
      <c r="E55" s="135" t="s">
        <v>265</v>
      </c>
      <c r="F55" s="4">
        <v>440915423</v>
      </c>
      <c r="G55" s="7">
        <v>16330</v>
      </c>
      <c r="H55" s="4">
        <v>211</v>
      </c>
      <c r="I55" s="25" t="s">
        <v>197</v>
      </c>
      <c r="J55" s="25" t="s">
        <v>1</v>
      </c>
      <c r="K55" s="67">
        <v>1</v>
      </c>
      <c r="L55" s="33">
        <v>44263</v>
      </c>
      <c r="M55" s="66">
        <v>1</v>
      </c>
      <c r="N55" s="45" t="s">
        <v>124</v>
      </c>
      <c r="O55" s="33">
        <v>44329</v>
      </c>
      <c r="P55" s="33" t="s">
        <v>473</v>
      </c>
      <c r="Z55" s="236">
        <v>44301</v>
      </c>
      <c r="AA55" s="45">
        <v>17.11</v>
      </c>
      <c r="AB55" s="34" t="s">
        <v>273</v>
      </c>
      <c r="AC55" s="28" t="s">
        <v>268</v>
      </c>
      <c r="AD55" s="61">
        <v>1</v>
      </c>
      <c r="AE55" s="189" t="s">
        <v>871</v>
      </c>
      <c r="AF55" s="55" t="s">
        <v>329</v>
      </c>
      <c r="AG55" s="158">
        <v>38.813999206555103</v>
      </c>
      <c r="AH55" s="152" t="s">
        <v>851</v>
      </c>
      <c r="AI55" s="152">
        <f>BA55-AG55</f>
        <v>-3.4115597383052005</v>
      </c>
      <c r="AJ55" s="152">
        <f>BA55-AG55</f>
        <v>-3.4115597383052005</v>
      </c>
      <c r="AK55" s="158">
        <v>35.295854280773199</v>
      </c>
      <c r="AL55" s="152" t="s">
        <v>851</v>
      </c>
      <c r="AM55" s="154">
        <f>BA55-AK55</f>
        <v>0.10658518747670342</v>
      </c>
      <c r="AN55" s="154">
        <f>BA55-AK55</f>
        <v>0.10658518747670342</v>
      </c>
      <c r="AO55" s="152">
        <v>0</v>
      </c>
      <c r="AP55" s="152" t="s">
        <v>852</v>
      </c>
      <c r="AQ55" s="152">
        <v>50</v>
      </c>
      <c r="AR55" s="152" t="s">
        <v>852</v>
      </c>
      <c r="AS55" s="152"/>
      <c r="AT55" s="152">
        <f>BA55-AQ55</f>
        <v>-14.597560531750098</v>
      </c>
      <c r="AU55" s="125"/>
      <c r="AV55" s="125"/>
      <c r="AW55" s="158">
        <v>35.803593022470501</v>
      </c>
      <c r="AX55" s="158">
        <v>32.952217744041803</v>
      </c>
      <c r="AY55" s="152">
        <v>0</v>
      </c>
      <c r="AZ55" s="152" t="s">
        <v>852</v>
      </c>
      <c r="BA55" s="156">
        <v>35.402439468249902</v>
      </c>
      <c r="BB55" s="152">
        <f>AG55-BA55</f>
        <v>3.4115597383052005</v>
      </c>
      <c r="BC55" s="125"/>
      <c r="BD55" s="128">
        <v>7.3</v>
      </c>
      <c r="BE55" s="55">
        <v>1.26</v>
      </c>
      <c r="BF55" s="153">
        <v>33.710786038694899</v>
      </c>
      <c r="BG55" s="153">
        <v>32.3573347003679</v>
      </c>
      <c r="BH55" s="153">
        <v>19.450457023929701</v>
      </c>
      <c r="BI55" s="153">
        <v>-1.3534513383269982</v>
      </c>
      <c r="BJ55" s="153">
        <v>-1.3534513383269982</v>
      </c>
      <c r="BK55" s="236">
        <v>44385</v>
      </c>
      <c r="BL55" s="45">
        <v>1.31</v>
      </c>
      <c r="BN55" s="28" t="s">
        <v>268</v>
      </c>
      <c r="BO55" s="28">
        <v>1</v>
      </c>
      <c r="BP55" s="189" t="s">
        <v>932</v>
      </c>
      <c r="BQ55" s="28" t="s">
        <v>439</v>
      </c>
      <c r="BR55" s="192">
        <v>39.275000000000006</v>
      </c>
      <c r="BS55" s="191" t="s">
        <v>851</v>
      </c>
      <c r="BT55" s="191">
        <f>CL55-BR55</f>
        <v>-2.8260282147375051</v>
      </c>
      <c r="BU55" s="191">
        <f>CL55-BR55</f>
        <v>-2.8260282147375051</v>
      </c>
      <c r="BV55" s="192">
        <v>32.7000927990658</v>
      </c>
      <c r="BW55" s="191" t="s">
        <v>851</v>
      </c>
      <c r="BX55" s="190">
        <f>CL55-BV55</f>
        <v>3.7488789861967007</v>
      </c>
      <c r="BY55" s="190">
        <f>CL55-BV55</f>
        <v>3.7488789861967007</v>
      </c>
      <c r="BZ55" s="191">
        <v>0</v>
      </c>
      <c r="CA55" s="191" t="s">
        <v>852</v>
      </c>
      <c r="CB55" s="191">
        <v>50</v>
      </c>
      <c r="CC55" s="191" t="s">
        <v>852</v>
      </c>
      <c r="CD55" s="191"/>
      <c r="CE55" s="191">
        <f>CL55-CB55</f>
        <v>-13.551028214737499</v>
      </c>
      <c r="CF55" s="29"/>
      <c r="CG55" s="29"/>
      <c r="CH55" s="190">
        <v>38.842614153723801</v>
      </c>
      <c r="CI55" s="192">
        <v>35.309908741391197</v>
      </c>
      <c r="CJ55" s="191">
        <v>0</v>
      </c>
      <c r="CK55" s="191"/>
      <c r="CL55" s="193">
        <v>36.448971785262501</v>
      </c>
      <c r="CM55" s="191">
        <f>BR55-CL55</f>
        <v>2.8260282147375051</v>
      </c>
      <c r="CN55" s="29"/>
      <c r="CO55" s="46">
        <v>34.4</v>
      </c>
      <c r="CP55" s="46">
        <v>1.61</v>
      </c>
      <c r="CQ55" s="190">
        <v>31.018224837904899</v>
      </c>
      <c r="CR55" s="212">
        <v>37.19</v>
      </c>
      <c r="CS55" s="190">
        <v>20.983272629550601</v>
      </c>
      <c r="CT55" s="191">
        <v>6.1717751620950985</v>
      </c>
      <c r="CU55" s="188">
        <v>6.1717751620950985</v>
      </c>
      <c r="CV55" s="243">
        <v>44511</v>
      </c>
      <c r="CW55" s="46">
        <v>2.76</v>
      </c>
      <c r="CY55" s="34" t="s">
        <v>268</v>
      </c>
      <c r="EF55" s="240">
        <v>44623</v>
      </c>
      <c r="EG55" s="28">
        <v>7.76</v>
      </c>
      <c r="EH55" s="28" t="s">
        <v>476</v>
      </c>
      <c r="EI55" s="81" t="s">
        <v>268</v>
      </c>
      <c r="EJ55" s="82"/>
      <c r="EK55" s="82"/>
      <c r="EL55" s="82"/>
      <c r="EM55" s="82"/>
      <c r="EN55" s="82"/>
      <c r="EO55" s="82"/>
      <c r="EP55" s="82"/>
      <c r="EQ55" s="82"/>
      <c r="ER55" s="82"/>
      <c r="ES55" s="82"/>
      <c r="ET55" s="82"/>
      <c r="EU55" s="82"/>
      <c r="EV55" s="82"/>
      <c r="EW55" s="82"/>
      <c r="EX55" s="82"/>
      <c r="EY55" s="82"/>
      <c r="EZ55" s="82"/>
      <c r="FA55" s="82"/>
      <c r="FB55" s="82"/>
      <c r="FC55" s="82"/>
      <c r="FD55" s="82"/>
      <c r="FE55" s="82"/>
      <c r="FF55" s="82"/>
      <c r="FG55" s="82"/>
      <c r="FH55" s="82"/>
      <c r="FI55" s="82"/>
      <c r="FJ55" s="82"/>
      <c r="FK55" s="82"/>
      <c r="FL55" s="82"/>
      <c r="FM55" s="82"/>
      <c r="FN55" s="82"/>
      <c r="FP55" s="72"/>
      <c r="FQ55" s="15"/>
      <c r="FR55" s="60"/>
      <c r="FS55" s="56"/>
      <c r="FT55" s="60"/>
      <c r="FU55" s="60"/>
      <c r="FV55" s="60"/>
      <c r="FW55" s="60"/>
      <c r="FX55" s="60"/>
      <c r="FY55" s="60"/>
      <c r="FZ55" s="60"/>
      <c r="GA55" s="29"/>
    </row>
    <row r="56" spans="1:183" x14ac:dyDescent="0.25">
      <c r="A56" s="4" t="s">
        <v>286</v>
      </c>
      <c r="B56" s="31">
        <v>44302</v>
      </c>
      <c r="C56" s="48">
        <v>2</v>
      </c>
      <c r="D56" s="55" t="s">
        <v>310</v>
      </c>
      <c r="E56" s="135" t="s">
        <v>166</v>
      </c>
      <c r="F56" s="4">
        <v>5507222248</v>
      </c>
      <c r="G56" s="7">
        <v>20292</v>
      </c>
      <c r="H56" s="4">
        <v>111</v>
      </c>
      <c r="I56" s="25" t="s">
        <v>181</v>
      </c>
      <c r="J56" s="25" t="s">
        <v>2</v>
      </c>
      <c r="K56" s="67" t="s">
        <v>514</v>
      </c>
      <c r="AD56" s="61"/>
      <c r="AE56" s="29"/>
      <c r="AF56" s="29"/>
      <c r="AG56" s="29"/>
      <c r="AH56" s="29"/>
      <c r="AI56" s="29"/>
      <c r="AJ56" s="29"/>
      <c r="AK56" s="29"/>
      <c r="AL56" s="29"/>
      <c r="AM56" s="29"/>
      <c r="AN56" s="29"/>
      <c r="AO56" s="29"/>
      <c r="AP56" s="29"/>
      <c r="AQ56" s="29"/>
      <c r="AR56" s="29"/>
      <c r="AS56" s="29"/>
      <c r="AT56" s="29"/>
      <c r="AU56" s="29"/>
      <c r="AV56" s="29"/>
      <c r="AW56" s="29"/>
      <c r="AX56" s="29"/>
      <c r="AY56" s="29"/>
      <c r="AZ56" s="29"/>
      <c r="BA56" s="29"/>
      <c r="BB56" s="29"/>
      <c r="BC56" s="29"/>
      <c r="BD56" s="29"/>
      <c r="BE56" s="29"/>
      <c r="BF56" s="29"/>
      <c r="BG56" s="29"/>
      <c r="BH56" s="29"/>
      <c r="BI56" s="29"/>
      <c r="BJ56" s="153"/>
      <c r="EI56" s="81"/>
      <c r="EJ56" s="82"/>
      <c r="EK56" s="82"/>
      <c r="EL56" s="82"/>
      <c r="EM56" s="82"/>
      <c r="EN56" s="82"/>
      <c r="EO56" s="82"/>
      <c r="EP56" s="82"/>
      <c r="EQ56" s="82"/>
      <c r="ER56" s="82"/>
      <c r="ES56" s="82"/>
      <c r="ET56" s="82"/>
      <c r="EU56" s="82"/>
      <c r="EV56" s="82"/>
      <c r="EW56" s="82"/>
      <c r="EX56" s="82"/>
      <c r="EY56" s="82"/>
      <c r="EZ56" s="82"/>
      <c r="FA56" s="82"/>
      <c r="FB56" s="82"/>
      <c r="FC56" s="82"/>
      <c r="FD56" s="82"/>
      <c r="FE56" s="82"/>
      <c r="FF56" s="82"/>
      <c r="FG56" s="82"/>
      <c r="FH56" s="82"/>
      <c r="FI56" s="82"/>
      <c r="FJ56" s="82"/>
      <c r="FK56" s="82"/>
      <c r="FL56" s="82"/>
      <c r="FM56" s="82"/>
      <c r="FN56" s="82"/>
      <c r="FP56" s="72"/>
      <c r="FQ56" s="15"/>
      <c r="FR56" s="60"/>
      <c r="FS56" s="56"/>
      <c r="FT56" s="60"/>
      <c r="FU56" s="60"/>
      <c r="FV56" s="60"/>
      <c r="FW56" s="60"/>
      <c r="FX56" s="60"/>
      <c r="FY56" s="60"/>
      <c r="FZ56" s="60"/>
      <c r="GA56" s="29"/>
    </row>
    <row r="57" spans="1:183" x14ac:dyDescent="0.25">
      <c r="A57" s="4" t="s">
        <v>287</v>
      </c>
      <c r="B57" s="31">
        <v>44302</v>
      </c>
      <c r="C57" s="48">
        <v>3</v>
      </c>
      <c r="D57" s="55" t="s">
        <v>369</v>
      </c>
      <c r="E57" s="135" t="s">
        <v>159</v>
      </c>
      <c r="F57" s="4">
        <v>450202407</v>
      </c>
      <c r="G57" s="7">
        <v>16470</v>
      </c>
      <c r="H57" s="4">
        <v>205</v>
      </c>
      <c r="I57" s="25" t="s">
        <v>190</v>
      </c>
      <c r="J57" s="25" t="s">
        <v>1</v>
      </c>
      <c r="K57" s="67" t="s">
        <v>492</v>
      </c>
      <c r="AD57" s="167"/>
      <c r="AE57" s="61"/>
      <c r="AF57" s="167"/>
      <c r="AG57" s="167"/>
      <c r="AH57" s="167"/>
      <c r="AI57" s="167"/>
      <c r="AJ57" s="167"/>
      <c r="AK57" s="167"/>
      <c r="AL57" s="167"/>
      <c r="AM57" s="167"/>
      <c r="AN57" s="167"/>
      <c r="AO57" s="167"/>
      <c r="AP57" s="167"/>
      <c r="AQ57" s="167"/>
      <c r="AR57" s="167"/>
      <c r="AS57" s="167"/>
      <c r="AT57" s="167"/>
      <c r="AU57" s="167"/>
      <c r="AV57" s="167"/>
      <c r="AW57" s="167"/>
      <c r="AX57" s="167"/>
      <c r="AY57" s="167"/>
      <c r="AZ57" s="167"/>
      <c r="BA57" s="167"/>
      <c r="BB57" s="167"/>
      <c r="BC57" s="167"/>
      <c r="BD57" s="167"/>
      <c r="BE57" s="167"/>
      <c r="BF57" s="167"/>
      <c r="BG57" s="167"/>
      <c r="BH57" s="167"/>
      <c r="BI57" s="167"/>
      <c r="BJ57" s="153"/>
      <c r="BP57" s="55"/>
      <c r="BQ57" s="55"/>
      <c r="BR57" s="55"/>
      <c r="BS57" s="55"/>
      <c r="BT57" s="55"/>
      <c r="BU57" s="55"/>
      <c r="BV57" s="55"/>
      <c r="BW57" s="55"/>
      <c r="BX57" s="55"/>
      <c r="BY57" s="55"/>
      <c r="BZ57" s="55"/>
      <c r="CA57" s="55"/>
      <c r="CB57" s="55"/>
      <c r="CC57" s="55"/>
      <c r="CD57" s="55"/>
      <c r="CE57" s="55"/>
      <c r="CF57" s="55"/>
      <c r="CG57" s="55"/>
      <c r="CH57" s="55"/>
      <c r="CI57" s="55"/>
      <c r="CJ57" s="55"/>
      <c r="CK57" s="55"/>
      <c r="CL57" s="55"/>
      <c r="CM57" s="55"/>
      <c r="CN57" s="55"/>
      <c r="CO57" s="55"/>
      <c r="CP57" s="55"/>
      <c r="CQ57" s="55"/>
      <c r="CR57" s="55"/>
      <c r="CS57" s="55"/>
      <c r="CT57" s="55"/>
      <c r="CZ57" s="215"/>
      <c r="DA57" s="215"/>
      <c r="DB57" s="215"/>
      <c r="DC57" s="215"/>
      <c r="DD57" s="215"/>
      <c r="DE57" s="215"/>
      <c r="DF57" s="215"/>
      <c r="DG57" s="215"/>
      <c r="DH57" s="215"/>
      <c r="DI57" s="215"/>
      <c r="DJ57" s="215"/>
      <c r="DK57" s="215"/>
      <c r="DL57" s="215"/>
      <c r="DM57" s="215"/>
      <c r="DN57" s="215"/>
      <c r="DO57" s="215"/>
      <c r="DP57" s="215"/>
      <c r="DQ57" s="215"/>
      <c r="DR57" s="215"/>
      <c r="DS57" s="215"/>
      <c r="DT57" s="215"/>
      <c r="DU57" s="215"/>
      <c r="DV57" s="215"/>
      <c r="DW57" s="215"/>
      <c r="DX57" s="215"/>
      <c r="DY57" s="215"/>
      <c r="DZ57" s="215"/>
      <c r="EA57" s="215"/>
      <c r="EB57" s="215"/>
      <c r="EC57" s="215"/>
      <c r="ED57" s="215"/>
      <c r="EI57" s="81"/>
      <c r="EJ57" s="234"/>
      <c r="EK57" s="234"/>
      <c r="EL57" s="234"/>
      <c r="EM57" s="234"/>
      <c r="EN57" s="234"/>
      <c r="EO57" s="234"/>
      <c r="EP57" s="234"/>
      <c r="EQ57" s="234"/>
      <c r="ER57" s="234"/>
      <c r="ES57" s="234"/>
      <c r="ET57" s="234"/>
      <c r="EU57" s="234"/>
      <c r="EV57" s="234"/>
      <c r="EW57" s="234"/>
      <c r="EX57" s="234"/>
      <c r="EY57" s="234"/>
      <c r="EZ57" s="234"/>
      <c r="FA57" s="234"/>
      <c r="FB57" s="234"/>
      <c r="FC57" s="234"/>
      <c r="FD57" s="234"/>
      <c r="FE57" s="234"/>
      <c r="FF57" s="234"/>
      <c r="FG57" s="234"/>
      <c r="FH57" s="234"/>
      <c r="FI57" s="234"/>
      <c r="FJ57" s="234"/>
      <c r="FK57" s="234"/>
      <c r="FL57" s="234"/>
      <c r="FM57" s="234"/>
      <c r="FN57" s="234"/>
      <c r="FP57" s="72"/>
      <c r="FQ57" s="15"/>
      <c r="FR57" s="60"/>
      <c r="FS57" s="56"/>
      <c r="FT57" s="60"/>
      <c r="FU57" s="60"/>
      <c r="FV57" s="60"/>
      <c r="FW57" s="60"/>
      <c r="FX57" s="60"/>
      <c r="FY57" s="60"/>
      <c r="FZ57" s="60"/>
      <c r="GA57" s="29"/>
    </row>
    <row r="58" spans="1:183" x14ac:dyDescent="0.25">
      <c r="A58" s="4" t="s">
        <v>288</v>
      </c>
      <c r="B58" s="31">
        <v>44307</v>
      </c>
      <c r="C58" s="34">
        <v>2</v>
      </c>
      <c r="D58" s="55" t="s">
        <v>312</v>
      </c>
      <c r="E58" s="135" t="s">
        <v>173</v>
      </c>
      <c r="F58" s="28">
        <v>430128478</v>
      </c>
      <c r="G58" s="49">
        <v>15734</v>
      </c>
      <c r="H58" s="4">
        <v>207</v>
      </c>
      <c r="I58" s="28" t="s">
        <v>203</v>
      </c>
      <c r="J58" s="28" t="s">
        <v>2</v>
      </c>
      <c r="K58" s="67" t="s">
        <v>516</v>
      </c>
      <c r="AD58" s="62"/>
      <c r="AE58" s="29"/>
      <c r="BJ58" s="153"/>
      <c r="EI58" s="81"/>
      <c r="EJ58" s="82"/>
      <c r="EK58" s="82"/>
      <c r="EL58" s="82"/>
      <c r="EM58" s="82"/>
      <c r="EN58" s="82"/>
      <c r="EO58" s="82"/>
      <c r="EP58" s="82"/>
      <c r="EQ58" s="82"/>
      <c r="ER58" s="82"/>
      <c r="ES58" s="82"/>
      <c r="ET58" s="82"/>
      <c r="EU58" s="82"/>
      <c r="EV58" s="82"/>
      <c r="EW58" s="82"/>
      <c r="EX58" s="82"/>
      <c r="EY58" s="82"/>
      <c r="EZ58" s="82"/>
      <c r="FA58" s="82"/>
      <c r="FB58" s="82"/>
      <c r="FC58" s="82"/>
      <c r="FD58" s="82"/>
      <c r="FE58" s="82"/>
      <c r="FF58" s="82"/>
      <c r="FG58" s="82"/>
      <c r="FH58" s="82"/>
      <c r="FI58" s="82"/>
      <c r="FJ58" s="82"/>
      <c r="FK58" s="82"/>
      <c r="FL58" s="82"/>
      <c r="FM58" s="82"/>
      <c r="FN58" s="82"/>
      <c r="FP58" s="72"/>
      <c r="FQ58" s="15"/>
      <c r="FR58" s="60"/>
      <c r="FS58" s="56"/>
      <c r="FT58" s="60"/>
      <c r="FU58" s="60"/>
      <c r="FV58" s="60"/>
      <c r="FW58" s="60"/>
      <c r="FX58" s="60"/>
      <c r="FY58" s="60"/>
      <c r="FZ58" s="60"/>
      <c r="GA58" s="29"/>
    </row>
    <row r="59" spans="1:183" x14ac:dyDescent="0.25">
      <c r="A59" s="4" t="s">
        <v>289</v>
      </c>
      <c r="B59" s="31">
        <v>44309</v>
      </c>
      <c r="C59" s="34">
        <v>1</v>
      </c>
      <c r="D59" s="28" t="s">
        <v>304</v>
      </c>
      <c r="E59" s="135" t="s">
        <v>261</v>
      </c>
      <c r="F59" s="28">
        <v>480916249</v>
      </c>
      <c r="G59" s="49">
        <v>17792</v>
      </c>
      <c r="H59" s="29">
        <v>111</v>
      </c>
      <c r="K59" s="67">
        <v>1</v>
      </c>
      <c r="L59" s="57">
        <v>44265</v>
      </c>
      <c r="M59" s="67">
        <v>1</v>
      </c>
      <c r="N59" s="58" t="s">
        <v>124</v>
      </c>
      <c r="O59" s="57">
        <v>44309</v>
      </c>
      <c r="P59" s="57" t="s">
        <v>473</v>
      </c>
      <c r="Q59" s="67"/>
      <c r="R59" s="57"/>
      <c r="S59" s="57"/>
      <c r="T59" s="57"/>
      <c r="U59" s="57"/>
      <c r="V59" s="57"/>
      <c r="W59" s="57"/>
      <c r="X59" s="57"/>
      <c r="Y59" s="57"/>
      <c r="Z59" s="238">
        <v>44309</v>
      </c>
      <c r="AA59" s="58">
        <v>3.47</v>
      </c>
      <c r="AB59" s="59" t="s">
        <v>272</v>
      </c>
      <c r="AC59" s="15" t="s">
        <v>268</v>
      </c>
      <c r="AD59" s="62">
        <v>1</v>
      </c>
      <c r="AE59" s="189" t="s">
        <v>853</v>
      </c>
      <c r="AF59" s="55" t="s">
        <v>304</v>
      </c>
      <c r="AG59" s="158">
        <v>36.674740971669003</v>
      </c>
      <c r="AH59" s="152" t="s">
        <v>851</v>
      </c>
      <c r="AI59" s="152">
        <f>BA59-AG59</f>
        <v>-4.0256845544595024</v>
      </c>
      <c r="AJ59" s="152">
        <f>BA59-AG59</f>
        <v>-4.0256845544595024</v>
      </c>
      <c r="AK59" s="152">
        <v>50</v>
      </c>
      <c r="AL59" s="152" t="s">
        <v>852</v>
      </c>
      <c r="AM59" s="152"/>
      <c r="AN59" s="154">
        <f>BA59-AK59</f>
        <v>-17.350943582790499</v>
      </c>
      <c r="AO59" s="152">
        <v>0</v>
      </c>
      <c r="AP59" s="152" t="s">
        <v>852</v>
      </c>
      <c r="AQ59" s="154">
        <v>38.315987936848401</v>
      </c>
      <c r="AR59" s="152" t="s">
        <v>851</v>
      </c>
      <c r="AS59" s="152">
        <f>BA59-AQ59</f>
        <v>-5.6669315196389007</v>
      </c>
      <c r="AT59" s="152">
        <f>BA59-AQ59</f>
        <v>-5.6669315196389007</v>
      </c>
      <c r="AU59" s="152"/>
      <c r="AV59" s="152"/>
      <c r="AW59" s="158">
        <v>37.6778221980491</v>
      </c>
      <c r="AX59" s="158">
        <v>35.406244147809403</v>
      </c>
      <c r="AY59" s="158">
        <v>42.226078290675503</v>
      </c>
      <c r="AZ59" s="152" t="s">
        <v>851</v>
      </c>
      <c r="BA59" s="156">
        <v>32.649056417209501</v>
      </c>
      <c r="BB59" s="152">
        <f>AG59-BA59</f>
        <v>4.0256845544595024</v>
      </c>
      <c r="BC59" s="125"/>
      <c r="BD59" s="128">
        <v>36.299999999999997</v>
      </c>
      <c r="BE59" s="128">
        <v>1.92</v>
      </c>
      <c r="BF59" s="153">
        <v>36.009494342979899</v>
      </c>
      <c r="BG59" s="153">
        <v>29.732887490844899</v>
      </c>
      <c r="BH59" s="153">
        <v>21.3973961903001</v>
      </c>
      <c r="BI59" s="153">
        <v>-6.276606852135</v>
      </c>
      <c r="BJ59" s="153">
        <v>-6.276606852135</v>
      </c>
      <c r="BK59" s="238">
        <v>44399</v>
      </c>
      <c r="BL59" s="46" t="s">
        <v>133</v>
      </c>
      <c r="BN59" s="28" t="s">
        <v>268</v>
      </c>
      <c r="BO59" s="28">
        <v>1</v>
      </c>
      <c r="BP59" s="189" t="s">
        <v>933</v>
      </c>
      <c r="BQ59" s="28" t="s">
        <v>443</v>
      </c>
      <c r="BR59" s="191">
        <v>40.119999999999997</v>
      </c>
      <c r="BS59" s="191" t="s">
        <v>851</v>
      </c>
      <c r="BT59" s="191">
        <f>CL59-BR59</f>
        <v>-3.6508029390033983</v>
      </c>
      <c r="BU59" s="191">
        <f>CL59-BR59</f>
        <v>-3.6508029390033983</v>
      </c>
      <c r="BV59" s="192">
        <v>30.330641194533101</v>
      </c>
      <c r="BW59" s="191" t="s">
        <v>851</v>
      </c>
      <c r="BX59" s="190">
        <f>CL59-BV59</f>
        <v>6.1385558664634985</v>
      </c>
      <c r="BY59" s="190">
        <f>CL59-BV59</f>
        <v>6.1385558664634985</v>
      </c>
      <c r="BZ59" s="191">
        <v>0</v>
      </c>
      <c r="CA59" s="191" t="s">
        <v>852</v>
      </c>
      <c r="CB59" s="191">
        <v>50</v>
      </c>
      <c r="CC59" s="191" t="s">
        <v>852</v>
      </c>
      <c r="CD59" s="191"/>
      <c r="CE59" s="191">
        <f>CL59-CB59</f>
        <v>-13.530802939003401</v>
      </c>
      <c r="CF59" s="29"/>
      <c r="CG59" s="29"/>
      <c r="CH59" s="192">
        <v>36.431037766383099</v>
      </c>
      <c r="CI59" s="192">
        <v>33.826083393937502</v>
      </c>
      <c r="CJ59" s="191">
        <v>0</v>
      </c>
      <c r="CK59" s="191"/>
      <c r="CL59" s="193">
        <v>36.469197060996599</v>
      </c>
      <c r="CM59" s="191">
        <f>BR59-CL59</f>
        <v>3.6508029390033983</v>
      </c>
      <c r="CN59" s="29"/>
      <c r="CO59" s="46">
        <v>43.7</v>
      </c>
      <c r="CP59" s="46">
        <v>1.58</v>
      </c>
      <c r="CQ59" s="190">
        <v>34.821023917518502</v>
      </c>
      <c r="CR59" s="191">
        <v>0</v>
      </c>
      <c r="CS59" s="190">
        <v>19.957421300695501</v>
      </c>
      <c r="CT59" s="191">
        <v>-34.821023917518502</v>
      </c>
      <c r="CU59" s="188">
        <v>-34.821023917518502</v>
      </c>
      <c r="CV59" s="243">
        <v>44484</v>
      </c>
      <c r="CW59" s="46" t="s">
        <v>133</v>
      </c>
      <c r="CX59" s="34" t="s">
        <v>269</v>
      </c>
      <c r="CY59" s="34" t="s">
        <v>268</v>
      </c>
      <c r="EF59" s="243">
        <v>44568</v>
      </c>
      <c r="EG59" s="28">
        <v>0.01</v>
      </c>
      <c r="EH59" s="28" t="s">
        <v>269</v>
      </c>
      <c r="EI59" s="119" t="s">
        <v>268</v>
      </c>
      <c r="EJ59" s="82"/>
      <c r="EK59" s="82"/>
      <c r="EL59" s="82"/>
      <c r="EM59" s="82"/>
      <c r="EN59" s="82"/>
      <c r="EO59" s="82"/>
      <c r="EP59" s="82"/>
      <c r="EQ59" s="82"/>
      <c r="ER59" s="82"/>
      <c r="ES59" s="82"/>
      <c r="ET59" s="82"/>
      <c r="EU59" s="82"/>
      <c r="EV59" s="82"/>
      <c r="EW59" s="82"/>
      <c r="EX59" s="82"/>
      <c r="EY59" s="82"/>
      <c r="EZ59" s="82"/>
      <c r="FA59" s="82"/>
      <c r="FB59" s="82"/>
      <c r="FC59" s="82"/>
      <c r="FD59" s="82"/>
      <c r="FE59" s="82"/>
      <c r="FF59" s="82"/>
      <c r="FG59" s="82"/>
      <c r="FH59" s="82"/>
      <c r="FI59" s="82"/>
      <c r="FJ59" s="82"/>
      <c r="FK59" s="82"/>
      <c r="FL59" s="82"/>
      <c r="FM59" s="82"/>
      <c r="FN59" s="82"/>
      <c r="FP59" s="72"/>
      <c r="FQ59" s="15"/>
      <c r="FR59" s="60"/>
      <c r="FS59" s="56"/>
      <c r="FT59" s="60"/>
      <c r="FU59" s="60"/>
      <c r="FV59" s="60"/>
      <c r="FW59" s="60"/>
      <c r="FX59" s="60"/>
      <c r="FY59" s="60"/>
      <c r="FZ59" s="60"/>
      <c r="GA59" s="29"/>
    </row>
    <row r="60" spans="1:183" x14ac:dyDescent="0.25">
      <c r="A60" s="4" t="s">
        <v>290</v>
      </c>
      <c r="B60" s="31">
        <v>44313</v>
      </c>
      <c r="C60" s="34">
        <v>1</v>
      </c>
      <c r="D60" s="28" t="s">
        <v>325</v>
      </c>
      <c r="E60" s="135" t="s">
        <v>430</v>
      </c>
      <c r="F60" s="28">
        <v>410406430</v>
      </c>
      <c r="G60" s="49">
        <v>15072</v>
      </c>
      <c r="H60" s="29">
        <v>211</v>
      </c>
      <c r="I60" s="25" t="s">
        <v>378</v>
      </c>
      <c r="J60" s="25" t="s">
        <v>2</v>
      </c>
      <c r="K60" s="67">
        <v>1</v>
      </c>
      <c r="L60" s="57">
        <v>43833</v>
      </c>
      <c r="M60" s="67">
        <v>1</v>
      </c>
      <c r="N60" s="58" t="s">
        <v>124</v>
      </c>
      <c r="O60" s="57">
        <v>44314</v>
      </c>
      <c r="P60" s="57" t="s">
        <v>473</v>
      </c>
      <c r="Q60" s="67"/>
      <c r="R60" s="57"/>
      <c r="S60" s="57"/>
      <c r="T60" s="57"/>
      <c r="U60" s="57"/>
      <c r="V60" s="57"/>
      <c r="W60" s="57"/>
      <c r="X60" s="57"/>
      <c r="Y60" s="57"/>
      <c r="Z60" s="238">
        <v>44313</v>
      </c>
      <c r="AA60" s="58">
        <v>31.27</v>
      </c>
      <c r="AB60" s="59" t="s">
        <v>274</v>
      </c>
      <c r="AC60" s="15" t="s">
        <v>268</v>
      </c>
      <c r="AD60" s="62">
        <v>1</v>
      </c>
      <c r="AE60" s="189" t="s">
        <v>867</v>
      </c>
      <c r="AF60" s="55" t="s">
        <v>325</v>
      </c>
      <c r="AG60" s="158">
        <v>37.050952981684901</v>
      </c>
      <c r="AH60" s="152" t="s">
        <v>851</v>
      </c>
      <c r="AI60" s="152">
        <f>BA60-AG60</f>
        <v>-3.8015392841085003</v>
      </c>
      <c r="AJ60" s="152">
        <f>BA60-AG60</f>
        <v>-3.8015392841085003</v>
      </c>
      <c r="AK60" s="158">
        <v>31.717729110376101</v>
      </c>
      <c r="AL60" s="152" t="s">
        <v>851</v>
      </c>
      <c r="AM60" s="154">
        <f>BA60-AK60</f>
        <v>1.5316845872002993</v>
      </c>
      <c r="AN60" s="154">
        <f>BA60-AK60</f>
        <v>1.5316845872002993</v>
      </c>
      <c r="AO60" s="152">
        <v>0</v>
      </c>
      <c r="AP60" s="152" t="s">
        <v>852</v>
      </c>
      <c r="AQ60" s="152">
        <v>40.299996963976199</v>
      </c>
      <c r="AR60" s="152" t="s">
        <v>851</v>
      </c>
      <c r="AS60" s="152">
        <f>BA60-AQ60</f>
        <v>-7.0505832663997978</v>
      </c>
      <c r="AT60" s="152">
        <f>BA60-AQ60</f>
        <v>-7.0505832663997978</v>
      </c>
      <c r="AU60" s="152"/>
      <c r="AV60" s="152"/>
      <c r="AW60" s="158">
        <v>38.0846254401756</v>
      </c>
      <c r="AX60" s="158">
        <v>35.8144225101858</v>
      </c>
      <c r="AY60" s="152">
        <v>0</v>
      </c>
      <c r="AZ60" s="152" t="s">
        <v>852</v>
      </c>
      <c r="BA60" s="156">
        <v>33.249413697576401</v>
      </c>
      <c r="BB60" s="152">
        <f>AG60-BA60</f>
        <v>3.8015392841085003</v>
      </c>
      <c r="BC60" s="125"/>
      <c r="BD60" s="128">
        <v>94.9</v>
      </c>
      <c r="BE60" s="128">
        <v>1.83</v>
      </c>
      <c r="BF60" s="153">
        <v>35.867652271959301</v>
      </c>
      <c r="BG60" s="153">
        <v>30.691515439534101</v>
      </c>
      <c r="BH60" s="153">
        <v>21.089721339090801</v>
      </c>
      <c r="BI60" s="153">
        <v>-5.1761368324252004</v>
      </c>
      <c r="BJ60" s="153">
        <v>-5.1761368324252004</v>
      </c>
      <c r="BK60" s="238">
        <v>44398</v>
      </c>
      <c r="BL60" s="45">
        <v>0.19</v>
      </c>
      <c r="BN60" s="28" t="s">
        <v>268</v>
      </c>
      <c r="BO60" s="28">
        <v>1</v>
      </c>
      <c r="BP60" s="189" t="s">
        <v>934</v>
      </c>
      <c r="BQ60" s="28" t="s">
        <v>442</v>
      </c>
      <c r="BR60" s="192">
        <v>39.365000000000002</v>
      </c>
      <c r="BS60" s="191" t="s">
        <v>851</v>
      </c>
      <c r="BT60" s="191">
        <f>CL60-BR60</f>
        <v>-2.4948528436287987</v>
      </c>
      <c r="BU60" s="191">
        <f>CL60-BR60</f>
        <v>-2.4948528436287987</v>
      </c>
      <c r="BV60" s="192">
        <v>33.2802932389978</v>
      </c>
      <c r="BW60" s="191" t="s">
        <v>851</v>
      </c>
      <c r="BX60" s="190">
        <f>CL60-BV60</f>
        <v>3.5898539173734036</v>
      </c>
      <c r="BY60" s="190">
        <f>CL60-BV60</f>
        <v>3.5898539173734036</v>
      </c>
      <c r="BZ60" s="191">
        <v>0</v>
      </c>
      <c r="CA60" s="191" t="s">
        <v>852</v>
      </c>
      <c r="CB60" s="191">
        <v>50</v>
      </c>
      <c r="CC60" s="191" t="s">
        <v>852</v>
      </c>
      <c r="CD60" s="191"/>
      <c r="CE60" s="191">
        <f>CL60-CB60</f>
        <v>-13.129852843628797</v>
      </c>
      <c r="CF60" s="29"/>
      <c r="CG60" s="29"/>
      <c r="CH60" s="192">
        <v>37.531647553524103</v>
      </c>
      <c r="CI60" s="192">
        <v>33.935202488336998</v>
      </c>
      <c r="CJ60" s="191">
        <v>0</v>
      </c>
      <c r="CK60" s="191"/>
      <c r="CL60" s="193">
        <v>36.870147156371203</v>
      </c>
      <c r="CM60" s="191">
        <f>BR60-CL60</f>
        <v>2.4948528436287987</v>
      </c>
      <c r="CN60" s="29"/>
      <c r="CO60" s="46">
        <v>45.5</v>
      </c>
      <c r="CP60" s="46">
        <v>1.3</v>
      </c>
      <c r="CQ60" s="190">
        <v>33.364713932191101</v>
      </c>
      <c r="CR60" s="212">
        <v>40</v>
      </c>
      <c r="CS60" s="190">
        <v>21.029163606373402</v>
      </c>
      <c r="CT60" s="191">
        <v>6.6352860678088987</v>
      </c>
      <c r="CU60" s="188">
        <v>6.6352860678088987</v>
      </c>
      <c r="CV60" s="243">
        <v>44488</v>
      </c>
      <c r="CW60" s="46">
        <v>0.82</v>
      </c>
      <c r="CX60" s="34" t="s">
        <v>269</v>
      </c>
      <c r="CY60" s="34" t="s">
        <v>268</v>
      </c>
      <c r="EF60" s="240">
        <v>44594</v>
      </c>
      <c r="EG60" s="28">
        <v>6.22</v>
      </c>
      <c r="EH60" s="28" t="s">
        <v>270</v>
      </c>
      <c r="EI60" s="119" t="s">
        <v>268</v>
      </c>
      <c r="EJ60" s="82"/>
      <c r="EK60" s="82"/>
      <c r="EL60" s="82"/>
      <c r="EM60" s="82"/>
      <c r="EN60" s="82"/>
      <c r="EO60" s="82"/>
      <c r="EP60" s="82"/>
      <c r="EQ60" s="82"/>
      <c r="ER60" s="82"/>
      <c r="ES60" s="82"/>
      <c r="ET60" s="82"/>
      <c r="EU60" s="82"/>
      <c r="EV60" s="82"/>
      <c r="EW60" s="82"/>
      <c r="EX60" s="82"/>
      <c r="EY60" s="82"/>
      <c r="EZ60" s="82"/>
      <c r="FA60" s="82"/>
      <c r="FB60" s="82"/>
      <c r="FC60" s="82"/>
      <c r="FD60" s="82"/>
      <c r="FE60" s="82"/>
      <c r="FF60" s="82"/>
      <c r="FG60" s="82"/>
      <c r="FH60" s="82"/>
      <c r="FI60" s="82"/>
      <c r="FJ60" s="82"/>
      <c r="FK60" s="82"/>
      <c r="FL60" s="82"/>
      <c r="FM60" s="82"/>
      <c r="FN60" s="82"/>
      <c r="FP60" s="72"/>
      <c r="FQ60" s="15"/>
      <c r="FR60" s="60"/>
      <c r="FS60" s="56"/>
      <c r="FT60" s="60"/>
      <c r="FU60" s="60"/>
      <c r="FV60" s="60"/>
      <c r="FW60" s="60"/>
      <c r="FX60" s="60"/>
      <c r="FY60" s="60"/>
      <c r="FZ60" s="60"/>
      <c r="GA60" s="29"/>
    </row>
    <row r="61" spans="1:183" x14ac:dyDescent="0.25">
      <c r="A61" s="4" t="s">
        <v>291</v>
      </c>
      <c r="B61" s="31">
        <v>44314</v>
      </c>
      <c r="C61" s="34">
        <v>2</v>
      </c>
      <c r="D61" s="28" t="s">
        <v>359</v>
      </c>
      <c r="E61" s="135" t="s">
        <v>172</v>
      </c>
      <c r="F61" s="28">
        <v>420322402</v>
      </c>
      <c r="G61" s="49">
        <v>15422</v>
      </c>
      <c r="H61" s="29">
        <v>111</v>
      </c>
      <c r="K61" s="67" t="s">
        <v>517</v>
      </c>
      <c r="AD61" s="62"/>
      <c r="AE61" s="29"/>
      <c r="BJ61" s="153"/>
      <c r="EI61" s="81"/>
      <c r="EJ61" s="82"/>
      <c r="EK61" s="82"/>
      <c r="EL61" s="82"/>
      <c r="EM61" s="82"/>
      <c r="EN61" s="82"/>
      <c r="EO61" s="82"/>
      <c r="EP61" s="82"/>
      <c r="EQ61" s="82"/>
      <c r="ER61" s="82"/>
      <c r="ES61" s="82"/>
      <c r="ET61" s="82"/>
      <c r="EU61" s="82"/>
      <c r="EV61" s="82"/>
      <c r="EW61" s="82"/>
      <c r="EX61" s="82"/>
      <c r="EY61" s="82"/>
      <c r="EZ61" s="82"/>
      <c r="FA61" s="82"/>
      <c r="FB61" s="82"/>
      <c r="FC61" s="82"/>
      <c r="FD61" s="82"/>
      <c r="FE61" s="82"/>
      <c r="FF61" s="82"/>
      <c r="FG61" s="82"/>
      <c r="FH61" s="82"/>
      <c r="FI61" s="82"/>
      <c r="FJ61" s="82"/>
      <c r="FK61" s="82"/>
      <c r="FL61" s="82"/>
      <c r="FM61" s="82"/>
      <c r="FN61" s="82"/>
      <c r="FP61" s="72"/>
      <c r="FQ61" s="15"/>
      <c r="FR61" s="60"/>
      <c r="FS61" s="56"/>
      <c r="FT61" s="60"/>
      <c r="FU61" s="60"/>
      <c r="FV61" s="60"/>
      <c r="FW61" s="60"/>
      <c r="FX61" s="60"/>
      <c r="FY61" s="60"/>
      <c r="FZ61" s="60"/>
      <c r="GA61" s="29"/>
    </row>
    <row r="62" spans="1:183" x14ac:dyDescent="0.25">
      <c r="A62" s="4" t="s">
        <v>292</v>
      </c>
      <c r="B62" s="31">
        <v>44316</v>
      </c>
      <c r="C62" s="34">
        <v>3</v>
      </c>
      <c r="D62" s="28" t="s">
        <v>307</v>
      </c>
      <c r="E62" s="136" t="s">
        <v>160</v>
      </c>
      <c r="F62" s="28">
        <v>440409096</v>
      </c>
      <c r="G62" s="49">
        <v>16171</v>
      </c>
      <c r="H62" s="29">
        <v>111</v>
      </c>
      <c r="K62" s="67" t="s">
        <v>495</v>
      </c>
      <c r="AD62" s="62"/>
      <c r="AE62" s="29"/>
      <c r="BJ62" s="153"/>
      <c r="EI62" s="81"/>
      <c r="EJ62" s="82"/>
      <c r="EK62" s="82"/>
      <c r="EL62" s="82"/>
      <c r="EM62" s="82"/>
      <c r="EN62" s="82"/>
      <c r="EO62" s="82"/>
      <c r="EP62" s="82"/>
      <c r="EQ62" s="82"/>
      <c r="ER62" s="82"/>
      <c r="ES62" s="82"/>
      <c r="ET62" s="82"/>
      <c r="EU62" s="82"/>
      <c r="EV62" s="82"/>
      <c r="EW62" s="82"/>
      <c r="EX62" s="82"/>
      <c r="EY62" s="82"/>
      <c r="EZ62" s="82"/>
      <c r="FA62" s="82"/>
      <c r="FB62" s="82"/>
      <c r="FC62" s="82"/>
      <c r="FD62" s="82"/>
      <c r="FE62" s="82"/>
      <c r="FF62" s="82"/>
      <c r="FG62" s="82"/>
      <c r="FH62" s="82"/>
      <c r="FI62" s="82"/>
      <c r="FJ62" s="82"/>
      <c r="FK62" s="82"/>
      <c r="FL62" s="82"/>
      <c r="FM62" s="82"/>
      <c r="FN62" s="82"/>
      <c r="FP62" s="72"/>
      <c r="FQ62" s="15"/>
      <c r="FR62" s="60"/>
      <c r="FS62" s="56"/>
      <c r="FT62" s="60"/>
      <c r="FU62" s="60"/>
      <c r="FV62" s="60"/>
      <c r="FW62" s="60"/>
      <c r="FX62" s="60"/>
      <c r="FY62" s="60"/>
      <c r="FZ62" s="60"/>
      <c r="GA62" s="29"/>
    </row>
    <row r="63" spans="1:183" x14ac:dyDescent="0.25">
      <c r="A63" s="4" t="s">
        <v>293</v>
      </c>
      <c r="B63" s="31">
        <v>44319</v>
      </c>
      <c r="C63" s="34">
        <v>2</v>
      </c>
      <c r="D63" s="28" t="s">
        <v>356</v>
      </c>
      <c r="E63" s="136" t="s">
        <v>275</v>
      </c>
      <c r="F63" s="28">
        <v>530213205</v>
      </c>
      <c r="G63" s="49">
        <v>19403</v>
      </c>
      <c r="H63" s="29">
        <v>111</v>
      </c>
      <c r="K63" s="67" t="s">
        <v>518</v>
      </c>
      <c r="AD63" s="62"/>
      <c r="AE63" s="29"/>
      <c r="BJ63" s="153"/>
      <c r="BP63" s="55"/>
      <c r="BQ63" s="55"/>
      <c r="BR63" s="55"/>
      <c r="BS63" s="55"/>
      <c r="BT63" s="55"/>
      <c r="BU63" s="55"/>
      <c r="BV63" s="55"/>
      <c r="BW63" s="55"/>
      <c r="BX63" s="55"/>
      <c r="BY63" s="55"/>
      <c r="BZ63" s="55"/>
      <c r="CA63" s="55"/>
      <c r="CB63" s="55"/>
      <c r="CC63" s="55"/>
      <c r="CD63" s="55"/>
      <c r="CE63" s="55"/>
      <c r="CF63" s="55"/>
      <c r="CG63" s="55"/>
      <c r="CH63" s="55"/>
      <c r="CI63" s="55"/>
      <c r="CJ63" s="55"/>
      <c r="CK63" s="55"/>
      <c r="CL63" s="55"/>
      <c r="CM63" s="55"/>
      <c r="CN63" s="55"/>
      <c r="CO63" s="55"/>
      <c r="CP63" s="55"/>
      <c r="CQ63" s="55"/>
      <c r="CR63" s="55"/>
      <c r="CS63" s="55"/>
      <c r="CT63" s="55"/>
      <c r="CZ63" s="215"/>
      <c r="DA63" s="215"/>
      <c r="DB63" s="215"/>
      <c r="DC63" s="215"/>
      <c r="DD63" s="215"/>
      <c r="DE63" s="215"/>
      <c r="DF63" s="215"/>
      <c r="DG63" s="215"/>
      <c r="DH63" s="215"/>
      <c r="DI63" s="215"/>
      <c r="DJ63" s="215"/>
      <c r="DK63" s="215"/>
      <c r="DL63" s="215"/>
      <c r="DM63" s="215"/>
      <c r="DN63" s="215"/>
      <c r="DO63" s="215"/>
      <c r="DP63" s="215"/>
      <c r="DQ63" s="215"/>
      <c r="DR63" s="215"/>
      <c r="DS63" s="215"/>
      <c r="DT63" s="215"/>
      <c r="DU63" s="215"/>
      <c r="DV63" s="215"/>
      <c r="DW63" s="215"/>
      <c r="DX63" s="215"/>
      <c r="DY63" s="215"/>
      <c r="DZ63" s="215"/>
      <c r="EA63" s="215"/>
      <c r="EB63" s="215"/>
      <c r="EC63" s="215"/>
      <c r="ED63" s="215"/>
      <c r="EI63" s="81"/>
      <c r="EJ63" s="234"/>
      <c r="EK63" s="234"/>
      <c r="EL63" s="234"/>
      <c r="EM63" s="234"/>
      <c r="EN63" s="234"/>
      <c r="EO63" s="234"/>
      <c r="EP63" s="234"/>
      <c r="EQ63" s="234"/>
      <c r="ER63" s="234"/>
      <c r="ES63" s="234"/>
      <c r="ET63" s="234"/>
      <c r="EU63" s="234"/>
      <c r="EV63" s="234"/>
      <c r="EW63" s="234"/>
      <c r="EX63" s="234"/>
      <c r="EY63" s="234"/>
      <c r="EZ63" s="234"/>
      <c r="FA63" s="234"/>
      <c r="FB63" s="234"/>
      <c r="FC63" s="234"/>
      <c r="FD63" s="234"/>
      <c r="FE63" s="234"/>
      <c r="FF63" s="234"/>
      <c r="FG63" s="234"/>
      <c r="FH63" s="234"/>
      <c r="FI63" s="234"/>
      <c r="FJ63" s="234"/>
      <c r="FK63" s="234"/>
      <c r="FL63" s="234"/>
      <c r="FM63" s="234"/>
      <c r="FN63" s="234"/>
      <c r="FP63" s="72"/>
      <c r="FQ63" s="15"/>
      <c r="FR63" s="60"/>
      <c r="FS63" s="56"/>
      <c r="FT63" s="60"/>
      <c r="FU63" s="60"/>
      <c r="FV63" s="60"/>
      <c r="FW63" s="60"/>
      <c r="FX63" s="60"/>
      <c r="FY63" s="60"/>
      <c r="FZ63" s="60"/>
      <c r="GA63" s="29"/>
    </row>
    <row r="64" spans="1:183" x14ac:dyDescent="0.25">
      <c r="A64" s="4" t="s">
        <v>294</v>
      </c>
      <c r="B64" s="31">
        <v>44321</v>
      </c>
      <c r="C64" s="34">
        <v>1</v>
      </c>
      <c r="D64" s="28" t="s">
        <v>332</v>
      </c>
      <c r="E64" s="136" t="s">
        <v>298</v>
      </c>
      <c r="F64" s="28">
        <v>460318471</v>
      </c>
      <c r="G64" s="49">
        <v>16879</v>
      </c>
      <c r="H64" s="29">
        <v>111</v>
      </c>
      <c r="I64" s="25" t="s">
        <v>379</v>
      </c>
      <c r="J64" s="25" t="s">
        <v>2</v>
      </c>
      <c r="K64" s="67">
        <v>1</v>
      </c>
      <c r="L64" s="33">
        <v>44302</v>
      </c>
      <c r="M64" s="66">
        <v>1</v>
      </c>
      <c r="N64" s="45" t="s">
        <v>124</v>
      </c>
      <c r="O64" s="33">
        <v>44321</v>
      </c>
      <c r="P64" s="33" t="s">
        <v>473</v>
      </c>
      <c r="Z64" s="236">
        <v>44321</v>
      </c>
      <c r="AA64" s="45">
        <v>17.95</v>
      </c>
      <c r="AC64" s="28" t="s">
        <v>268</v>
      </c>
      <c r="AD64" s="62">
        <v>1</v>
      </c>
      <c r="AE64" s="189" t="s">
        <v>874</v>
      </c>
      <c r="AF64" s="55" t="s">
        <v>332</v>
      </c>
      <c r="AG64" s="158">
        <v>38.740982140926597</v>
      </c>
      <c r="AH64" s="152" t="s">
        <v>851</v>
      </c>
      <c r="AI64" s="152">
        <f>BA64-AG64</f>
        <v>-3.0959172004810966</v>
      </c>
      <c r="AJ64" s="152">
        <f>BA64-AG64</f>
        <v>-3.0959172004810966</v>
      </c>
      <c r="AK64" s="152">
        <v>50</v>
      </c>
      <c r="AL64" s="152" t="s">
        <v>852</v>
      </c>
      <c r="AM64" s="154"/>
      <c r="AN64" s="154">
        <f>BA64-AK64</f>
        <v>-14.354935059554499</v>
      </c>
      <c r="AO64" s="152">
        <v>40.956744583629501</v>
      </c>
      <c r="AP64" s="152" t="s">
        <v>851</v>
      </c>
      <c r="AQ64" s="158">
        <v>38.088020113996599</v>
      </c>
      <c r="AR64" s="152" t="s">
        <v>851</v>
      </c>
      <c r="AS64" s="152">
        <f>BA64-AQ64</f>
        <v>-2.4429551735510984</v>
      </c>
      <c r="AT64" s="152">
        <f>BA64-AQ64</f>
        <v>-2.4429551735510984</v>
      </c>
      <c r="AU64" s="152"/>
      <c r="AV64" s="152"/>
      <c r="AW64" s="158">
        <v>35.025139933456998</v>
      </c>
      <c r="AX64" s="158">
        <v>32.871308678947599</v>
      </c>
      <c r="AY64" s="152">
        <v>39.495120572214901</v>
      </c>
      <c r="AZ64" s="152" t="s">
        <v>851</v>
      </c>
      <c r="BA64" s="156">
        <v>35.645064940445501</v>
      </c>
      <c r="BB64" s="152">
        <f>AG64-BA64</f>
        <v>3.0959172004810966</v>
      </c>
      <c r="BC64" s="125"/>
      <c r="BD64" s="128">
        <v>16.100000000000001</v>
      </c>
      <c r="BE64" s="128">
        <v>1.54</v>
      </c>
      <c r="BF64" s="157">
        <v>34.422734975637802</v>
      </c>
      <c r="BG64" s="157">
        <v>33.815539473350299</v>
      </c>
      <c r="BH64" s="157">
        <v>19.6041715748004</v>
      </c>
      <c r="BI64" s="153">
        <v>-0.60719550228750307</v>
      </c>
      <c r="BJ64" s="153">
        <v>-0.60719550228750307</v>
      </c>
      <c r="BK64" s="243">
        <v>44442</v>
      </c>
      <c r="BL64" s="45">
        <v>0.41</v>
      </c>
      <c r="BN64" s="28" t="s">
        <v>522</v>
      </c>
      <c r="BO64" s="28">
        <v>1</v>
      </c>
      <c r="BP64" s="189" t="s">
        <v>935</v>
      </c>
      <c r="BQ64" s="28" t="s">
        <v>392</v>
      </c>
      <c r="BR64" s="192">
        <v>39.686361991902999</v>
      </c>
      <c r="BS64" s="191" t="s">
        <v>851</v>
      </c>
      <c r="BT64" s="191">
        <f>CL64-BR64</f>
        <v>-4.5378515354761007</v>
      </c>
      <c r="BU64" s="191">
        <f>CL64-BR64</f>
        <v>-4.5378515354761007</v>
      </c>
      <c r="BV64" s="192">
        <v>31.765115820538799</v>
      </c>
      <c r="BW64" s="191" t="s">
        <v>851</v>
      </c>
      <c r="BX64" s="190">
        <f>CL64-BV64</f>
        <v>3.3833946358880986</v>
      </c>
      <c r="BY64" s="190">
        <f>CL64-BV64</f>
        <v>3.3833946358880986</v>
      </c>
      <c r="BZ64" s="191">
        <v>0</v>
      </c>
      <c r="CA64" s="191" t="s">
        <v>852</v>
      </c>
      <c r="CB64" s="192">
        <v>38.3950481057663</v>
      </c>
      <c r="CC64" s="191" t="s">
        <v>851</v>
      </c>
      <c r="CD64" s="191">
        <f>CL64-CB64</f>
        <v>-3.2465376493394018</v>
      </c>
      <c r="CE64" s="191">
        <f>CL64-CB64</f>
        <v>-3.2465376493394018</v>
      </c>
      <c r="CF64" s="29"/>
      <c r="CG64" s="29"/>
      <c r="CH64" s="191">
        <v>0</v>
      </c>
      <c r="CI64" s="192">
        <v>36.0337391949965</v>
      </c>
      <c r="CJ64" s="191">
        <v>0</v>
      </c>
      <c r="CK64" s="191" t="s">
        <v>852</v>
      </c>
      <c r="CL64" s="193">
        <v>35.148510456426898</v>
      </c>
      <c r="CM64" s="191">
        <f>BR64-CL64</f>
        <v>4.5378515354761007</v>
      </c>
      <c r="CN64" s="29"/>
      <c r="CO64" s="46">
        <v>29.3</v>
      </c>
      <c r="CP64" s="46">
        <v>1.76</v>
      </c>
      <c r="CQ64" s="190">
        <v>35.148317154554903</v>
      </c>
      <c r="CR64" s="190">
        <v>34.594090985804797</v>
      </c>
      <c r="CS64" s="190">
        <v>20.497618095604899</v>
      </c>
      <c r="CT64" s="191">
        <v>-0.55422616875010533</v>
      </c>
      <c r="CU64" s="188">
        <v>-0.55422616875010533</v>
      </c>
      <c r="CV64" s="243">
        <v>44531</v>
      </c>
      <c r="CW64" s="46">
        <v>0.39</v>
      </c>
      <c r="CX64" s="34" t="s">
        <v>270</v>
      </c>
      <c r="CY64" s="34" t="s">
        <v>267</v>
      </c>
      <c r="CZ64" s="196" t="s">
        <v>959</v>
      </c>
      <c r="DA64" s="126" t="s">
        <v>463</v>
      </c>
      <c r="DB64" s="188">
        <v>38.479999999999997</v>
      </c>
      <c r="DC64" s="191" t="s">
        <v>851</v>
      </c>
      <c r="DD64" s="188">
        <f>DV64-DB64</f>
        <v>-2.5874641482989986</v>
      </c>
      <c r="DE64" s="188">
        <f>DV64-DB64</f>
        <v>-2.5874641482989986</v>
      </c>
      <c r="DF64" s="188">
        <v>0</v>
      </c>
      <c r="DG64" s="191" t="s">
        <v>852</v>
      </c>
      <c r="DH64" s="197">
        <f>DV64-DF64</f>
        <v>35.892535851700998</v>
      </c>
      <c r="DI64" s="197">
        <f>DV64-DF64</f>
        <v>35.892535851700998</v>
      </c>
      <c r="DJ64" s="188">
        <v>0</v>
      </c>
      <c r="DK64" s="191" t="s">
        <v>852</v>
      </c>
      <c r="DL64" s="188">
        <v>38.625273003560103</v>
      </c>
      <c r="DM64" s="191" t="s">
        <v>851</v>
      </c>
      <c r="DN64" s="188">
        <f>DV64-DL64</f>
        <v>-2.732737151859105</v>
      </c>
      <c r="DO64" s="188">
        <f>DV64-DL64</f>
        <v>-2.732737151859105</v>
      </c>
      <c r="DP64" s="61"/>
      <c r="DQ64" s="61"/>
      <c r="DR64" s="198">
        <v>34.780473987130499</v>
      </c>
      <c r="DS64" s="198">
        <v>32.804372819718601</v>
      </c>
      <c r="DT64" s="188">
        <v>0</v>
      </c>
      <c r="DU64" s="188"/>
      <c r="DV64" s="214">
        <v>35.892535851700998</v>
      </c>
      <c r="DW64" s="188">
        <f>DB64-DV64</f>
        <v>2.5874641482989986</v>
      </c>
      <c r="DX64" s="61"/>
      <c r="DY64" s="199">
        <v>33.6</v>
      </c>
      <c r="DZ64" s="199">
        <v>1.55</v>
      </c>
      <c r="EA64" s="188">
        <v>30.328641646223598</v>
      </c>
      <c r="EB64" s="188">
        <v>38.5504083245334</v>
      </c>
      <c r="EC64" s="188">
        <v>20.949786286641</v>
      </c>
      <c r="ED64" s="191">
        <v>8.2217666783098018</v>
      </c>
      <c r="EE64" s="188">
        <v>8.2217666783098018</v>
      </c>
      <c r="EF64" s="240">
        <v>44349</v>
      </c>
      <c r="EG64" s="28">
        <v>3.41</v>
      </c>
      <c r="EI64" s="162" t="s">
        <v>267</v>
      </c>
      <c r="EJ64" s="82"/>
      <c r="EK64" s="82"/>
      <c r="EL64" s="82"/>
      <c r="EM64" s="82"/>
      <c r="EN64" s="82"/>
      <c r="EO64" s="82"/>
      <c r="EP64" s="82"/>
      <c r="EQ64" s="82"/>
      <c r="ER64" s="82"/>
      <c r="ES64" s="82"/>
      <c r="ET64" s="82"/>
      <c r="EU64" s="82"/>
      <c r="EV64" s="82"/>
      <c r="EW64" s="82"/>
      <c r="EX64" s="82"/>
      <c r="EY64" s="82"/>
      <c r="EZ64" s="82"/>
      <c r="FA64" s="82"/>
      <c r="FB64" s="82"/>
      <c r="FC64" s="82"/>
      <c r="FD64" s="82"/>
      <c r="FE64" s="82"/>
      <c r="FF64" s="82"/>
      <c r="FG64" s="82"/>
      <c r="FH64" s="82"/>
      <c r="FI64" s="82"/>
      <c r="FJ64" s="82"/>
      <c r="FK64" s="82"/>
      <c r="FL64" s="82"/>
      <c r="FM64" s="82"/>
      <c r="FN64" s="82"/>
      <c r="FP64" s="72"/>
      <c r="FQ64" s="15"/>
      <c r="FR64" s="60"/>
      <c r="FS64" s="56"/>
      <c r="FT64" s="60"/>
      <c r="FU64" s="60"/>
      <c r="FV64" s="60"/>
      <c r="FW64" s="60"/>
      <c r="FX64" s="60"/>
      <c r="FY64" s="60"/>
      <c r="FZ64" s="60"/>
      <c r="GA64" s="29"/>
    </row>
    <row r="65" spans="1:183" x14ac:dyDescent="0.25">
      <c r="A65" s="4" t="s">
        <v>295</v>
      </c>
      <c r="B65" s="31">
        <v>44321</v>
      </c>
      <c r="C65" s="34">
        <v>2</v>
      </c>
      <c r="D65" s="28" t="s">
        <v>317</v>
      </c>
      <c r="E65" s="136" t="s">
        <v>162</v>
      </c>
      <c r="F65" s="28">
        <v>370911424</v>
      </c>
      <c r="G65" s="49">
        <v>13769</v>
      </c>
      <c r="H65" s="29">
        <v>201</v>
      </c>
      <c r="I65" s="28" t="s">
        <v>193</v>
      </c>
      <c r="J65" s="28" t="s">
        <v>1</v>
      </c>
      <c r="K65" s="67" t="s">
        <v>497</v>
      </c>
      <c r="AD65" s="62"/>
      <c r="AE65" s="29"/>
      <c r="BJ65" s="153"/>
      <c r="CV65" s="240"/>
      <c r="EI65" s="82"/>
      <c r="EJ65" s="82"/>
      <c r="EK65" s="82"/>
      <c r="EL65" s="82"/>
      <c r="EM65" s="82"/>
      <c r="EN65" s="82"/>
      <c r="EO65" s="82"/>
      <c r="EP65" s="82"/>
      <c r="EQ65" s="82"/>
      <c r="ER65" s="82"/>
      <c r="ES65" s="82"/>
      <c r="ET65" s="82"/>
      <c r="EU65" s="82"/>
      <c r="EV65" s="82"/>
      <c r="EW65" s="82"/>
      <c r="EX65" s="82"/>
      <c r="EY65" s="82"/>
      <c r="EZ65" s="82"/>
      <c r="FA65" s="82"/>
      <c r="FB65" s="82"/>
      <c r="FC65" s="82"/>
      <c r="FD65" s="82"/>
      <c r="FE65" s="82"/>
      <c r="FF65" s="82"/>
      <c r="FG65" s="82"/>
      <c r="FH65" s="82"/>
      <c r="FI65" s="82"/>
      <c r="FJ65" s="82"/>
      <c r="FK65" s="82"/>
      <c r="FL65" s="82"/>
      <c r="FM65" s="82"/>
      <c r="FN65" s="82"/>
      <c r="FR65" s="167"/>
      <c r="FS65" s="194"/>
      <c r="FT65" s="167"/>
      <c r="FU65" s="167"/>
      <c r="FV65" s="167"/>
      <c r="FW65" s="61"/>
      <c r="FX65" s="61"/>
      <c r="FY65" s="61"/>
      <c r="FZ65" s="61"/>
      <c r="GA65" s="29"/>
    </row>
    <row r="66" spans="1:183" x14ac:dyDescent="0.25">
      <c r="A66" s="4" t="s">
        <v>296</v>
      </c>
      <c r="B66" s="31">
        <v>44323</v>
      </c>
      <c r="C66" s="34">
        <v>3</v>
      </c>
      <c r="D66" s="28" t="s">
        <v>350</v>
      </c>
      <c r="E66" s="136" t="s">
        <v>168</v>
      </c>
      <c r="F66" s="28">
        <v>470909412</v>
      </c>
      <c r="G66" s="49">
        <v>17419</v>
      </c>
      <c r="H66" s="29">
        <v>111</v>
      </c>
      <c r="I66" s="25" t="s">
        <v>198</v>
      </c>
      <c r="J66" s="25" t="s">
        <v>2</v>
      </c>
      <c r="K66" s="67" t="s">
        <v>498</v>
      </c>
      <c r="AD66" s="62"/>
      <c r="AE66" s="29"/>
      <c r="BJ66" s="153"/>
      <c r="EI66" s="82"/>
      <c r="EJ66" s="82"/>
      <c r="EK66" s="82"/>
      <c r="EL66" s="82"/>
      <c r="EM66" s="82"/>
      <c r="EN66" s="82"/>
      <c r="EO66" s="82"/>
      <c r="EP66" s="82"/>
      <c r="EQ66" s="82"/>
      <c r="ER66" s="82"/>
      <c r="ES66" s="82"/>
      <c r="ET66" s="82"/>
      <c r="EU66" s="82"/>
      <c r="EV66" s="82"/>
      <c r="EW66" s="82"/>
      <c r="EX66" s="82"/>
      <c r="EY66" s="82"/>
      <c r="EZ66" s="82"/>
      <c r="FA66" s="82"/>
      <c r="FB66" s="82"/>
      <c r="FC66" s="82"/>
      <c r="FD66" s="82"/>
      <c r="FE66" s="82"/>
      <c r="FF66" s="82"/>
      <c r="FG66" s="82"/>
      <c r="FH66" s="82"/>
      <c r="FI66" s="82"/>
      <c r="FJ66" s="82"/>
      <c r="FK66" s="82"/>
      <c r="FL66" s="82"/>
      <c r="FM66" s="82"/>
      <c r="FN66" s="82"/>
      <c r="FR66" s="62"/>
      <c r="FS66" s="76"/>
      <c r="FT66" s="62"/>
      <c r="FU66" s="62"/>
      <c r="FV66" s="62"/>
      <c r="FW66" s="61"/>
      <c r="FX66" s="61"/>
      <c r="FY66" s="61"/>
      <c r="FZ66" s="61"/>
      <c r="GA66" s="29"/>
    </row>
    <row r="67" spans="1:183" x14ac:dyDescent="0.25">
      <c r="A67" s="4" t="s">
        <v>297</v>
      </c>
      <c r="B67" s="31">
        <v>44323</v>
      </c>
      <c r="C67" s="34">
        <v>2</v>
      </c>
      <c r="D67" s="28" t="s">
        <v>361</v>
      </c>
      <c r="E67" s="136" t="s">
        <v>170</v>
      </c>
      <c r="F67" s="28">
        <v>401009402</v>
      </c>
      <c r="G67" s="49">
        <v>14893</v>
      </c>
      <c r="H67" s="29">
        <v>111</v>
      </c>
      <c r="I67" s="28" t="s">
        <v>200</v>
      </c>
      <c r="J67" s="28" t="s">
        <v>1</v>
      </c>
      <c r="K67" s="67" t="s">
        <v>515</v>
      </c>
      <c r="AD67" s="62"/>
      <c r="AE67" s="29"/>
      <c r="BJ67" s="153"/>
      <c r="BP67" s="55"/>
      <c r="BQ67" s="55"/>
      <c r="BR67" s="55"/>
      <c r="BS67" s="55"/>
      <c r="BT67" s="55"/>
      <c r="BU67" s="55"/>
      <c r="BV67" s="55"/>
      <c r="BW67" s="55"/>
      <c r="BX67" s="55"/>
      <c r="BY67" s="55"/>
      <c r="BZ67" s="55"/>
      <c r="CA67" s="55"/>
      <c r="CB67" s="55"/>
      <c r="CC67" s="55"/>
      <c r="CD67" s="55"/>
      <c r="CE67" s="55"/>
      <c r="CF67" s="55"/>
      <c r="CG67" s="55"/>
      <c r="CH67" s="55"/>
      <c r="CI67" s="55"/>
      <c r="CJ67" s="55"/>
      <c r="CK67" s="55"/>
      <c r="CL67" s="55"/>
      <c r="CM67" s="55"/>
      <c r="CN67" s="55"/>
      <c r="CO67" s="55"/>
      <c r="CP67" s="55"/>
      <c r="CQ67" s="55"/>
      <c r="CR67" s="55"/>
      <c r="CS67" s="55"/>
      <c r="CT67" s="55"/>
      <c r="CZ67" s="215"/>
      <c r="DB67" s="215"/>
      <c r="DC67" s="215"/>
      <c r="DD67" s="215"/>
      <c r="DE67" s="215"/>
      <c r="DF67" s="215"/>
      <c r="DG67" s="215"/>
      <c r="DH67" s="215"/>
      <c r="DI67" s="215"/>
      <c r="DJ67" s="215"/>
      <c r="DK67" s="215"/>
      <c r="DL67" s="215"/>
      <c r="DM67" s="215"/>
      <c r="DN67" s="215"/>
      <c r="DO67" s="215"/>
      <c r="DP67" s="215"/>
      <c r="DQ67" s="215"/>
      <c r="DR67" s="215"/>
      <c r="DS67" s="215"/>
      <c r="DT67" s="215"/>
      <c r="DU67" s="215"/>
      <c r="DV67" s="215"/>
      <c r="DW67" s="215"/>
      <c r="DX67" s="215"/>
      <c r="DY67" s="215"/>
      <c r="DZ67" s="215"/>
      <c r="EA67" s="215"/>
      <c r="EB67" s="215"/>
      <c r="EC67" s="215"/>
      <c r="ED67" s="215"/>
      <c r="EI67" s="82"/>
      <c r="EJ67" s="82"/>
      <c r="EK67" s="82"/>
      <c r="EL67" s="82"/>
      <c r="EM67" s="82"/>
      <c r="EN67" s="82"/>
      <c r="EO67" s="82"/>
      <c r="EP67" s="82"/>
      <c r="EQ67" s="82"/>
      <c r="ER67" s="82"/>
      <c r="ES67" s="82"/>
      <c r="ET67" s="82"/>
      <c r="EU67" s="82"/>
      <c r="EV67" s="82"/>
      <c r="EW67" s="82"/>
      <c r="EX67" s="82"/>
      <c r="EY67" s="82"/>
      <c r="EZ67" s="82"/>
      <c r="FA67" s="82"/>
      <c r="FB67" s="82"/>
      <c r="FC67" s="82"/>
      <c r="FD67" s="82"/>
      <c r="FE67" s="82"/>
      <c r="FF67" s="82"/>
      <c r="FG67" s="82"/>
      <c r="FH67" s="82"/>
      <c r="FI67" s="82"/>
      <c r="FJ67" s="82"/>
      <c r="FK67" s="82"/>
      <c r="FL67" s="82"/>
      <c r="FM67" s="82"/>
      <c r="FN67" s="82"/>
      <c r="FR67" s="62"/>
      <c r="FS67" s="76"/>
      <c r="FT67" s="62"/>
      <c r="FU67" s="62"/>
      <c r="FV67" s="62"/>
      <c r="FW67" s="61"/>
      <c r="FX67" s="61"/>
      <c r="FY67" s="61"/>
      <c r="FZ67" s="61"/>
      <c r="GA67" s="29"/>
    </row>
    <row r="68" spans="1:183" x14ac:dyDescent="0.25">
      <c r="A68" s="4" t="s">
        <v>299</v>
      </c>
      <c r="B68" s="31">
        <v>44326</v>
      </c>
      <c r="C68" s="34">
        <v>3</v>
      </c>
      <c r="D68" s="28" t="s">
        <v>346</v>
      </c>
      <c r="E68" s="136" t="s">
        <v>164</v>
      </c>
      <c r="F68" s="28">
        <v>450922456</v>
      </c>
      <c r="G68" s="49">
        <v>16702</v>
      </c>
      <c r="H68" s="29">
        <v>111</v>
      </c>
      <c r="K68" s="67" t="s">
        <v>505</v>
      </c>
      <c r="AD68" s="62"/>
      <c r="AE68" s="29"/>
      <c r="BJ68" s="153"/>
      <c r="GA68" s="29"/>
    </row>
    <row r="69" spans="1:183" x14ac:dyDescent="0.25">
      <c r="A69" s="4" t="s">
        <v>300</v>
      </c>
      <c r="B69" s="31">
        <v>44328</v>
      </c>
      <c r="C69" s="34">
        <v>2</v>
      </c>
      <c r="D69" s="28" t="s">
        <v>354</v>
      </c>
      <c r="E69" s="136" t="s">
        <v>175</v>
      </c>
      <c r="F69" s="28">
        <v>5401281578</v>
      </c>
      <c r="G69" s="49">
        <v>19752</v>
      </c>
      <c r="H69" s="29">
        <v>211</v>
      </c>
      <c r="K69" s="67" t="s">
        <v>519</v>
      </c>
      <c r="L69" s="66"/>
      <c r="AD69" s="62"/>
      <c r="AE69" s="29"/>
      <c r="BJ69" s="153"/>
      <c r="GA69" s="29"/>
    </row>
    <row r="70" spans="1:183" x14ac:dyDescent="0.25">
      <c r="A70" s="4" t="s">
        <v>301</v>
      </c>
      <c r="B70" s="31">
        <v>44329</v>
      </c>
      <c r="C70" s="34">
        <v>2</v>
      </c>
      <c r="D70" s="28" t="s">
        <v>371</v>
      </c>
      <c r="E70" s="136" t="s">
        <v>177</v>
      </c>
      <c r="F70" s="28">
        <v>440414421</v>
      </c>
      <c r="G70" s="49">
        <v>16176</v>
      </c>
      <c r="H70" s="29">
        <v>111</v>
      </c>
      <c r="I70" s="28" t="s">
        <v>206</v>
      </c>
      <c r="J70" s="28" t="s">
        <v>1</v>
      </c>
      <c r="K70" s="67" t="s">
        <v>520</v>
      </c>
      <c r="AD70" s="62"/>
      <c r="AE70" s="61"/>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153"/>
      <c r="BP70" s="55"/>
      <c r="BQ70" s="55"/>
      <c r="BR70" s="55"/>
      <c r="BS70" s="55"/>
      <c r="BT70" s="55"/>
      <c r="BU70" s="55"/>
      <c r="BV70" s="55"/>
      <c r="BW70" s="55"/>
      <c r="BX70" s="55"/>
      <c r="BY70" s="55"/>
      <c r="BZ70" s="55"/>
      <c r="CA70" s="55"/>
      <c r="CB70" s="55"/>
      <c r="CC70" s="55"/>
      <c r="CD70" s="55"/>
      <c r="CE70" s="55"/>
      <c r="CF70" s="55"/>
      <c r="CG70" s="55"/>
      <c r="CH70" s="55"/>
      <c r="CI70" s="55"/>
      <c r="CJ70" s="55"/>
      <c r="CK70" s="55"/>
      <c r="CL70" s="55"/>
      <c r="CM70" s="55"/>
      <c r="CN70" s="55"/>
      <c r="CO70" s="55"/>
      <c r="CP70" s="55"/>
      <c r="CQ70" s="55"/>
      <c r="CR70" s="55"/>
      <c r="CS70" s="55"/>
      <c r="CT70" s="55"/>
      <c r="CZ70" s="215"/>
      <c r="DA70" s="215"/>
      <c r="DB70" s="215"/>
      <c r="DC70" s="215"/>
      <c r="DD70" s="215"/>
      <c r="DE70" s="215"/>
      <c r="DF70" s="215"/>
      <c r="DG70" s="215"/>
      <c r="DH70" s="215"/>
      <c r="DI70" s="215"/>
      <c r="DJ70" s="215"/>
      <c r="DK70" s="215"/>
      <c r="DL70" s="215"/>
      <c r="DM70" s="215"/>
      <c r="DN70" s="215"/>
      <c r="DO70" s="215"/>
      <c r="DP70" s="215"/>
      <c r="DQ70" s="215"/>
      <c r="DR70" s="215"/>
      <c r="DS70" s="215"/>
      <c r="DT70" s="215"/>
      <c r="DU70" s="215"/>
      <c r="DV70" s="215"/>
      <c r="DW70" s="215"/>
      <c r="DX70" s="215"/>
      <c r="DY70" s="215"/>
      <c r="DZ70" s="215"/>
      <c r="EA70" s="215"/>
      <c r="EB70" s="215"/>
      <c r="EC70" s="215"/>
      <c r="ED70" s="215"/>
      <c r="GA70" s="29"/>
    </row>
    <row r="71" spans="1:183" x14ac:dyDescent="0.25">
      <c r="A71" s="4" t="s">
        <v>382</v>
      </c>
      <c r="B71" s="49">
        <v>44337</v>
      </c>
      <c r="C71" s="34">
        <v>1</v>
      </c>
      <c r="D71" s="28" t="s">
        <v>389</v>
      </c>
      <c r="E71" s="136" t="s">
        <v>388</v>
      </c>
      <c r="F71" s="28">
        <v>380915002</v>
      </c>
      <c r="G71" s="35">
        <v>14138</v>
      </c>
      <c r="H71" s="29">
        <v>213</v>
      </c>
      <c r="J71" s="29" t="s">
        <v>0</v>
      </c>
      <c r="K71" s="67">
        <v>0</v>
      </c>
      <c r="M71" s="66">
        <v>1</v>
      </c>
      <c r="N71" s="45" t="s">
        <v>680</v>
      </c>
      <c r="O71" s="66">
        <v>2009</v>
      </c>
      <c r="Q71" s="66" t="s">
        <v>494</v>
      </c>
      <c r="R71" s="33">
        <v>44337</v>
      </c>
      <c r="S71" s="33" t="s">
        <v>473</v>
      </c>
      <c r="Z71" s="236">
        <v>44337</v>
      </c>
      <c r="AA71" s="45">
        <v>35.24</v>
      </c>
      <c r="AC71" s="28" t="s">
        <v>268</v>
      </c>
      <c r="AD71" s="167">
        <v>1</v>
      </c>
      <c r="AE71" s="196" t="s">
        <v>860</v>
      </c>
      <c r="AF71" s="162" t="s">
        <v>389</v>
      </c>
      <c r="AG71" s="163">
        <v>38.1030641074599</v>
      </c>
      <c r="AH71" s="164" t="s">
        <v>851</v>
      </c>
      <c r="AI71" s="164">
        <f>BA71-AG71</f>
        <v>-1.6596629357972006</v>
      </c>
      <c r="AJ71" s="164">
        <f>BA71-AG71</f>
        <v>-1.6596629357972006</v>
      </c>
      <c r="AK71" s="163">
        <v>32.820822260813799</v>
      </c>
      <c r="AL71" s="164" t="s">
        <v>851</v>
      </c>
      <c r="AM71" s="165">
        <f>BA71-AK71</f>
        <v>3.622578910848901</v>
      </c>
      <c r="AN71" s="165">
        <f>BA71-AK71</f>
        <v>3.622578910848901</v>
      </c>
      <c r="AO71" s="166">
        <v>0</v>
      </c>
      <c r="AP71" s="164" t="s">
        <v>852</v>
      </c>
      <c r="AQ71" s="166">
        <v>38.670320776168602</v>
      </c>
      <c r="AR71" s="164" t="s">
        <v>851</v>
      </c>
      <c r="AS71" s="164">
        <f>BA71-AQ71</f>
        <v>-2.2269196045059019</v>
      </c>
      <c r="AT71" s="164">
        <f>BA71-AQ71</f>
        <v>-2.2269196045059019</v>
      </c>
      <c r="AU71" s="167"/>
      <c r="AV71" s="167"/>
      <c r="AW71" s="166">
        <v>37.223939920728597</v>
      </c>
      <c r="AX71" s="163">
        <v>35.675705736401802</v>
      </c>
      <c r="AY71" s="166">
        <v>0</v>
      </c>
      <c r="AZ71" s="164" t="s">
        <v>852</v>
      </c>
      <c r="BA71" s="168">
        <v>36.4434011716627</v>
      </c>
      <c r="BB71" s="164">
        <f>AG71-BA71</f>
        <v>1.6596629357972006</v>
      </c>
      <c r="BC71" s="167"/>
      <c r="BD71" s="169">
        <v>7.7</v>
      </c>
      <c r="BE71" s="169">
        <v>1.43</v>
      </c>
      <c r="BF71" s="170">
        <v>35.980850305024703</v>
      </c>
      <c r="BG71" s="171">
        <v>36.916316726529097</v>
      </c>
      <c r="BH71" s="170">
        <v>20.064985631124301</v>
      </c>
      <c r="BI71" s="166">
        <v>0.93546642150439396</v>
      </c>
      <c r="BJ71" s="153">
        <v>0.93546642150439396</v>
      </c>
      <c r="BK71" s="236">
        <v>44455</v>
      </c>
      <c r="BL71" s="45">
        <v>6.11</v>
      </c>
      <c r="BN71" s="28" t="s">
        <v>268</v>
      </c>
      <c r="BO71" s="126">
        <v>0</v>
      </c>
      <c r="BP71" s="196" t="s">
        <v>936</v>
      </c>
      <c r="BQ71" s="61" t="s">
        <v>557</v>
      </c>
      <c r="BR71" s="188">
        <v>39.03</v>
      </c>
      <c r="BS71" s="188" t="s">
        <v>851</v>
      </c>
      <c r="BT71" s="188">
        <f>CL71-BR71</f>
        <v>-5.0455372809673023</v>
      </c>
      <c r="BU71" s="188">
        <f>CL71-BR71</f>
        <v>-5.0455372809673023</v>
      </c>
      <c r="BV71" s="198">
        <v>30.801285297468301</v>
      </c>
      <c r="BW71" s="188" t="s">
        <v>851</v>
      </c>
      <c r="BX71" s="197">
        <f>CL71-BV71</f>
        <v>3.1831774215643982</v>
      </c>
      <c r="BY71" s="197">
        <f>CL71-BV71</f>
        <v>3.1831774215643982</v>
      </c>
      <c r="BZ71" s="188">
        <v>0</v>
      </c>
      <c r="CA71" s="188" t="s">
        <v>852</v>
      </c>
      <c r="CB71" s="188">
        <v>38.099590886671599</v>
      </c>
      <c r="CC71" s="188" t="s">
        <v>851</v>
      </c>
      <c r="CD71" s="188">
        <f>CL71-CB71</f>
        <v>-4.1151281676389004</v>
      </c>
      <c r="CE71" s="188">
        <f>CL71-CB71</f>
        <v>-4.1151281676389004</v>
      </c>
      <c r="CF71" s="61"/>
      <c r="CG71" s="61"/>
      <c r="CH71" s="198">
        <v>35.678414633812302</v>
      </c>
      <c r="CI71" s="198">
        <v>33.624933349125001</v>
      </c>
      <c r="CJ71" s="188">
        <v>0</v>
      </c>
      <c r="CK71" s="188"/>
      <c r="CL71" s="214">
        <v>33.984462719032699</v>
      </c>
      <c r="CM71" s="188">
        <f>BR71-CL71</f>
        <v>5.0455372809673023</v>
      </c>
      <c r="CN71" s="61"/>
      <c r="CO71" s="199">
        <v>93.7</v>
      </c>
      <c r="CP71" s="199">
        <v>1.77</v>
      </c>
      <c r="CQ71" s="188">
        <v>33.446469974884799</v>
      </c>
      <c r="CR71" s="188">
        <v>37.937508281543998</v>
      </c>
      <c r="CS71" s="188">
        <v>20.732815818448401</v>
      </c>
      <c r="CT71" s="188">
        <v>4.491038306659199</v>
      </c>
      <c r="CU71" s="188">
        <v>4.491038306659199</v>
      </c>
      <c r="CV71" s="243">
        <v>44538</v>
      </c>
      <c r="CW71" s="46">
        <v>3.72</v>
      </c>
      <c r="CY71" s="34" t="s">
        <v>268</v>
      </c>
      <c r="CZ71" s="136"/>
      <c r="DA71" s="136"/>
      <c r="DB71" s="136"/>
      <c r="DC71" s="136"/>
      <c r="DD71" s="136"/>
      <c r="DE71" s="136"/>
      <c r="DF71" s="136"/>
      <c r="DG71" s="136"/>
      <c r="DH71" s="136"/>
      <c r="DI71" s="136"/>
      <c r="DJ71" s="136"/>
      <c r="DK71" s="136"/>
      <c r="DL71" s="136"/>
      <c r="DM71" s="136"/>
      <c r="DN71" s="136"/>
      <c r="DO71" s="136"/>
      <c r="DP71" s="136"/>
      <c r="DQ71" s="136"/>
      <c r="DR71" s="136"/>
      <c r="DS71" s="136"/>
      <c r="DT71" s="136"/>
      <c r="DU71" s="136"/>
      <c r="DV71" s="136"/>
      <c r="DW71" s="136"/>
      <c r="DX71" s="136"/>
      <c r="DY71" s="136"/>
      <c r="DZ71" s="136"/>
      <c r="EA71" s="136"/>
      <c r="EB71" s="136"/>
      <c r="EC71" s="136"/>
      <c r="ED71" s="136"/>
      <c r="EE71" s="136"/>
      <c r="EF71" s="240">
        <v>44636</v>
      </c>
      <c r="EG71" s="28">
        <v>2.79</v>
      </c>
      <c r="EI71" s="28" t="s">
        <v>267</v>
      </c>
      <c r="EJ71" s="82"/>
      <c r="EK71" s="82"/>
      <c r="EL71" s="82"/>
      <c r="EM71" s="82"/>
      <c r="EN71" s="82"/>
      <c r="EO71" s="82"/>
      <c r="EP71" s="82"/>
      <c r="EQ71" s="82"/>
      <c r="ER71" s="82"/>
      <c r="ES71" s="82"/>
      <c r="ET71" s="82"/>
      <c r="EU71" s="82"/>
      <c r="EV71" s="82"/>
      <c r="EW71" s="82"/>
      <c r="EX71" s="82"/>
      <c r="EY71" s="82"/>
      <c r="EZ71" s="82"/>
      <c r="FA71" s="82"/>
      <c r="FB71" s="82"/>
      <c r="FC71" s="82"/>
      <c r="FD71" s="82"/>
      <c r="FE71" s="82"/>
      <c r="FF71" s="82"/>
      <c r="FG71" s="82"/>
      <c r="FH71" s="82"/>
      <c r="FI71" s="82"/>
      <c r="FJ71" s="82"/>
      <c r="FK71" s="82"/>
      <c r="FL71" s="82"/>
      <c r="FM71" s="82"/>
      <c r="FN71" s="82"/>
      <c r="FR71" s="125"/>
      <c r="FS71" s="129"/>
      <c r="FT71" s="125"/>
      <c r="FU71" s="125"/>
      <c r="FV71" s="125"/>
      <c r="GA71" s="125"/>
    </row>
    <row r="72" spans="1:183" x14ac:dyDescent="0.25">
      <c r="A72" s="4" t="s">
        <v>383</v>
      </c>
      <c r="B72" s="49">
        <v>44344</v>
      </c>
      <c r="C72" s="34">
        <v>1</v>
      </c>
      <c r="D72" s="28" t="s">
        <v>394</v>
      </c>
      <c r="E72" s="136" t="s">
        <v>12</v>
      </c>
      <c r="F72" s="28">
        <v>410304428</v>
      </c>
      <c r="G72" s="49">
        <v>15039</v>
      </c>
      <c r="H72" s="29">
        <v>211</v>
      </c>
      <c r="K72" s="67">
        <v>1</v>
      </c>
      <c r="L72" s="33">
        <v>43136</v>
      </c>
      <c r="M72" s="66">
        <v>1</v>
      </c>
      <c r="N72" s="45" t="s">
        <v>124</v>
      </c>
      <c r="O72" s="33">
        <v>43348</v>
      </c>
      <c r="P72" s="33">
        <v>44424</v>
      </c>
      <c r="Q72" s="66" t="s">
        <v>480</v>
      </c>
      <c r="R72" s="33">
        <v>44567</v>
      </c>
      <c r="S72" s="33" t="s">
        <v>473</v>
      </c>
      <c r="Z72" s="236">
        <v>44344</v>
      </c>
      <c r="AA72" s="45">
        <v>3.51</v>
      </c>
      <c r="AC72" s="28" t="s">
        <v>268</v>
      </c>
      <c r="AD72" s="62">
        <v>0</v>
      </c>
      <c r="AE72" s="189" t="s">
        <v>850</v>
      </c>
      <c r="AF72" s="55" t="s">
        <v>394</v>
      </c>
      <c r="AG72" s="151">
        <v>37.899713423134799</v>
      </c>
      <c r="AH72" s="152" t="s">
        <v>851</v>
      </c>
      <c r="AI72" s="152">
        <f>BA72-AG72</f>
        <v>-2.9225338530727001</v>
      </c>
      <c r="AJ72" s="152">
        <f>BA72-AG72</f>
        <v>-2.9225338530727001</v>
      </c>
      <c r="AK72" s="153">
        <v>35.018958118572797</v>
      </c>
      <c r="AL72" s="152" t="s">
        <v>851</v>
      </c>
      <c r="AM72" s="154">
        <f>BA72-AK72</f>
        <v>-4.1778548510698954E-2</v>
      </c>
      <c r="AN72" s="154">
        <f>BA72-AK72</f>
        <v>-4.1778548510698954E-2</v>
      </c>
      <c r="AO72" s="153">
        <v>0</v>
      </c>
      <c r="AP72" s="152" t="s">
        <v>852</v>
      </c>
      <c r="AQ72" s="153">
        <v>50</v>
      </c>
      <c r="AR72" s="152" t="s">
        <v>852</v>
      </c>
      <c r="AS72" s="152"/>
      <c r="AT72" s="152">
        <f>BA72-AQ72</f>
        <v>-15.022820429937902</v>
      </c>
      <c r="AU72" s="125"/>
      <c r="AV72" s="125"/>
      <c r="AW72" s="155">
        <v>39.045407672845997</v>
      </c>
      <c r="AX72" s="151">
        <v>35.626153209761199</v>
      </c>
      <c r="AY72" s="153">
        <v>35.28</v>
      </c>
      <c r="AZ72" s="152" t="s">
        <v>851</v>
      </c>
      <c r="BA72" s="156">
        <v>34.977179570062098</v>
      </c>
      <c r="BB72" s="152">
        <f>AG72-BA72</f>
        <v>2.9225338530727001</v>
      </c>
      <c r="BC72" s="125"/>
      <c r="BD72" s="128">
        <v>10.3</v>
      </c>
      <c r="BE72" s="128">
        <v>1.38</v>
      </c>
      <c r="BF72" s="157">
        <v>35.420488625263999</v>
      </c>
      <c r="BG72" s="157">
        <v>36.844734468819397</v>
      </c>
      <c r="BH72" s="157">
        <v>20.419368116526599</v>
      </c>
      <c r="BI72" s="153">
        <v>1.4242458435553971</v>
      </c>
      <c r="BJ72" s="153">
        <v>1.4242458435554</v>
      </c>
      <c r="BK72" s="236">
        <v>44435</v>
      </c>
      <c r="BL72" s="45">
        <v>3.24</v>
      </c>
      <c r="BM72" s="28" t="s">
        <v>270</v>
      </c>
      <c r="BN72" s="28" t="s">
        <v>267</v>
      </c>
      <c r="BO72" s="28">
        <v>1</v>
      </c>
      <c r="CV72" s="243">
        <v>44518</v>
      </c>
      <c r="CW72" s="46">
        <v>8.01</v>
      </c>
      <c r="CY72" s="34" t="s">
        <v>267</v>
      </c>
      <c r="EF72" s="247" t="s">
        <v>487</v>
      </c>
      <c r="FR72" s="125"/>
      <c r="FS72" s="129"/>
      <c r="FT72" s="125"/>
      <c r="FU72" s="125"/>
      <c r="FV72" s="125"/>
      <c r="GA72" s="125"/>
    </row>
    <row r="73" spans="1:183" x14ac:dyDescent="0.25">
      <c r="A73" s="4" t="s">
        <v>384</v>
      </c>
      <c r="B73" s="49">
        <v>44344</v>
      </c>
      <c r="C73" s="34">
        <v>2</v>
      </c>
      <c r="D73" s="28" t="s">
        <v>390</v>
      </c>
      <c r="E73" s="136" t="s">
        <v>174</v>
      </c>
      <c r="F73" s="28">
        <v>351029406</v>
      </c>
      <c r="G73" s="7">
        <v>13086</v>
      </c>
      <c r="H73" s="4">
        <v>207</v>
      </c>
      <c r="I73" s="28" t="s">
        <v>204</v>
      </c>
      <c r="J73" s="28" t="s">
        <v>1</v>
      </c>
      <c r="K73" s="67" t="s">
        <v>523</v>
      </c>
      <c r="AD73" s="62"/>
      <c r="AE73" s="29"/>
      <c r="BJ73" s="153"/>
    </row>
    <row r="74" spans="1:183" x14ac:dyDescent="0.25">
      <c r="A74" s="4" t="s">
        <v>385</v>
      </c>
      <c r="B74" s="49">
        <v>44349</v>
      </c>
      <c r="C74" s="34">
        <v>4</v>
      </c>
      <c r="D74" s="28" t="s">
        <v>391</v>
      </c>
      <c r="E74" s="136" t="s">
        <v>157</v>
      </c>
      <c r="F74" s="28">
        <v>460705448</v>
      </c>
      <c r="G74" s="49">
        <v>16988</v>
      </c>
      <c r="H74" s="29">
        <v>111</v>
      </c>
      <c r="K74" s="67" t="s">
        <v>524</v>
      </c>
      <c r="AD74" s="62"/>
      <c r="AE74" s="29"/>
      <c r="AF74" s="55"/>
      <c r="BJ74" s="153"/>
      <c r="BP74" s="55"/>
      <c r="BQ74" s="55"/>
      <c r="BR74" s="55"/>
      <c r="BS74" s="55"/>
      <c r="BT74" s="55"/>
      <c r="BU74" s="55"/>
      <c r="BV74" s="55"/>
      <c r="BW74" s="55"/>
      <c r="BX74" s="55"/>
      <c r="BY74" s="55"/>
      <c r="BZ74" s="55"/>
      <c r="CA74" s="55"/>
      <c r="CB74" s="55"/>
      <c r="CC74" s="55"/>
      <c r="CD74" s="55"/>
      <c r="CE74" s="55"/>
      <c r="CF74" s="55"/>
      <c r="CG74" s="55"/>
      <c r="CH74" s="55"/>
      <c r="CI74" s="55"/>
      <c r="CJ74" s="55"/>
      <c r="CK74" s="55"/>
      <c r="CL74" s="55"/>
      <c r="CM74" s="55"/>
      <c r="CN74" s="55"/>
      <c r="CO74" s="55"/>
      <c r="CP74" s="55"/>
      <c r="CQ74" s="55"/>
      <c r="CR74" s="55"/>
      <c r="CS74" s="55"/>
      <c r="CT74" s="55"/>
    </row>
    <row r="75" spans="1:183" x14ac:dyDescent="0.25">
      <c r="A75" s="4" t="s">
        <v>386</v>
      </c>
      <c r="B75" s="49">
        <v>44349</v>
      </c>
      <c r="C75" s="34">
        <v>2</v>
      </c>
      <c r="D75" s="28" t="s">
        <v>392</v>
      </c>
      <c r="E75" s="136" t="s">
        <v>298</v>
      </c>
      <c r="F75" s="28">
        <v>460318471</v>
      </c>
      <c r="G75" s="49">
        <v>16879</v>
      </c>
      <c r="H75" s="29">
        <v>111</v>
      </c>
      <c r="I75" s="25" t="s">
        <v>379</v>
      </c>
      <c r="J75" s="25" t="s">
        <v>2</v>
      </c>
      <c r="K75" s="67" t="s">
        <v>525</v>
      </c>
      <c r="AD75" s="62"/>
      <c r="AE75" s="29"/>
      <c r="BJ75" s="153"/>
    </row>
    <row r="76" spans="1:183" x14ac:dyDescent="0.25">
      <c r="A76" s="4" t="s">
        <v>387</v>
      </c>
      <c r="B76" s="49">
        <v>44351</v>
      </c>
      <c r="C76" s="34">
        <v>3</v>
      </c>
      <c r="D76" s="28" t="s">
        <v>393</v>
      </c>
      <c r="E76" s="136" t="s">
        <v>163</v>
      </c>
      <c r="F76" s="4">
        <v>4504133409</v>
      </c>
      <c r="G76" s="49">
        <v>16540</v>
      </c>
      <c r="H76" s="29">
        <v>211</v>
      </c>
      <c r="K76" s="67" t="s">
        <v>496</v>
      </c>
      <c r="AD76" s="61"/>
      <c r="AE76" s="29"/>
      <c r="BJ76" s="153"/>
      <c r="FR76" s="125"/>
      <c r="FS76" s="129"/>
      <c r="FT76" s="125"/>
      <c r="FU76" s="125"/>
      <c r="FV76" s="125"/>
    </row>
    <row r="77" spans="1:183" x14ac:dyDescent="0.25">
      <c r="A77" s="4" t="s">
        <v>395</v>
      </c>
      <c r="B77" s="49">
        <v>44356</v>
      </c>
      <c r="C77" s="34">
        <v>1</v>
      </c>
      <c r="D77" s="28" t="s">
        <v>426</v>
      </c>
      <c r="E77" s="136" t="s">
        <v>425</v>
      </c>
      <c r="F77" s="28">
        <v>6103230067</v>
      </c>
      <c r="G77" s="49">
        <v>22363</v>
      </c>
      <c r="H77" s="29">
        <v>211</v>
      </c>
      <c r="I77" s="25" t="s">
        <v>534</v>
      </c>
      <c r="J77" s="25" t="s">
        <v>0</v>
      </c>
      <c r="K77" s="67">
        <v>1</v>
      </c>
      <c r="L77" s="33">
        <v>43971</v>
      </c>
      <c r="M77" s="66">
        <v>1</v>
      </c>
      <c r="N77" s="45" t="s">
        <v>124</v>
      </c>
      <c r="O77" s="33">
        <v>44356</v>
      </c>
      <c r="P77" s="33" t="s">
        <v>473</v>
      </c>
      <c r="Z77" s="236">
        <v>44356</v>
      </c>
      <c r="AA77" s="45">
        <v>33.6</v>
      </c>
      <c r="AC77" s="28" t="s">
        <v>268</v>
      </c>
      <c r="AD77" s="62">
        <v>1</v>
      </c>
      <c r="AE77" s="189" t="s">
        <v>893</v>
      </c>
      <c r="AF77" s="55" t="s">
        <v>426</v>
      </c>
      <c r="AG77" s="151">
        <v>39.395303751653302</v>
      </c>
      <c r="AH77" s="152" t="s">
        <v>851</v>
      </c>
      <c r="AI77" s="152">
        <f>BA77-AG77</f>
        <v>-5.3267498866267999</v>
      </c>
      <c r="AJ77" s="152">
        <f>BA77-AG77</f>
        <v>-5.3267498866267999</v>
      </c>
      <c r="AK77" s="153">
        <v>50</v>
      </c>
      <c r="AL77" s="152" t="s">
        <v>852</v>
      </c>
      <c r="AM77" s="154"/>
      <c r="AN77" s="154">
        <f>BA77-AK77</f>
        <v>-15.931446134973498</v>
      </c>
      <c r="AO77" s="153">
        <v>0</v>
      </c>
      <c r="AP77" s="152" t="s">
        <v>852</v>
      </c>
      <c r="AQ77" s="153">
        <v>40.370426172452397</v>
      </c>
      <c r="AR77" s="152" t="s">
        <v>851</v>
      </c>
      <c r="AS77" s="152">
        <f>BA77-AQ77</f>
        <v>-6.3018723074258958</v>
      </c>
      <c r="AT77" s="152">
        <f>BA77-AQ77</f>
        <v>-6.3018723074258958</v>
      </c>
      <c r="AU77" s="125"/>
      <c r="AV77" s="125"/>
      <c r="AW77" s="151">
        <v>38.112151469949801</v>
      </c>
      <c r="AX77" s="151">
        <v>36.003124020742398</v>
      </c>
      <c r="AY77" s="153">
        <v>0</v>
      </c>
      <c r="AZ77" s="152" t="s">
        <v>852</v>
      </c>
      <c r="BA77" s="156">
        <v>34.068553865026502</v>
      </c>
      <c r="BB77" s="152">
        <f>AG77-BA77</f>
        <v>5.3267498866267999</v>
      </c>
      <c r="BC77" s="125"/>
      <c r="BD77" s="128">
        <v>30.6</v>
      </c>
      <c r="BE77" s="128">
        <v>1.75</v>
      </c>
      <c r="BF77" s="157">
        <v>36.138887421020002</v>
      </c>
      <c r="BG77" s="185">
        <v>40</v>
      </c>
      <c r="BH77" s="157">
        <v>19.965936175171901</v>
      </c>
      <c r="BI77" s="153">
        <v>3.8611125789799985</v>
      </c>
      <c r="BJ77" s="153">
        <v>3.8611125789799985</v>
      </c>
      <c r="BK77" s="236">
        <v>44447</v>
      </c>
      <c r="BL77" s="45">
        <v>61.16</v>
      </c>
      <c r="BN77" s="28" t="s">
        <v>268</v>
      </c>
      <c r="BO77" s="28">
        <v>1</v>
      </c>
      <c r="CV77" s="243">
        <v>44533</v>
      </c>
      <c r="CW77" s="46">
        <v>87.5</v>
      </c>
      <c r="CY77" s="34" t="s">
        <v>268</v>
      </c>
      <c r="EF77" s="240">
        <v>44638</v>
      </c>
      <c r="EG77" s="28">
        <v>96.29</v>
      </c>
      <c r="EI77" s="28" t="s">
        <v>268</v>
      </c>
      <c r="FR77" s="125"/>
      <c r="FS77" s="129"/>
      <c r="FT77" s="125"/>
      <c r="FU77" s="125"/>
      <c r="FV77" s="125"/>
      <c r="GA77" s="125"/>
    </row>
    <row r="78" spans="1:183" x14ac:dyDescent="0.25">
      <c r="A78" s="4" t="s">
        <v>396</v>
      </c>
      <c r="B78" s="49">
        <v>44363</v>
      </c>
      <c r="C78" s="34">
        <v>3</v>
      </c>
      <c r="D78" s="28" t="s">
        <v>427</v>
      </c>
      <c r="E78" s="273" t="s">
        <v>179</v>
      </c>
      <c r="F78" s="4">
        <v>460204462</v>
      </c>
      <c r="G78" s="7" t="s">
        <v>669</v>
      </c>
      <c r="H78" s="63">
        <v>111</v>
      </c>
      <c r="I78" s="277"/>
      <c r="J78" s="277"/>
      <c r="K78" s="67" t="s">
        <v>511</v>
      </c>
      <c r="L78" s="50"/>
      <c r="M78" s="68"/>
      <c r="N78" s="51"/>
      <c r="O78" s="50"/>
      <c r="P78" s="50"/>
      <c r="Q78" s="68"/>
      <c r="R78" s="50"/>
      <c r="S78" s="50"/>
      <c r="T78" s="50"/>
      <c r="U78" s="50"/>
      <c r="V78" s="50"/>
      <c r="W78" s="50"/>
      <c r="X78" s="50"/>
      <c r="Y78" s="50"/>
      <c r="Z78" s="239"/>
      <c r="AA78" s="51"/>
      <c r="AB78" s="52"/>
      <c r="AC78" s="53"/>
      <c r="AD78" s="62"/>
      <c r="AE78" s="29"/>
      <c r="BJ78" s="153"/>
      <c r="BK78" s="245"/>
      <c r="BP78" s="55"/>
      <c r="BQ78" s="55"/>
      <c r="BR78" s="55"/>
      <c r="BS78" s="55"/>
      <c r="BT78" s="55"/>
      <c r="BU78" s="55"/>
      <c r="BV78" s="55"/>
      <c r="BW78" s="55"/>
      <c r="BX78" s="55"/>
      <c r="BY78" s="55"/>
      <c r="BZ78" s="55"/>
      <c r="CA78" s="55"/>
      <c r="CB78" s="55"/>
      <c r="CC78" s="55"/>
      <c r="CD78" s="55"/>
      <c r="CE78" s="55"/>
      <c r="CF78" s="55"/>
      <c r="CG78" s="55"/>
      <c r="CH78" s="55"/>
      <c r="CI78" s="55"/>
      <c r="CJ78" s="55"/>
      <c r="CK78" s="55"/>
      <c r="CL78" s="55"/>
      <c r="CM78" s="55"/>
      <c r="CN78" s="55"/>
      <c r="CO78" s="55"/>
      <c r="CP78" s="55"/>
      <c r="CQ78" s="55"/>
      <c r="CR78" s="55"/>
      <c r="CS78" s="55"/>
      <c r="CT78" s="55"/>
      <c r="CZ78" s="215"/>
      <c r="DA78" s="215"/>
      <c r="DB78" s="215"/>
      <c r="DC78" s="215"/>
      <c r="DD78" s="215"/>
      <c r="DE78" s="215"/>
      <c r="DF78" s="215"/>
      <c r="DG78" s="215"/>
      <c r="DH78" s="215"/>
      <c r="DI78" s="215"/>
      <c r="DJ78" s="215"/>
      <c r="DK78" s="215"/>
      <c r="DL78" s="215"/>
      <c r="DM78" s="215"/>
      <c r="DN78" s="215"/>
      <c r="DO78" s="215"/>
      <c r="DP78" s="215"/>
      <c r="DQ78" s="215"/>
      <c r="DR78" s="215"/>
      <c r="DS78" s="215"/>
      <c r="DT78" s="215"/>
      <c r="DU78" s="215"/>
      <c r="DV78" s="215"/>
      <c r="DW78" s="215"/>
      <c r="DX78" s="215"/>
      <c r="DY78" s="215"/>
      <c r="DZ78" s="215"/>
      <c r="EA78" s="215"/>
      <c r="EB78" s="215"/>
      <c r="EC78" s="215"/>
      <c r="ED78" s="215"/>
      <c r="EJ78" s="127"/>
      <c r="EK78" s="127"/>
      <c r="EL78" s="127"/>
      <c r="EM78" s="127"/>
      <c r="EN78" s="127"/>
      <c r="EO78" s="127"/>
      <c r="EP78" s="127"/>
      <c r="EQ78" s="127"/>
      <c r="ER78" s="127"/>
      <c r="ES78" s="127"/>
      <c r="ET78" s="127"/>
      <c r="EU78" s="127"/>
      <c r="EV78" s="127"/>
      <c r="EW78" s="127"/>
      <c r="EX78" s="127"/>
      <c r="EY78" s="127"/>
      <c r="EZ78" s="127"/>
      <c r="FA78" s="127"/>
      <c r="FB78" s="127"/>
      <c r="FC78" s="127"/>
      <c r="FD78" s="127"/>
      <c r="FE78" s="127"/>
      <c r="FF78" s="127"/>
      <c r="FG78" s="127"/>
      <c r="FH78" s="127"/>
      <c r="FI78" s="127"/>
      <c r="FJ78" s="127"/>
      <c r="FK78" s="127"/>
      <c r="FL78" s="127"/>
      <c r="FM78" s="127"/>
      <c r="FN78" s="127"/>
      <c r="FR78" s="125"/>
      <c r="FS78" s="129"/>
      <c r="FT78" s="125"/>
      <c r="FU78" s="125"/>
      <c r="FV78" s="125"/>
    </row>
    <row r="79" spans="1:183" x14ac:dyDescent="0.25">
      <c r="A79" s="4" t="s">
        <v>397</v>
      </c>
      <c r="B79" s="35">
        <v>44363</v>
      </c>
      <c r="C79" s="34">
        <v>4</v>
      </c>
      <c r="D79" s="28" t="s">
        <v>428</v>
      </c>
      <c r="E79" s="136" t="s">
        <v>165</v>
      </c>
      <c r="F79" s="28">
        <v>6202111520</v>
      </c>
      <c r="G79" s="7">
        <v>22688</v>
      </c>
      <c r="H79" s="15">
        <v>205</v>
      </c>
      <c r="I79" s="28" t="s">
        <v>196</v>
      </c>
      <c r="J79" s="28" t="s">
        <v>2</v>
      </c>
      <c r="K79" s="67" t="s">
        <v>490</v>
      </c>
      <c r="AD79" s="62"/>
      <c r="AE79" s="29"/>
      <c r="BJ79" s="153"/>
    </row>
    <row r="80" spans="1:183" x14ac:dyDescent="0.25">
      <c r="A80" s="4" t="s">
        <v>398</v>
      </c>
      <c r="B80" s="49">
        <v>44365</v>
      </c>
      <c r="C80" s="34">
        <v>2</v>
      </c>
      <c r="D80" s="28" t="s">
        <v>429</v>
      </c>
      <c r="E80" s="136" t="s">
        <v>153</v>
      </c>
      <c r="F80" s="28">
        <v>511019194</v>
      </c>
      <c r="G80" s="7" t="s">
        <v>670</v>
      </c>
      <c r="H80" s="63">
        <v>111</v>
      </c>
      <c r="I80" s="95"/>
      <c r="J80" s="95"/>
      <c r="K80" s="67" t="s">
        <v>526</v>
      </c>
      <c r="AD80" s="62"/>
      <c r="AE80" s="29"/>
      <c r="BJ80" s="153"/>
    </row>
    <row r="81" spans="1:183" x14ac:dyDescent="0.25">
      <c r="A81" s="4" t="s">
        <v>399</v>
      </c>
      <c r="B81" s="35">
        <v>44370</v>
      </c>
      <c r="C81" s="34">
        <v>1</v>
      </c>
      <c r="D81" s="28" t="s">
        <v>432</v>
      </c>
      <c r="E81" s="136" t="s">
        <v>431</v>
      </c>
      <c r="F81" s="28">
        <v>521223014</v>
      </c>
      <c r="G81" s="49">
        <v>19351</v>
      </c>
      <c r="H81" s="63">
        <v>205</v>
      </c>
      <c r="K81" s="67">
        <v>1</v>
      </c>
      <c r="L81" s="33">
        <v>44169</v>
      </c>
      <c r="M81" s="66">
        <v>1</v>
      </c>
      <c r="N81" s="45" t="s">
        <v>124</v>
      </c>
      <c r="O81" s="33">
        <v>44258</v>
      </c>
      <c r="P81" s="33" t="s">
        <v>473</v>
      </c>
      <c r="Z81" s="236">
        <v>44370</v>
      </c>
      <c r="AA81" s="45">
        <v>0.12</v>
      </c>
      <c r="AC81" s="28" t="s">
        <v>268</v>
      </c>
      <c r="AD81" s="167">
        <v>0</v>
      </c>
      <c r="AE81" s="196" t="s">
        <v>877</v>
      </c>
      <c r="AF81" s="162" t="s">
        <v>432</v>
      </c>
      <c r="AG81" s="163">
        <v>37.5</v>
      </c>
      <c r="AH81" s="164" t="s">
        <v>851</v>
      </c>
      <c r="AI81" s="164">
        <f>BA81-AG81</f>
        <v>-4.5879060255830026</v>
      </c>
      <c r="AJ81" s="164">
        <f>BA81-AG81</f>
        <v>-4.5879060255830026</v>
      </c>
      <c r="AK81" s="166">
        <v>31.9440963935923</v>
      </c>
      <c r="AL81" s="164" t="s">
        <v>851</v>
      </c>
      <c r="AM81" s="165">
        <f>BA81-AK81</f>
        <v>0.96799758082469722</v>
      </c>
      <c r="AN81" s="165">
        <f>BA81-AK81</f>
        <v>0.96799758082469722</v>
      </c>
      <c r="AO81" s="164">
        <v>0</v>
      </c>
      <c r="AP81" s="164" t="s">
        <v>852</v>
      </c>
      <c r="AQ81" s="163">
        <v>38.4512632853911</v>
      </c>
      <c r="AR81" s="164" t="s">
        <v>851</v>
      </c>
      <c r="AS81" s="164">
        <f>BA81-AQ81</f>
        <v>-5.5391693109741027</v>
      </c>
      <c r="AT81" s="164">
        <f>BA81-AQ81</f>
        <v>-5.5391693109741027</v>
      </c>
      <c r="AU81" s="167"/>
      <c r="AV81" s="167"/>
      <c r="AW81" s="163">
        <v>37.318379187812901</v>
      </c>
      <c r="AX81" s="163">
        <v>35.175267935150202</v>
      </c>
      <c r="AY81" s="166">
        <v>38.4536847045594</v>
      </c>
      <c r="AZ81" s="164"/>
      <c r="BA81" s="174">
        <v>32.912093974416997</v>
      </c>
      <c r="BB81" s="164">
        <f>AG81-BA81</f>
        <v>4.5879060255830026</v>
      </c>
      <c r="BC81" s="167"/>
      <c r="BD81" s="169">
        <v>193.2</v>
      </c>
      <c r="BE81" s="169">
        <v>1.63</v>
      </c>
      <c r="BF81" s="170">
        <v>32.5711597205134</v>
      </c>
      <c r="BG81" s="170">
        <v>33.339292965102203</v>
      </c>
      <c r="BH81" s="170">
        <v>20.9323493433042</v>
      </c>
      <c r="BI81" s="166">
        <v>0.76813324458880317</v>
      </c>
      <c r="BJ81" s="153">
        <v>0.76813324458880317</v>
      </c>
      <c r="BK81" s="236">
        <v>44461</v>
      </c>
      <c r="BL81" s="45">
        <v>0.03</v>
      </c>
      <c r="BM81" s="28" t="s">
        <v>476</v>
      </c>
      <c r="BN81" s="28" t="s">
        <v>268</v>
      </c>
      <c r="BO81" s="126">
        <v>1</v>
      </c>
      <c r="BP81" s="126"/>
      <c r="BQ81" s="126"/>
      <c r="BR81" s="126"/>
      <c r="BS81" s="126"/>
      <c r="BT81" s="126"/>
      <c r="BU81" s="126"/>
      <c r="BV81" s="126"/>
      <c r="BW81" s="126"/>
      <c r="BX81" s="126"/>
      <c r="BY81" s="126"/>
      <c r="BZ81" s="126"/>
      <c r="CA81" s="126"/>
      <c r="CB81" s="126"/>
      <c r="CC81" s="126"/>
      <c r="CD81" s="126"/>
      <c r="CE81" s="126"/>
      <c r="CF81" s="126"/>
      <c r="CG81" s="126"/>
      <c r="CH81" s="126"/>
      <c r="CI81" s="126"/>
      <c r="CJ81" s="126"/>
      <c r="CK81" s="126"/>
      <c r="CL81" s="126"/>
      <c r="CM81" s="126"/>
      <c r="CN81" s="126"/>
      <c r="CO81" s="126"/>
      <c r="CP81" s="126"/>
      <c r="CQ81" s="126"/>
      <c r="CR81" s="126"/>
      <c r="CS81" s="126"/>
      <c r="CT81" s="126"/>
      <c r="CU81" s="126"/>
      <c r="CV81" s="243">
        <v>44532</v>
      </c>
      <c r="CW81" s="28">
        <v>0.02</v>
      </c>
      <c r="CX81" s="34" t="s">
        <v>476</v>
      </c>
      <c r="CY81" s="34" t="s">
        <v>268</v>
      </c>
      <c r="CZ81" s="136"/>
      <c r="DA81" s="136"/>
      <c r="DB81" s="136"/>
      <c r="DC81" s="136"/>
      <c r="DD81" s="136"/>
      <c r="DE81" s="136"/>
      <c r="DF81" s="136"/>
      <c r="DG81" s="136"/>
      <c r="DH81" s="136"/>
      <c r="DI81" s="136"/>
      <c r="DJ81" s="136"/>
      <c r="DK81" s="136"/>
      <c r="DL81" s="136"/>
      <c r="DM81" s="136"/>
      <c r="DN81" s="136"/>
      <c r="DO81" s="136"/>
      <c r="DP81" s="136"/>
      <c r="DQ81" s="136"/>
      <c r="DR81" s="136"/>
      <c r="DS81" s="136"/>
      <c r="DT81" s="136"/>
      <c r="DU81" s="136"/>
      <c r="DV81" s="136"/>
      <c r="DW81" s="136"/>
      <c r="DX81" s="136"/>
      <c r="DY81" s="136"/>
      <c r="DZ81" s="136"/>
      <c r="EA81" s="136"/>
      <c r="EB81" s="136"/>
      <c r="EC81" s="136"/>
      <c r="ED81" s="136"/>
      <c r="EE81" s="136"/>
      <c r="EF81" s="240">
        <v>44645</v>
      </c>
      <c r="EG81" s="28">
        <v>0.01</v>
      </c>
      <c r="EH81" s="28" t="s">
        <v>269</v>
      </c>
      <c r="EI81" s="28" t="s">
        <v>268</v>
      </c>
      <c r="EJ81" s="82"/>
      <c r="EK81" s="82"/>
      <c r="EL81" s="82"/>
      <c r="EM81" s="82"/>
      <c r="EN81" s="82"/>
      <c r="EO81" s="82"/>
      <c r="EP81" s="82"/>
      <c r="EQ81" s="82"/>
      <c r="ER81" s="82"/>
      <c r="ES81" s="82"/>
      <c r="ET81" s="82"/>
      <c r="EU81" s="82"/>
      <c r="EV81" s="82"/>
      <c r="EW81" s="82"/>
      <c r="EX81" s="82"/>
      <c r="EY81" s="82"/>
      <c r="EZ81" s="82"/>
      <c r="FA81" s="82"/>
      <c r="FB81" s="82"/>
      <c r="FC81" s="82"/>
      <c r="FD81" s="82"/>
      <c r="FE81" s="82"/>
      <c r="FF81" s="82"/>
      <c r="FG81" s="82"/>
      <c r="FH81" s="82"/>
      <c r="FI81" s="82"/>
      <c r="FJ81" s="82"/>
      <c r="FK81" s="82"/>
      <c r="FL81" s="82"/>
      <c r="FM81" s="82"/>
      <c r="FN81" s="82"/>
      <c r="FR81" s="125"/>
      <c r="FS81" s="129"/>
      <c r="FT81" s="125"/>
      <c r="FU81" s="125"/>
      <c r="FV81" s="125"/>
      <c r="GA81" s="125"/>
    </row>
    <row r="82" spans="1:183" x14ac:dyDescent="0.25">
      <c r="A82" s="4" t="s">
        <v>400</v>
      </c>
      <c r="B82" s="35">
        <v>44372</v>
      </c>
      <c r="C82" s="34">
        <v>2</v>
      </c>
      <c r="D82" s="28" t="s">
        <v>433</v>
      </c>
      <c r="E82" s="136" t="s">
        <v>262</v>
      </c>
      <c r="F82" s="28">
        <v>500115089</v>
      </c>
      <c r="G82" s="89">
        <v>18278</v>
      </c>
      <c r="H82" s="15">
        <v>111</v>
      </c>
      <c r="I82" s="28" t="s">
        <v>372</v>
      </c>
      <c r="J82" s="28" t="s">
        <v>1</v>
      </c>
      <c r="K82" s="67" t="s">
        <v>527</v>
      </c>
      <c r="AD82" s="62"/>
      <c r="AE82" s="29"/>
      <c r="BJ82" s="153"/>
      <c r="BP82" s="55"/>
      <c r="BQ82" s="55"/>
      <c r="BR82" s="55"/>
      <c r="BS82" s="55"/>
      <c r="BT82" s="55"/>
      <c r="BU82" s="55"/>
      <c r="BV82" s="55"/>
      <c r="BW82" s="55"/>
      <c r="BX82" s="55"/>
      <c r="BY82" s="55"/>
      <c r="BZ82" s="55"/>
      <c r="CA82" s="55"/>
      <c r="CB82" s="55"/>
      <c r="CC82" s="55"/>
      <c r="CD82" s="55"/>
      <c r="CE82" s="55"/>
      <c r="CF82" s="55"/>
      <c r="CG82" s="55"/>
      <c r="CH82" s="55"/>
      <c r="CI82" s="55"/>
      <c r="CJ82" s="55"/>
      <c r="CK82" s="55"/>
      <c r="CL82" s="55"/>
      <c r="CM82" s="55"/>
      <c r="CN82" s="55"/>
      <c r="CO82" s="55"/>
      <c r="CP82" s="55"/>
      <c r="CQ82" s="55"/>
      <c r="CR82" s="55"/>
      <c r="CS82" s="55"/>
      <c r="CT82" s="55"/>
    </row>
    <row r="83" spans="1:183" x14ac:dyDescent="0.25">
      <c r="A83" s="4" t="s">
        <v>401</v>
      </c>
      <c r="B83" s="35">
        <v>44372</v>
      </c>
      <c r="C83" s="34">
        <v>3</v>
      </c>
      <c r="D83" s="28" t="s">
        <v>434</v>
      </c>
      <c r="E83" s="273" t="s">
        <v>167</v>
      </c>
      <c r="F83" s="53">
        <v>491217311</v>
      </c>
      <c r="G83" s="7">
        <v>18249</v>
      </c>
      <c r="H83" s="48">
        <v>205</v>
      </c>
      <c r="I83" s="90" t="s">
        <v>197</v>
      </c>
      <c r="J83" s="90" t="s">
        <v>1</v>
      </c>
      <c r="K83" s="67" t="s">
        <v>507</v>
      </c>
      <c r="L83" s="50"/>
      <c r="M83" s="68"/>
      <c r="N83" s="51"/>
      <c r="O83" s="50"/>
      <c r="P83" s="50"/>
      <c r="Q83" s="68"/>
      <c r="R83" s="50"/>
      <c r="S83" s="50"/>
      <c r="T83" s="50"/>
      <c r="U83" s="50"/>
      <c r="V83" s="50"/>
      <c r="W83" s="50"/>
      <c r="X83" s="50"/>
      <c r="Y83" s="50"/>
      <c r="Z83" s="239"/>
      <c r="AA83" s="51"/>
      <c r="AB83" s="52"/>
      <c r="AC83" s="53"/>
      <c r="AD83" s="62"/>
      <c r="AE83" s="29"/>
      <c r="BJ83" s="153"/>
      <c r="BK83" s="245"/>
    </row>
    <row r="84" spans="1:183" x14ac:dyDescent="0.25">
      <c r="A84" s="4" t="s">
        <v>402</v>
      </c>
      <c r="B84" s="49">
        <v>44379</v>
      </c>
      <c r="C84" s="34">
        <v>1</v>
      </c>
      <c r="D84" s="28" t="s">
        <v>436</v>
      </c>
      <c r="E84" s="136" t="s">
        <v>435</v>
      </c>
      <c r="F84" s="28">
        <v>6102022091</v>
      </c>
      <c r="G84" s="7" t="s">
        <v>676</v>
      </c>
      <c r="H84" s="29">
        <v>111</v>
      </c>
      <c r="K84" s="67">
        <v>1</v>
      </c>
      <c r="L84" s="33">
        <v>43973</v>
      </c>
      <c r="M84" s="66">
        <v>1</v>
      </c>
      <c r="N84" s="45" t="s">
        <v>480</v>
      </c>
      <c r="O84" s="33">
        <v>43973</v>
      </c>
      <c r="P84" s="33">
        <v>44148</v>
      </c>
      <c r="Q84" s="66" t="s">
        <v>124</v>
      </c>
      <c r="R84" s="33">
        <v>44379</v>
      </c>
      <c r="S84" s="33">
        <v>44635</v>
      </c>
      <c r="Z84" s="236">
        <v>44379</v>
      </c>
      <c r="AA84" s="45">
        <v>27.9</v>
      </c>
      <c r="AC84" s="28" t="s">
        <v>268</v>
      </c>
      <c r="AD84" s="62">
        <v>1</v>
      </c>
      <c r="AE84" s="189" t="s">
        <v>858</v>
      </c>
      <c r="AF84" s="55" t="s">
        <v>436</v>
      </c>
      <c r="AG84" s="153">
        <v>39.53</v>
      </c>
      <c r="AH84" s="152" t="s">
        <v>851</v>
      </c>
      <c r="AI84" s="152">
        <f>BA84-AG84</f>
        <v>-2.4400630004118042</v>
      </c>
      <c r="AJ84" s="152">
        <f>BA84-AG84</f>
        <v>-2.4400630004118042</v>
      </c>
      <c r="AK84" s="153">
        <v>36.593861481835901</v>
      </c>
      <c r="AL84" s="152" t="s">
        <v>851</v>
      </c>
      <c r="AM84" s="154">
        <f>BA84-AK84</f>
        <v>0.49607551775229553</v>
      </c>
      <c r="AN84" s="154">
        <f>BA84-AK84</f>
        <v>0.49607551775229553</v>
      </c>
      <c r="AO84" s="152">
        <v>0</v>
      </c>
      <c r="AP84" s="152" t="s">
        <v>852</v>
      </c>
      <c r="AQ84" s="153">
        <v>50</v>
      </c>
      <c r="AR84" s="152" t="s">
        <v>852</v>
      </c>
      <c r="AS84" s="152"/>
      <c r="AT84" s="152">
        <f>BA84-AQ84</f>
        <v>-12.910063000411803</v>
      </c>
      <c r="AU84" s="125"/>
      <c r="AV84" s="125"/>
      <c r="AW84" s="151">
        <v>38.236765227548197</v>
      </c>
      <c r="AX84" s="151">
        <v>34.549123606849001</v>
      </c>
      <c r="AY84" s="153">
        <v>41.485942461118299</v>
      </c>
      <c r="AZ84" s="152"/>
      <c r="BA84" s="161">
        <v>37.089936999588197</v>
      </c>
      <c r="BB84" s="152">
        <f>AG84-BA84</f>
        <v>2.4400630004118042</v>
      </c>
      <c r="BC84" s="125"/>
      <c r="BD84" s="128">
        <v>16.899999999999999</v>
      </c>
      <c r="BE84" s="128">
        <v>0.87</v>
      </c>
      <c r="BF84" s="157">
        <v>32.527165841052899</v>
      </c>
      <c r="BG84" s="153">
        <v>38.062821065419499</v>
      </c>
      <c r="BH84" s="157">
        <v>23.003962567306399</v>
      </c>
      <c r="BI84" s="153">
        <v>5.5356552243666002</v>
      </c>
      <c r="BJ84" s="153">
        <v>5.5356552243666002</v>
      </c>
      <c r="BK84" s="236">
        <v>44477</v>
      </c>
      <c r="BL84" s="45">
        <v>15.32</v>
      </c>
      <c r="BN84" s="28" t="s">
        <v>268</v>
      </c>
      <c r="BO84" s="28">
        <v>1</v>
      </c>
      <c r="BP84" s="55"/>
      <c r="BQ84" s="55"/>
      <c r="BR84" s="55"/>
      <c r="BS84" s="55"/>
      <c r="BT84" s="55"/>
      <c r="BU84" s="55"/>
      <c r="BV84" s="55"/>
      <c r="BW84" s="55"/>
      <c r="BX84" s="55"/>
      <c r="BY84" s="55"/>
      <c r="BZ84" s="55"/>
      <c r="CA84" s="55"/>
      <c r="CB84" s="55"/>
      <c r="CC84" s="55"/>
      <c r="CD84" s="55"/>
      <c r="CE84" s="55"/>
      <c r="CF84" s="55"/>
      <c r="CG84" s="55"/>
      <c r="CH84" s="55"/>
      <c r="CI84" s="55"/>
      <c r="CJ84" s="55"/>
      <c r="CK84" s="55"/>
      <c r="CL84" s="55"/>
      <c r="CM84" s="55"/>
      <c r="CN84" s="55"/>
      <c r="CO84" s="55"/>
      <c r="CP84" s="55"/>
      <c r="CQ84" s="55"/>
      <c r="CR84" s="55"/>
      <c r="CS84" s="55"/>
      <c r="CT84" s="55"/>
      <c r="CV84" s="243">
        <v>44568</v>
      </c>
      <c r="CW84" s="46">
        <v>48.17</v>
      </c>
      <c r="CY84" s="34" t="s">
        <v>268</v>
      </c>
      <c r="FR84" s="125"/>
      <c r="FS84" s="129"/>
      <c r="FT84" s="125"/>
      <c r="FU84" s="125"/>
      <c r="FV84" s="125"/>
      <c r="GA84" s="125"/>
    </row>
    <row r="85" spans="1:183" x14ac:dyDescent="0.25">
      <c r="A85" s="4" t="s">
        <v>403</v>
      </c>
      <c r="B85" s="49">
        <v>44379</v>
      </c>
      <c r="C85" s="34">
        <v>3</v>
      </c>
      <c r="D85" s="28" t="s">
        <v>437</v>
      </c>
      <c r="E85" s="136" t="s">
        <v>171</v>
      </c>
      <c r="F85" s="28">
        <v>471229433</v>
      </c>
      <c r="G85" s="7">
        <v>17530</v>
      </c>
      <c r="H85" s="29">
        <v>111</v>
      </c>
      <c r="I85" s="28" t="s">
        <v>201</v>
      </c>
      <c r="J85" s="28" t="s">
        <v>2</v>
      </c>
      <c r="K85" s="67" t="s">
        <v>513</v>
      </c>
      <c r="AD85" s="62"/>
      <c r="AE85" s="29"/>
      <c r="BJ85" s="153"/>
    </row>
    <row r="86" spans="1:183" x14ac:dyDescent="0.25">
      <c r="A86" s="4" t="s">
        <v>404</v>
      </c>
      <c r="B86" s="49">
        <v>44379</v>
      </c>
      <c r="C86" s="34">
        <v>4</v>
      </c>
      <c r="D86" s="28" t="s">
        <v>438</v>
      </c>
      <c r="E86" s="136" t="s">
        <v>154</v>
      </c>
      <c r="F86" s="28">
        <v>491206187</v>
      </c>
      <c r="G86" s="7">
        <v>18238</v>
      </c>
      <c r="H86" s="29">
        <v>211</v>
      </c>
      <c r="I86" s="28" t="s">
        <v>187</v>
      </c>
      <c r="J86" s="28" t="s">
        <v>1</v>
      </c>
      <c r="K86" s="67" t="s">
        <v>491</v>
      </c>
      <c r="AD86" s="62"/>
      <c r="AE86" s="29"/>
      <c r="BJ86" s="153"/>
      <c r="BP86" s="55"/>
      <c r="BQ86" s="55"/>
      <c r="BR86" s="55"/>
      <c r="BS86" s="55"/>
      <c r="BT86" s="55"/>
      <c r="BU86" s="55"/>
      <c r="BV86" s="55"/>
      <c r="BW86" s="55"/>
      <c r="BX86" s="55"/>
      <c r="BY86" s="55"/>
      <c r="BZ86" s="55"/>
      <c r="CA86" s="55"/>
      <c r="CB86" s="55"/>
      <c r="CC86" s="55"/>
      <c r="CD86" s="55"/>
      <c r="CE86" s="55"/>
      <c r="CF86" s="55"/>
      <c r="CG86" s="55"/>
      <c r="CH86" s="55"/>
      <c r="CI86" s="55"/>
      <c r="CJ86" s="55"/>
      <c r="CK86" s="55"/>
      <c r="CL86" s="55"/>
      <c r="CM86" s="55"/>
      <c r="CN86" s="55"/>
      <c r="CO86" s="55"/>
      <c r="CP86" s="55"/>
      <c r="CQ86" s="55"/>
      <c r="CR86" s="55"/>
      <c r="CS86" s="55"/>
      <c r="CT86" s="55"/>
      <c r="FR86" s="125"/>
      <c r="FS86" s="129"/>
      <c r="FT86" s="125"/>
      <c r="FU86" s="125"/>
      <c r="FV86" s="125"/>
    </row>
    <row r="87" spans="1:183" x14ac:dyDescent="0.25">
      <c r="A87" s="4" t="s">
        <v>405</v>
      </c>
      <c r="B87" s="49">
        <v>44385</v>
      </c>
      <c r="C87" s="34">
        <v>2</v>
      </c>
      <c r="D87" s="28" t="s">
        <v>439</v>
      </c>
      <c r="E87" s="136" t="s">
        <v>265</v>
      </c>
      <c r="F87" s="28">
        <v>440915423</v>
      </c>
      <c r="G87" s="7">
        <v>16330</v>
      </c>
      <c r="H87" s="29">
        <v>211</v>
      </c>
      <c r="I87" s="25" t="s">
        <v>197</v>
      </c>
      <c r="J87" s="25" t="s">
        <v>1</v>
      </c>
      <c r="K87" s="67" t="s">
        <v>528</v>
      </c>
      <c r="AD87" s="167"/>
      <c r="AE87" s="29"/>
      <c r="BJ87" s="153"/>
    </row>
    <row r="88" spans="1:183" x14ac:dyDescent="0.25">
      <c r="A88" s="4" t="s">
        <v>406</v>
      </c>
      <c r="B88" s="49">
        <v>44386</v>
      </c>
      <c r="C88" s="34">
        <v>4</v>
      </c>
      <c r="D88" s="28" t="s">
        <v>440</v>
      </c>
      <c r="E88" s="136" t="s">
        <v>158</v>
      </c>
      <c r="F88" s="28">
        <v>390928409</v>
      </c>
      <c r="G88" s="7">
        <v>14516</v>
      </c>
      <c r="H88" s="29">
        <v>111</v>
      </c>
      <c r="I88" s="25" t="s">
        <v>185</v>
      </c>
      <c r="J88" s="25" t="s">
        <v>1</v>
      </c>
      <c r="K88" s="67" t="s">
        <v>489</v>
      </c>
      <c r="AD88" s="62"/>
      <c r="AE88" s="29"/>
      <c r="BF88" s="125"/>
      <c r="BG88" s="125"/>
      <c r="BH88" s="125"/>
      <c r="BJ88" s="153"/>
      <c r="BP88" s="55"/>
      <c r="BQ88" s="55"/>
      <c r="BR88" s="55"/>
      <c r="BS88" s="55"/>
      <c r="BT88" s="55"/>
      <c r="BU88" s="55"/>
      <c r="BV88" s="55"/>
      <c r="BW88" s="55"/>
      <c r="BX88" s="55"/>
      <c r="BY88" s="55"/>
      <c r="BZ88" s="55"/>
      <c r="CA88" s="55"/>
      <c r="CB88" s="55"/>
      <c r="CC88" s="55"/>
      <c r="CD88" s="55"/>
      <c r="CE88" s="55"/>
      <c r="CF88" s="55"/>
      <c r="CG88" s="55"/>
      <c r="CH88" s="55"/>
      <c r="CI88" s="55"/>
      <c r="CJ88" s="55"/>
      <c r="CK88" s="55"/>
      <c r="CL88" s="55"/>
      <c r="CM88" s="55"/>
      <c r="CN88" s="55"/>
      <c r="CO88" s="55"/>
      <c r="CP88" s="55"/>
      <c r="CQ88" s="55"/>
      <c r="CR88" s="55"/>
      <c r="CS88" s="55"/>
      <c r="CT88" s="55"/>
    </row>
    <row r="89" spans="1:183" x14ac:dyDescent="0.25">
      <c r="A89" s="4" t="s">
        <v>407</v>
      </c>
      <c r="B89" s="49">
        <v>44386</v>
      </c>
      <c r="C89" s="34">
        <v>4</v>
      </c>
      <c r="D89" s="28" t="s">
        <v>441</v>
      </c>
      <c r="E89" s="136" t="s">
        <v>159</v>
      </c>
      <c r="F89" s="28">
        <v>450202407</v>
      </c>
      <c r="G89" s="7">
        <v>16470</v>
      </c>
      <c r="H89" s="4">
        <v>205</v>
      </c>
      <c r="I89" s="25" t="s">
        <v>190</v>
      </c>
      <c r="J89" s="25" t="s">
        <v>1</v>
      </c>
      <c r="K89" s="67" t="s">
        <v>492</v>
      </c>
      <c r="AD89" s="62"/>
      <c r="AE89" s="61"/>
      <c r="AF89" s="62"/>
      <c r="AG89" s="62"/>
      <c r="AH89" s="62"/>
      <c r="AI89" s="62"/>
      <c r="AJ89" s="62"/>
      <c r="AK89" s="62"/>
      <c r="AL89" s="62"/>
      <c r="AM89" s="62"/>
      <c r="AN89" s="62"/>
      <c r="AO89" s="62"/>
      <c r="AP89" s="62"/>
      <c r="AQ89" s="62"/>
      <c r="AR89" s="62"/>
      <c r="AS89" s="62"/>
      <c r="AT89" s="62"/>
      <c r="AU89" s="62"/>
      <c r="AV89" s="62"/>
      <c r="AW89" s="62"/>
      <c r="AX89" s="62"/>
      <c r="AY89" s="62"/>
      <c r="AZ89" s="62"/>
      <c r="BA89" s="62"/>
      <c r="BB89" s="62"/>
      <c r="BC89" s="62"/>
      <c r="BD89" s="62"/>
      <c r="BE89" s="62"/>
      <c r="BF89" s="62"/>
      <c r="BG89" s="62"/>
      <c r="BH89" s="62"/>
      <c r="BI89" s="62"/>
      <c r="BJ89" s="153"/>
    </row>
    <row r="90" spans="1:183" x14ac:dyDescent="0.25">
      <c r="A90" s="4" t="s">
        <v>408</v>
      </c>
      <c r="B90" s="49">
        <v>44398</v>
      </c>
      <c r="C90" s="34">
        <v>2</v>
      </c>
      <c r="D90" s="28" t="s">
        <v>442</v>
      </c>
      <c r="E90" s="136" t="s">
        <v>430</v>
      </c>
      <c r="F90" s="28">
        <v>410406430</v>
      </c>
      <c r="G90" s="7">
        <v>15072</v>
      </c>
      <c r="H90" s="29">
        <v>211</v>
      </c>
      <c r="I90" s="25" t="s">
        <v>378</v>
      </c>
      <c r="J90" s="25" t="s">
        <v>2</v>
      </c>
      <c r="K90" s="67" t="s">
        <v>529</v>
      </c>
      <c r="AD90" s="62"/>
      <c r="AE90" s="29"/>
      <c r="BJ90" s="153"/>
      <c r="FR90" s="125"/>
      <c r="FS90" s="129"/>
      <c r="FT90" s="125"/>
      <c r="FU90" s="125"/>
      <c r="FV90" s="125"/>
    </row>
    <row r="91" spans="1:183" x14ac:dyDescent="0.25">
      <c r="A91" s="4" t="s">
        <v>409</v>
      </c>
      <c r="B91" s="49">
        <v>44399</v>
      </c>
      <c r="C91" s="34">
        <v>2</v>
      </c>
      <c r="D91" s="28" t="s">
        <v>443</v>
      </c>
      <c r="E91" s="136" t="s">
        <v>261</v>
      </c>
      <c r="F91" s="28">
        <v>480916249</v>
      </c>
      <c r="G91" s="49">
        <v>17792</v>
      </c>
      <c r="H91" s="29">
        <v>111</v>
      </c>
      <c r="K91" s="67" t="s">
        <v>530</v>
      </c>
      <c r="AD91" s="61"/>
      <c r="AE91" s="29"/>
      <c r="BJ91" s="153"/>
      <c r="FR91" s="125"/>
      <c r="FS91" s="129"/>
      <c r="FT91" s="125"/>
      <c r="FU91" s="125"/>
      <c r="FV91" s="125"/>
    </row>
    <row r="92" spans="1:183" x14ac:dyDescent="0.25">
      <c r="A92" s="4" t="s">
        <v>410</v>
      </c>
      <c r="B92" s="49">
        <v>44399</v>
      </c>
      <c r="C92" s="34">
        <v>2</v>
      </c>
      <c r="D92" s="28" t="s">
        <v>444</v>
      </c>
      <c r="E92" s="136" t="s">
        <v>263</v>
      </c>
      <c r="F92" s="28">
        <v>361122064</v>
      </c>
      <c r="G92" s="7">
        <v>13476</v>
      </c>
      <c r="H92" s="29">
        <v>201</v>
      </c>
      <c r="I92" s="25" t="s">
        <v>375</v>
      </c>
      <c r="J92" s="25" t="s">
        <v>1</v>
      </c>
      <c r="K92" s="67" t="s">
        <v>531</v>
      </c>
      <c r="AD92" s="62"/>
      <c r="AE92" s="29"/>
      <c r="BJ92" s="153"/>
    </row>
    <row r="93" spans="1:183" x14ac:dyDescent="0.25">
      <c r="A93" s="4" t="s">
        <v>411</v>
      </c>
      <c r="B93" s="49">
        <v>44400</v>
      </c>
      <c r="C93" s="34">
        <v>3</v>
      </c>
      <c r="D93" s="28" t="s">
        <v>445</v>
      </c>
      <c r="E93" s="136" t="s">
        <v>166</v>
      </c>
      <c r="F93" s="28">
        <v>5507222248</v>
      </c>
      <c r="G93" s="7" t="s">
        <v>671</v>
      </c>
      <c r="H93" s="29">
        <v>111</v>
      </c>
      <c r="K93" s="67" t="s">
        <v>514</v>
      </c>
      <c r="AD93" s="62"/>
      <c r="AE93" s="29"/>
      <c r="BJ93" s="153"/>
      <c r="BP93" s="55"/>
      <c r="BQ93" s="55"/>
      <c r="BR93" s="55"/>
      <c r="BS93" s="55"/>
      <c r="BT93" s="55"/>
      <c r="BU93" s="55"/>
      <c r="BV93" s="55"/>
      <c r="BW93" s="55"/>
      <c r="BX93" s="55"/>
      <c r="BY93" s="55"/>
      <c r="BZ93" s="55"/>
      <c r="CA93" s="55"/>
      <c r="CB93" s="55"/>
      <c r="CC93" s="55"/>
      <c r="CD93" s="55"/>
      <c r="CE93" s="55"/>
      <c r="CF93" s="55"/>
      <c r="CG93" s="55"/>
      <c r="CH93" s="55"/>
      <c r="CI93" s="55"/>
      <c r="CJ93" s="55"/>
      <c r="CK93" s="55"/>
      <c r="CL93" s="55"/>
      <c r="CM93" s="55"/>
      <c r="CN93" s="55"/>
      <c r="CO93" s="55"/>
      <c r="CP93" s="55"/>
      <c r="CQ93" s="55"/>
      <c r="CR93" s="55"/>
      <c r="CS93" s="55"/>
      <c r="CT93" s="55"/>
      <c r="CZ93" s="215"/>
      <c r="DA93" s="215"/>
      <c r="DB93" s="215"/>
      <c r="DC93" s="215"/>
      <c r="DD93" s="215"/>
      <c r="DE93" s="215"/>
      <c r="DF93" s="215"/>
      <c r="DG93" s="215"/>
      <c r="DH93" s="215"/>
      <c r="DI93" s="215"/>
      <c r="DJ93" s="215"/>
      <c r="DK93" s="215"/>
      <c r="DL93" s="215"/>
      <c r="DM93" s="215"/>
      <c r="DN93" s="215"/>
      <c r="DO93" s="215"/>
      <c r="DP93" s="215"/>
      <c r="DQ93" s="215"/>
      <c r="DR93" s="215"/>
      <c r="DS93" s="215"/>
      <c r="DT93" s="215"/>
      <c r="DU93" s="215"/>
      <c r="DV93" s="215"/>
      <c r="DW93" s="215"/>
      <c r="DX93" s="215"/>
      <c r="DY93" s="215"/>
      <c r="DZ93" s="215"/>
      <c r="EA93" s="215"/>
      <c r="EB93" s="215"/>
      <c r="EC93" s="215"/>
      <c r="ED93" s="215"/>
      <c r="FR93" s="125"/>
      <c r="FS93" s="129"/>
      <c r="FT93" s="125"/>
      <c r="FU93" s="125"/>
      <c r="FV93" s="125"/>
    </row>
    <row r="94" spans="1:183" x14ac:dyDescent="0.25">
      <c r="A94" s="4" t="s">
        <v>412</v>
      </c>
      <c r="B94" s="49">
        <v>44400</v>
      </c>
      <c r="C94" s="34">
        <v>3</v>
      </c>
      <c r="D94" s="28" t="s">
        <v>446</v>
      </c>
      <c r="E94" s="136" t="s">
        <v>173</v>
      </c>
      <c r="F94" s="28">
        <v>430128478</v>
      </c>
      <c r="G94" s="49">
        <v>15734</v>
      </c>
      <c r="H94" s="4">
        <v>207</v>
      </c>
      <c r="I94" s="28" t="s">
        <v>203</v>
      </c>
      <c r="J94" s="28" t="s">
        <v>2</v>
      </c>
      <c r="K94" s="67" t="s">
        <v>516</v>
      </c>
      <c r="AD94" s="62"/>
      <c r="AE94" s="29"/>
      <c r="BJ94" s="153"/>
      <c r="FR94" s="125"/>
      <c r="FS94" s="129"/>
      <c r="FT94" s="125"/>
      <c r="FU94" s="125"/>
      <c r="FV94" s="125"/>
    </row>
    <row r="95" spans="1:183" x14ac:dyDescent="0.25">
      <c r="A95" s="4" t="s">
        <v>413</v>
      </c>
      <c r="B95" s="49">
        <v>44405</v>
      </c>
      <c r="C95" s="34">
        <v>3</v>
      </c>
      <c r="D95" s="28" t="s">
        <v>447</v>
      </c>
      <c r="E95" s="136" t="s">
        <v>172</v>
      </c>
      <c r="F95" s="28">
        <v>420322402</v>
      </c>
      <c r="G95" s="7" t="s">
        <v>672</v>
      </c>
      <c r="H95" s="29">
        <v>111</v>
      </c>
      <c r="K95" s="67" t="s">
        <v>517</v>
      </c>
      <c r="AD95" s="62"/>
      <c r="AE95" s="29"/>
      <c r="BJ95" s="153"/>
    </row>
    <row r="96" spans="1:183" x14ac:dyDescent="0.25">
      <c r="A96" s="4" t="s">
        <v>414</v>
      </c>
      <c r="B96" s="49">
        <v>44410</v>
      </c>
      <c r="C96" s="34">
        <v>2</v>
      </c>
      <c r="D96" s="28" t="s">
        <v>453</v>
      </c>
      <c r="E96" s="136" t="s">
        <v>22</v>
      </c>
      <c r="F96" s="28">
        <v>420225417</v>
      </c>
      <c r="G96" s="7" t="s">
        <v>673</v>
      </c>
      <c r="K96" s="67" t="s">
        <v>532</v>
      </c>
      <c r="AD96" s="62"/>
      <c r="AE96" s="29"/>
      <c r="BJ96" s="153"/>
      <c r="BP96" s="125"/>
      <c r="BQ96" s="125"/>
      <c r="BR96" s="125"/>
      <c r="BS96" s="125"/>
      <c r="BT96" s="125"/>
      <c r="BU96" s="125"/>
      <c r="BV96" s="125"/>
      <c r="BW96" s="125"/>
      <c r="BX96" s="125"/>
      <c r="BY96" s="125"/>
      <c r="BZ96" s="125"/>
      <c r="CA96" s="125"/>
      <c r="CB96" s="125"/>
      <c r="CC96" s="125"/>
      <c r="CD96" s="125"/>
      <c r="CE96" s="125"/>
      <c r="CF96" s="125"/>
      <c r="CG96" s="125"/>
      <c r="CH96" s="125"/>
      <c r="CI96" s="125"/>
      <c r="CJ96" s="125"/>
      <c r="CK96" s="125"/>
      <c r="CL96" s="125"/>
      <c r="CM96" s="125"/>
      <c r="CN96" s="125"/>
      <c r="CO96" s="125"/>
      <c r="CP96" s="125"/>
      <c r="CQ96" s="125"/>
      <c r="CR96" s="125"/>
      <c r="CS96" s="125"/>
      <c r="CT96" s="125"/>
      <c r="CU96" s="29"/>
      <c r="CZ96" s="215"/>
      <c r="DA96" s="215"/>
      <c r="DB96" s="215"/>
      <c r="DC96" s="215"/>
      <c r="DD96" s="215"/>
      <c r="DE96" s="215"/>
      <c r="DF96" s="215"/>
      <c r="DG96" s="215"/>
      <c r="DH96" s="215"/>
      <c r="DI96" s="215"/>
      <c r="DJ96" s="215"/>
      <c r="DK96" s="215"/>
      <c r="DL96" s="215"/>
      <c r="DM96" s="215"/>
      <c r="DN96" s="215"/>
      <c r="DO96" s="215"/>
      <c r="DP96" s="215"/>
      <c r="DQ96" s="215"/>
      <c r="DR96" s="215"/>
      <c r="DS96" s="215"/>
      <c r="DT96" s="215"/>
      <c r="DU96" s="215"/>
      <c r="DV96" s="215"/>
      <c r="DW96" s="215"/>
      <c r="DX96" s="215"/>
      <c r="DY96" s="215"/>
      <c r="DZ96" s="215"/>
      <c r="EA96" s="215"/>
      <c r="EB96" s="215"/>
      <c r="EC96" s="215"/>
      <c r="ED96" s="215"/>
      <c r="FR96" s="125"/>
      <c r="FS96" s="129"/>
      <c r="FT96" s="125"/>
      <c r="FU96" s="125"/>
      <c r="FV96" s="125"/>
    </row>
    <row r="97" spans="1:183" x14ac:dyDescent="0.25">
      <c r="A97" s="4" t="s">
        <v>415</v>
      </c>
      <c r="B97" s="49">
        <v>44411</v>
      </c>
      <c r="C97" s="34">
        <v>1</v>
      </c>
      <c r="D97" s="28" t="s">
        <v>454</v>
      </c>
      <c r="E97" s="136" t="s">
        <v>448</v>
      </c>
      <c r="F97" s="28">
        <v>351201448</v>
      </c>
      <c r="G97" s="7">
        <v>12816</v>
      </c>
      <c r="H97" s="29">
        <v>111</v>
      </c>
      <c r="I97" s="25" t="s">
        <v>536</v>
      </c>
      <c r="J97" s="25" t="s">
        <v>0</v>
      </c>
      <c r="K97" s="67">
        <v>1</v>
      </c>
      <c r="L97" s="33">
        <v>44340</v>
      </c>
      <c r="M97" s="66">
        <v>1</v>
      </c>
      <c r="N97" s="45" t="s">
        <v>124</v>
      </c>
      <c r="O97" s="33">
        <v>44411</v>
      </c>
      <c r="P97" s="33">
        <v>44531</v>
      </c>
      <c r="Z97" s="236">
        <v>44411</v>
      </c>
      <c r="AA97" s="45">
        <v>215.66</v>
      </c>
      <c r="AC97" s="28" t="s">
        <v>268</v>
      </c>
      <c r="AD97" s="62">
        <v>1</v>
      </c>
      <c r="AE97" s="189" t="s">
        <v>884</v>
      </c>
      <c r="AF97" s="55" t="s">
        <v>454</v>
      </c>
      <c r="AG97" s="153">
        <v>40.020000000000003</v>
      </c>
      <c r="AH97" s="152" t="s">
        <v>851</v>
      </c>
      <c r="AI97" s="152">
        <f>BA97-AG97</f>
        <v>-2.6710300347568037</v>
      </c>
      <c r="AJ97" s="152">
        <f>BA97-AG97</f>
        <v>-2.6710300347568037</v>
      </c>
      <c r="AK97" s="153">
        <v>50</v>
      </c>
      <c r="AL97" s="152" t="s">
        <v>852</v>
      </c>
      <c r="AM97" s="154"/>
      <c r="AN97" s="154">
        <f>BA97-AK97</f>
        <v>-12.651030034756801</v>
      </c>
      <c r="AO97" s="152">
        <v>0</v>
      </c>
      <c r="AP97" s="152" t="s">
        <v>852</v>
      </c>
      <c r="AQ97" s="153">
        <v>50</v>
      </c>
      <c r="AR97" s="152" t="s">
        <v>852</v>
      </c>
      <c r="AS97" s="152"/>
      <c r="AT97" s="152">
        <f>BA97-AQ97</f>
        <v>-12.651030034756801</v>
      </c>
      <c r="AU97" s="125"/>
      <c r="AV97" s="125"/>
      <c r="AW97" s="151">
        <v>38.0724594269699</v>
      </c>
      <c r="AX97" s="151">
        <v>35.082900866931702</v>
      </c>
      <c r="AY97" s="153">
        <v>0</v>
      </c>
      <c r="AZ97" s="152"/>
      <c r="BA97" s="184">
        <v>37.348969965243199</v>
      </c>
      <c r="BB97" s="152">
        <f>AG97-BA97</f>
        <v>2.6710300347568037</v>
      </c>
      <c r="BC97" s="125"/>
      <c r="BD97" s="128">
        <v>12.4</v>
      </c>
      <c r="BE97" s="128">
        <v>0.95</v>
      </c>
      <c r="BF97" s="157">
        <v>36.334916174094197</v>
      </c>
      <c r="BG97" s="157">
        <v>36.686496451251003</v>
      </c>
      <c r="BH97" s="157">
        <v>21.108729384421402</v>
      </c>
      <c r="BI97" s="153">
        <v>0.35158027715680618</v>
      </c>
      <c r="BJ97" s="153">
        <v>0.35158027715680618</v>
      </c>
      <c r="BK97" s="240">
        <v>44503</v>
      </c>
      <c r="BL97" s="45">
        <v>255.63</v>
      </c>
      <c r="BM97" s="28" t="s">
        <v>270</v>
      </c>
      <c r="BN97" s="28" t="s">
        <v>268</v>
      </c>
      <c r="FR97" s="125"/>
      <c r="FS97" s="129"/>
      <c r="FT97" s="125"/>
      <c r="FU97" s="125"/>
      <c r="FV97" s="125"/>
      <c r="FW97" s="60" t="s">
        <v>478</v>
      </c>
      <c r="FX97" s="29" t="s">
        <v>481</v>
      </c>
      <c r="GA97" s="125"/>
    </row>
    <row r="98" spans="1:183" x14ac:dyDescent="0.25">
      <c r="A98" s="4" t="s">
        <v>416</v>
      </c>
      <c r="B98" s="49">
        <v>44412</v>
      </c>
      <c r="C98" s="34">
        <v>1</v>
      </c>
      <c r="D98" s="28" t="s">
        <v>455</v>
      </c>
      <c r="E98" s="136" t="s">
        <v>449</v>
      </c>
      <c r="F98" s="28">
        <v>400417144</v>
      </c>
      <c r="G98" s="49">
        <v>14718</v>
      </c>
      <c r="H98" s="29">
        <v>111</v>
      </c>
      <c r="I98" s="25" t="s">
        <v>537</v>
      </c>
      <c r="J98" s="25" t="s">
        <v>2</v>
      </c>
      <c r="K98" s="67">
        <v>1</v>
      </c>
      <c r="L98" s="33">
        <v>44317</v>
      </c>
      <c r="M98" s="66">
        <v>1</v>
      </c>
      <c r="N98" s="45" t="s">
        <v>124</v>
      </c>
      <c r="O98" s="33">
        <v>44412</v>
      </c>
      <c r="P98" s="104">
        <v>44659</v>
      </c>
      <c r="Q98" s="66" t="s">
        <v>480</v>
      </c>
      <c r="Z98" s="236">
        <v>44412</v>
      </c>
      <c r="AA98" s="45">
        <v>65.459999999999994</v>
      </c>
      <c r="AC98" s="28" t="s">
        <v>268</v>
      </c>
      <c r="AD98" s="62">
        <v>1</v>
      </c>
      <c r="AE98" s="189" t="s">
        <v>887</v>
      </c>
      <c r="AF98" s="55" t="s">
        <v>455</v>
      </c>
      <c r="AG98" s="151">
        <v>39.545000000000002</v>
      </c>
      <c r="AH98" s="152" t="s">
        <v>851</v>
      </c>
      <c r="AI98" s="152">
        <f>BA98-AG98</f>
        <v>-4.7489427001315008</v>
      </c>
      <c r="AJ98" s="152">
        <f>BA98-AG98</f>
        <v>-4.7489427001315008</v>
      </c>
      <c r="AK98" s="153">
        <v>35.506663969588502</v>
      </c>
      <c r="AL98" s="152" t="s">
        <v>851</v>
      </c>
      <c r="AM98" s="154">
        <f>BA98-AK98</f>
        <v>-0.71060666972000064</v>
      </c>
      <c r="AN98" s="154">
        <f>BA98-AK98</f>
        <v>-0.71060666972000064</v>
      </c>
      <c r="AO98" s="152">
        <v>0</v>
      </c>
      <c r="AP98" s="152" t="s">
        <v>852</v>
      </c>
      <c r="AQ98" s="153">
        <v>39.0960560803682</v>
      </c>
      <c r="AR98" s="152" t="s">
        <v>851</v>
      </c>
      <c r="AS98" s="152">
        <f>BA98-AQ98</f>
        <v>-4.2999987804996991</v>
      </c>
      <c r="AT98" s="152">
        <f>BA98-AQ98</f>
        <v>-4.2999987804996991</v>
      </c>
      <c r="AU98" s="125"/>
      <c r="AV98" s="125"/>
      <c r="AW98" s="151">
        <v>37.054373513071603</v>
      </c>
      <c r="AX98" s="151">
        <v>34.500700217241103</v>
      </c>
      <c r="AY98" s="153">
        <v>0</v>
      </c>
      <c r="AZ98" s="152"/>
      <c r="BA98" s="184">
        <v>34.796057299868501</v>
      </c>
      <c r="BB98" s="152">
        <f>AG98-BA98</f>
        <v>4.7489427001315008</v>
      </c>
      <c r="BC98" s="125"/>
      <c r="BD98" s="128">
        <v>27.4</v>
      </c>
      <c r="BE98" s="128">
        <v>1.1100000000000001</v>
      </c>
      <c r="BF98" s="157">
        <v>33.1923395753984</v>
      </c>
      <c r="BG98" s="157">
        <v>32.925411996467702</v>
      </c>
      <c r="BH98" s="157">
        <v>21.064436292636699</v>
      </c>
      <c r="BI98" s="153">
        <v>-0.26692757893069796</v>
      </c>
      <c r="BJ98" s="153">
        <v>-0.26692757893069796</v>
      </c>
      <c r="BK98" s="236">
        <v>44505</v>
      </c>
      <c r="BL98" s="45">
        <v>30.15</v>
      </c>
      <c r="BN98" s="28" t="s">
        <v>268</v>
      </c>
      <c r="BO98" s="28">
        <v>1</v>
      </c>
      <c r="CV98" s="240">
        <v>44596</v>
      </c>
      <c r="CW98" s="46">
        <v>29.39</v>
      </c>
      <c r="CX98" s="34" t="s">
        <v>270</v>
      </c>
      <c r="CY98" s="34" t="s">
        <v>268</v>
      </c>
      <c r="EF98" s="240">
        <v>44659</v>
      </c>
      <c r="EG98" s="28">
        <v>33.17</v>
      </c>
      <c r="EI98" s="4" t="s">
        <v>268</v>
      </c>
      <c r="FR98" s="125"/>
      <c r="FS98" s="129"/>
      <c r="FT98" s="125"/>
      <c r="FU98" s="125"/>
      <c r="FV98" s="125"/>
      <c r="GA98" s="125"/>
    </row>
    <row r="99" spans="1:183" x14ac:dyDescent="0.25">
      <c r="A99" s="4" t="s">
        <v>417</v>
      </c>
      <c r="B99" s="49">
        <v>44412</v>
      </c>
      <c r="C99" s="34">
        <v>3</v>
      </c>
      <c r="D99" s="28" t="s">
        <v>456</v>
      </c>
      <c r="E99" s="136" t="s">
        <v>177</v>
      </c>
      <c r="F99" s="28">
        <v>440414421</v>
      </c>
      <c r="G99" s="49">
        <v>16176</v>
      </c>
      <c r="H99" s="29">
        <v>111</v>
      </c>
      <c r="I99" s="28" t="s">
        <v>206</v>
      </c>
      <c r="J99" s="28" t="s">
        <v>1</v>
      </c>
      <c r="K99" s="67" t="s">
        <v>520</v>
      </c>
      <c r="AD99" s="167"/>
      <c r="AE99" s="61"/>
      <c r="AF99" s="167"/>
      <c r="AG99" s="167"/>
      <c r="AH99" s="167"/>
      <c r="AI99" s="167"/>
      <c r="AJ99" s="167"/>
      <c r="AK99" s="167"/>
      <c r="AL99" s="167"/>
      <c r="AM99" s="167"/>
      <c r="AN99" s="167"/>
      <c r="AO99" s="167"/>
      <c r="AP99" s="167"/>
      <c r="AQ99" s="167"/>
      <c r="AR99" s="167"/>
      <c r="AS99" s="167"/>
      <c r="AT99" s="167"/>
      <c r="AU99" s="167"/>
      <c r="AV99" s="167"/>
      <c r="AW99" s="167"/>
      <c r="AX99" s="167"/>
      <c r="AY99" s="167"/>
      <c r="AZ99" s="167"/>
      <c r="BA99" s="167"/>
      <c r="BB99" s="167"/>
      <c r="BC99" s="167"/>
      <c r="BD99" s="167"/>
      <c r="BE99" s="167"/>
      <c r="BF99" s="167"/>
      <c r="BG99" s="167"/>
      <c r="BH99" s="167"/>
      <c r="BI99" s="167"/>
      <c r="BJ99" s="153"/>
      <c r="BP99" s="55"/>
      <c r="BQ99" s="55"/>
      <c r="BR99" s="55"/>
      <c r="BS99" s="55"/>
      <c r="BT99" s="55"/>
      <c r="BU99" s="55"/>
      <c r="BV99" s="55"/>
      <c r="BW99" s="55"/>
      <c r="BX99" s="55"/>
      <c r="BY99" s="55"/>
      <c r="BZ99" s="55"/>
      <c r="CA99" s="55"/>
      <c r="CB99" s="55"/>
      <c r="CC99" s="55"/>
      <c r="CD99" s="55"/>
      <c r="CE99" s="55"/>
      <c r="CF99" s="55"/>
      <c r="CG99" s="55"/>
      <c r="CH99" s="55"/>
      <c r="CI99" s="55"/>
      <c r="CJ99" s="55"/>
      <c r="CK99" s="55"/>
      <c r="CL99" s="55"/>
      <c r="CM99" s="55"/>
      <c r="CN99" s="55"/>
      <c r="CO99" s="55"/>
      <c r="CP99" s="55"/>
      <c r="CQ99" s="55"/>
      <c r="CR99" s="55"/>
      <c r="CS99" s="55"/>
      <c r="CT99" s="55"/>
      <c r="CZ99" s="215"/>
      <c r="DA99" s="215"/>
      <c r="DB99" s="215"/>
      <c r="DC99" s="215"/>
      <c r="DD99" s="215"/>
      <c r="DE99" s="215"/>
      <c r="DF99" s="215"/>
      <c r="DG99" s="215"/>
      <c r="DH99" s="215"/>
      <c r="DI99" s="215"/>
      <c r="DJ99" s="215"/>
      <c r="DK99" s="215"/>
      <c r="DL99" s="215"/>
      <c r="DM99" s="215"/>
      <c r="DN99" s="215"/>
      <c r="DO99" s="215"/>
      <c r="DP99" s="215"/>
      <c r="DQ99" s="215"/>
      <c r="DR99" s="215"/>
      <c r="DS99" s="215"/>
      <c r="DT99" s="215"/>
      <c r="DU99" s="215"/>
      <c r="DV99" s="215"/>
      <c r="DW99" s="215"/>
      <c r="DX99" s="215"/>
      <c r="DY99" s="215"/>
      <c r="DZ99" s="215"/>
      <c r="EA99" s="215"/>
      <c r="EB99" s="215"/>
      <c r="EC99" s="215"/>
      <c r="ED99" s="215"/>
      <c r="EJ99" s="127"/>
      <c r="EK99" s="127"/>
      <c r="EL99" s="127"/>
      <c r="EM99" s="127"/>
      <c r="EN99" s="127"/>
      <c r="EO99" s="127"/>
      <c r="EP99" s="127"/>
      <c r="EQ99" s="127"/>
      <c r="ER99" s="127"/>
      <c r="ES99" s="127"/>
      <c r="ET99" s="127"/>
      <c r="EU99" s="127"/>
      <c r="EV99" s="127"/>
      <c r="EW99" s="127"/>
      <c r="EX99" s="127"/>
      <c r="EY99" s="127"/>
      <c r="EZ99" s="127"/>
      <c r="FA99" s="127"/>
      <c r="FB99" s="127"/>
      <c r="FC99" s="127"/>
      <c r="FD99" s="127"/>
      <c r="FE99" s="127"/>
      <c r="FF99" s="127"/>
      <c r="FG99" s="127"/>
      <c r="FH99" s="127"/>
      <c r="FI99" s="127"/>
      <c r="FJ99" s="127"/>
      <c r="FK99" s="127"/>
      <c r="FL99" s="127"/>
      <c r="FM99" s="127"/>
      <c r="FN99" s="127"/>
    </row>
    <row r="100" spans="1:183" x14ac:dyDescent="0.25">
      <c r="A100" s="4" t="s">
        <v>418</v>
      </c>
      <c r="B100" s="49">
        <v>44413</v>
      </c>
      <c r="C100" s="34">
        <v>4</v>
      </c>
      <c r="D100" s="28" t="s">
        <v>457</v>
      </c>
      <c r="E100" s="136" t="s">
        <v>168</v>
      </c>
      <c r="F100" s="28">
        <v>470909412</v>
      </c>
      <c r="G100" s="49">
        <v>17419</v>
      </c>
      <c r="H100" s="29">
        <v>111</v>
      </c>
      <c r="I100" s="25" t="s">
        <v>198</v>
      </c>
      <c r="J100" s="25" t="s">
        <v>2</v>
      </c>
      <c r="K100" s="67" t="s">
        <v>498</v>
      </c>
      <c r="AD100" s="62"/>
      <c r="AE100" s="29"/>
      <c r="BJ100" s="153"/>
    </row>
    <row r="101" spans="1:183" x14ac:dyDescent="0.25">
      <c r="A101" s="4" t="s">
        <v>419</v>
      </c>
      <c r="B101" s="49">
        <v>44413</v>
      </c>
      <c r="C101" s="34">
        <v>3</v>
      </c>
      <c r="D101" s="28" t="s">
        <v>458</v>
      </c>
      <c r="E101" s="136" t="s">
        <v>170</v>
      </c>
      <c r="F101" s="28">
        <v>401009402</v>
      </c>
      <c r="G101" s="49">
        <v>14893</v>
      </c>
      <c r="H101" s="29">
        <v>111</v>
      </c>
      <c r="I101" s="28" t="s">
        <v>200</v>
      </c>
      <c r="J101" s="28" t="s">
        <v>1</v>
      </c>
      <c r="K101" s="67" t="s">
        <v>515</v>
      </c>
      <c r="AD101" s="62"/>
      <c r="AE101" s="29"/>
      <c r="BJ101" s="153"/>
    </row>
    <row r="102" spans="1:183" x14ac:dyDescent="0.25">
      <c r="A102" s="4" t="s">
        <v>420</v>
      </c>
      <c r="B102" s="49">
        <v>44421</v>
      </c>
      <c r="C102" s="34">
        <v>3</v>
      </c>
      <c r="D102" s="28" t="s">
        <v>459</v>
      </c>
      <c r="E102" s="136" t="s">
        <v>162</v>
      </c>
      <c r="F102" s="28">
        <v>370911424</v>
      </c>
      <c r="G102" s="49">
        <v>13769</v>
      </c>
      <c r="H102" s="29">
        <v>201</v>
      </c>
      <c r="I102" s="28" t="s">
        <v>193</v>
      </c>
      <c r="J102" s="28" t="s">
        <v>1</v>
      </c>
      <c r="K102" s="67" t="s">
        <v>497</v>
      </c>
      <c r="AD102" s="62"/>
      <c r="AE102" s="29"/>
      <c r="BJ102" s="153"/>
      <c r="FR102" s="125"/>
      <c r="FS102" s="129"/>
      <c r="FT102" s="125"/>
      <c r="FU102" s="125"/>
      <c r="FV102" s="125"/>
    </row>
    <row r="103" spans="1:183" x14ac:dyDescent="0.25">
      <c r="A103" s="4" t="s">
        <v>421</v>
      </c>
      <c r="B103" s="49">
        <v>44431</v>
      </c>
      <c r="C103" s="34">
        <v>1</v>
      </c>
      <c r="D103" s="28" t="s">
        <v>460</v>
      </c>
      <c r="E103" s="136" t="s">
        <v>450</v>
      </c>
      <c r="F103" s="28">
        <v>5510161525</v>
      </c>
      <c r="G103" s="7">
        <v>20378</v>
      </c>
      <c r="H103" s="29">
        <v>211</v>
      </c>
      <c r="K103" s="67">
        <v>0</v>
      </c>
      <c r="M103" s="66">
        <v>1</v>
      </c>
      <c r="N103" s="45" t="s">
        <v>494</v>
      </c>
      <c r="O103" s="33">
        <v>44344</v>
      </c>
      <c r="P103" s="33" t="s">
        <v>473</v>
      </c>
      <c r="Z103" s="236">
        <v>44431</v>
      </c>
      <c r="AA103" s="45">
        <v>0.03</v>
      </c>
      <c r="AC103" s="28" t="s">
        <v>268</v>
      </c>
      <c r="AD103" s="61">
        <v>0</v>
      </c>
      <c r="AE103" s="196" t="s">
        <v>894</v>
      </c>
      <c r="AF103" s="162" t="s">
        <v>460</v>
      </c>
      <c r="AG103" s="163">
        <v>39.484999999999999</v>
      </c>
      <c r="AH103" s="164" t="s">
        <v>851</v>
      </c>
      <c r="AI103" s="164">
        <f>BA103-AG103</f>
        <v>-4.9103489605991015</v>
      </c>
      <c r="AJ103" s="164">
        <f>BA103-AG103</f>
        <v>-4.9103489605991015</v>
      </c>
      <c r="AK103" s="166">
        <v>33.188844139411202</v>
      </c>
      <c r="AL103" s="164" t="s">
        <v>851</v>
      </c>
      <c r="AM103" s="165">
        <f>BA103-AK103</f>
        <v>1.3858068999896958</v>
      </c>
      <c r="AN103" s="165">
        <f>BA103-AK103</f>
        <v>1.3858068999896958</v>
      </c>
      <c r="AO103" s="164">
        <v>0</v>
      </c>
      <c r="AP103" s="164" t="s">
        <v>852</v>
      </c>
      <c r="AQ103" s="166">
        <v>0</v>
      </c>
      <c r="AR103" s="164" t="s">
        <v>852</v>
      </c>
      <c r="AS103" s="164"/>
      <c r="AT103" s="164">
        <f>BA103-AQ103</f>
        <v>34.574651039400898</v>
      </c>
      <c r="AU103" s="167"/>
      <c r="AV103" s="167"/>
      <c r="AW103" s="163">
        <v>36.997487617728702</v>
      </c>
      <c r="AX103" s="163">
        <v>34.714667030357198</v>
      </c>
      <c r="AY103" s="166">
        <v>0</v>
      </c>
      <c r="AZ103" s="164"/>
      <c r="BA103" s="174">
        <v>34.574651039400898</v>
      </c>
      <c r="BB103" s="164">
        <f>AG103-BA103</f>
        <v>4.9103489605991015</v>
      </c>
      <c r="BC103" s="167"/>
      <c r="BD103" s="169">
        <v>41.9</v>
      </c>
      <c r="BE103" s="169">
        <v>1.17</v>
      </c>
      <c r="BF103" s="166">
        <v>32.096909434684399</v>
      </c>
      <c r="BG103" s="166">
        <v>36.526974173243403</v>
      </c>
      <c r="BH103" s="166">
        <v>20.754754186595498</v>
      </c>
      <c r="BI103" s="166">
        <v>4.430064738559004</v>
      </c>
      <c r="BJ103" s="153">
        <v>4.430064738559004</v>
      </c>
      <c r="BK103" s="240">
        <v>44607</v>
      </c>
      <c r="BL103" s="45">
        <v>0.01</v>
      </c>
      <c r="BN103" s="28" t="s">
        <v>268</v>
      </c>
      <c r="BO103" s="126"/>
      <c r="BP103" s="162"/>
      <c r="BQ103" s="162"/>
      <c r="BR103" s="162"/>
      <c r="BS103" s="162"/>
      <c r="BT103" s="162"/>
      <c r="BU103" s="162"/>
      <c r="BV103" s="162"/>
      <c r="BW103" s="162"/>
      <c r="BX103" s="162"/>
      <c r="BY103" s="162"/>
      <c r="BZ103" s="162"/>
      <c r="CA103" s="162"/>
      <c r="CB103" s="162"/>
      <c r="CC103" s="162"/>
      <c r="CD103" s="162"/>
      <c r="CE103" s="162"/>
      <c r="CF103" s="162"/>
      <c r="CG103" s="162"/>
      <c r="CH103" s="162"/>
      <c r="CI103" s="162"/>
      <c r="CJ103" s="162"/>
      <c r="CK103" s="162"/>
      <c r="CL103" s="162"/>
      <c r="CM103" s="162"/>
      <c r="CN103" s="162"/>
      <c r="CO103" s="162"/>
      <c r="CP103" s="162"/>
      <c r="CQ103" s="162"/>
      <c r="CR103" s="162"/>
      <c r="CS103" s="162"/>
      <c r="CT103" s="162"/>
      <c r="CU103" s="126"/>
      <c r="CZ103" s="281"/>
      <c r="DA103" s="281"/>
      <c r="DB103" s="281"/>
      <c r="DC103" s="281"/>
      <c r="DD103" s="281"/>
      <c r="DE103" s="281"/>
      <c r="DF103" s="281"/>
      <c r="DG103" s="281"/>
      <c r="DH103" s="281"/>
      <c r="DI103" s="281"/>
      <c r="DJ103" s="281"/>
      <c r="DK103" s="281"/>
      <c r="DL103" s="281"/>
      <c r="DM103" s="281"/>
      <c r="DN103" s="281"/>
      <c r="DO103" s="281"/>
      <c r="DP103" s="281"/>
      <c r="DQ103" s="281"/>
      <c r="DR103" s="281"/>
      <c r="DS103" s="281"/>
      <c r="DT103" s="281"/>
      <c r="DU103" s="281"/>
      <c r="DV103" s="281"/>
      <c r="DW103" s="281"/>
      <c r="DX103" s="281"/>
      <c r="DY103" s="281"/>
      <c r="DZ103" s="281"/>
      <c r="EA103" s="281"/>
      <c r="EB103" s="281"/>
      <c r="EC103" s="281"/>
      <c r="ED103" s="281"/>
      <c r="EE103" s="136"/>
      <c r="EJ103" s="234"/>
      <c r="EK103" s="234"/>
      <c r="EL103" s="234"/>
      <c r="EM103" s="234"/>
      <c r="EN103" s="234"/>
      <c r="EO103" s="234"/>
      <c r="EP103" s="234"/>
      <c r="EQ103" s="234"/>
      <c r="ER103" s="234"/>
      <c r="ES103" s="234"/>
      <c r="ET103" s="234"/>
      <c r="EU103" s="234"/>
      <c r="EV103" s="234"/>
      <c r="EW103" s="234"/>
      <c r="EX103" s="234"/>
      <c r="EY103" s="234"/>
      <c r="EZ103" s="234"/>
      <c r="FA103" s="234"/>
      <c r="FB103" s="234"/>
      <c r="FC103" s="234"/>
      <c r="FD103" s="234"/>
      <c r="FE103" s="234"/>
      <c r="FF103" s="234"/>
      <c r="FG103" s="234"/>
      <c r="FH103" s="234"/>
      <c r="FI103" s="234"/>
      <c r="FJ103" s="234"/>
      <c r="FK103" s="234"/>
      <c r="FL103" s="234"/>
      <c r="FM103" s="234"/>
      <c r="FN103" s="234"/>
      <c r="FR103" s="125"/>
      <c r="FS103" s="129"/>
      <c r="FT103" s="125"/>
      <c r="FU103" s="125"/>
      <c r="FV103" s="125"/>
      <c r="GA103" s="125"/>
    </row>
    <row r="104" spans="1:183" x14ac:dyDescent="0.25">
      <c r="A104" s="4" t="s">
        <v>422</v>
      </c>
      <c r="B104" s="49">
        <v>44433</v>
      </c>
      <c r="C104" s="34">
        <v>1</v>
      </c>
      <c r="D104" s="28" t="s">
        <v>461</v>
      </c>
      <c r="E104" s="136" t="s">
        <v>451</v>
      </c>
      <c r="F104" s="28">
        <v>5710020536</v>
      </c>
      <c r="H104" s="29">
        <v>205</v>
      </c>
      <c r="K104" s="67">
        <v>1</v>
      </c>
      <c r="L104" s="33">
        <v>44426</v>
      </c>
      <c r="M104" s="66">
        <v>0</v>
      </c>
      <c r="N104" s="45" t="s">
        <v>110</v>
      </c>
      <c r="O104" s="33">
        <v>44397</v>
      </c>
      <c r="P104" s="33" t="s">
        <v>473</v>
      </c>
      <c r="Z104" s="236">
        <v>44433</v>
      </c>
      <c r="AA104" s="45">
        <v>534.03</v>
      </c>
      <c r="AC104" s="28" t="s">
        <v>268</v>
      </c>
      <c r="AD104" s="62">
        <v>0</v>
      </c>
      <c r="AE104" s="196" t="s">
        <v>870</v>
      </c>
      <c r="AF104" s="162" t="s">
        <v>461</v>
      </c>
      <c r="AG104" s="163">
        <v>38.75</v>
      </c>
      <c r="AH104" s="152" t="s">
        <v>851</v>
      </c>
      <c r="AI104" s="164">
        <f>BA104-AG104</f>
        <v>-4.9965986085961021</v>
      </c>
      <c r="AJ104" s="164">
        <f>BA104-AG104</f>
        <v>-4.9965986085961021</v>
      </c>
      <c r="AK104" s="166">
        <v>50</v>
      </c>
      <c r="AL104" s="152" t="s">
        <v>852</v>
      </c>
      <c r="AM104" s="165"/>
      <c r="AN104" s="165">
        <f>BA104-AK104</f>
        <v>-16.246598608596102</v>
      </c>
      <c r="AO104" s="164">
        <v>0</v>
      </c>
      <c r="AP104" s="152" t="s">
        <v>852</v>
      </c>
      <c r="AQ104" s="163">
        <v>39.123237721763601</v>
      </c>
      <c r="AR104" s="152" t="s">
        <v>851</v>
      </c>
      <c r="AS104" s="164">
        <f>BA104-AQ104</f>
        <v>-5.3698363303597034</v>
      </c>
      <c r="AT104" s="164">
        <f>BA104-AQ104</f>
        <v>-5.3698363303597034</v>
      </c>
      <c r="AU104" s="167"/>
      <c r="AV104" s="167"/>
      <c r="AW104" s="163">
        <v>36.232121667615402</v>
      </c>
      <c r="AX104" s="163">
        <v>33.395371541909903</v>
      </c>
      <c r="AY104" s="166">
        <v>0</v>
      </c>
      <c r="AZ104" s="164"/>
      <c r="BA104" s="174">
        <v>33.753401391403898</v>
      </c>
      <c r="BB104" s="164">
        <f>AG104-BA104</f>
        <v>4.9965986085961021</v>
      </c>
      <c r="BC104" s="167"/>
      <c r="BD104" s="169">
        <v>53.4</v>
      </c>
      <c r="BE104" s="169">
        <v>1.38</v>
      </c>
      <c r="BF104" s="166">
        <v>30.9483750379345</v>
      </c>
      <c r="BG104" s="171">
        <v>36.89</v>
      </c>
      <c r="BH104" s="166">
        <v>21.394368117887002</v>
      </c>
      <c r="BI104" s="153">
        <v>5.9416249620655002</v>
      </c>
      <c r="BJ104" s="153">
        <v>5.9416249620655002</v>
      </c>
      <c r="BK104" s="236">
        <v>44522</v>
      </c>
      <c r="BL104" s="45">
        <v>297.16000000000003</v>
      </c>
      <c r="BN104" s="28" t="s">
        <v>268</v>
      </c>
      <c r="BO104" s="28">
        <v>0</v>
      </c>
      <c r="FR104" s="125"/>
      <c r="FS104" s="129"/>
      <c r="FT104" s="125"/>
      <c r="FU104" s="125"/>
      <c r="FV104" s="125"/>
      <c r="GA104" s="125"/>
    </row>
    <row r="105" spans="1:183" x14ac:dyDescent="0.25">
      <c r="A105" s="4" t="s">
        <v>423</v>
      </c>
      <c r="B105" s="49">
        <v>44442</v>
      </c>
      <c r="C105" s="34">
        <v>4</v>
      </c>
      <c r="D105" s="28" t="s">
        <v>462</v>
      </c>
      <c r="E105" s="136" t="s">
        <v>163</v>
      </c>
      <c r="F105" s="4">
        <v>4504133409</v>
      </c>
      <c r="G105" s="7" t="s">
        <v>674</v>
      </c>
      <c r="H105" s="29">
        <v>211</v>
      </c>
      <c r="K105" s="67" t="s">
        <v>496</v>
      </c>
      <c r="AD105" s="62"/>
      <c r="AE105" s="29"/>
      <c r="BJ105" s="153"/>
      <c r="FR105" s="125"/>
      <c r="FS105" s="129"/>
      <c r="FT105" s="125"/>
      <c r="FU105" s="125"/>
      <c r="FV105" s="125"/>
    </row>
    <row r="106" spans="1:183" x14ac:dyDescent="0.25">
      <c r="A106" s="4" t="s">
        <v>424</v>
      </c>
      <c r="B106" s="49">
        <v>44442</v>
      </c>
      <c r="C106" s="34">
        <v>3</v>
      </c>
      <c r="D106" s="28" t="s">
        <v>463</v>
      </c>
      <c r="E106" s="136" t="s">
        <v>298</v>
      </c>
      <c r="F106" s="28">
        <v>460318471</v>
      </c>
      <c r="G106" s="49">
        <v>16879</v>
      </c>
      <c r="H106" s="29">
        <v>111</v>
      </c>
      <c r="I106" s="25" t="s">
        <v>379</v>
      </c>
      <c r="J106" s="25" t="s">
        <v>2</v>
      </c>
      <c r="K106" s="67" t="s">
        <v>525</v>
      </c>
      <c r="AD106" s="62"/>
      <c r="AE106" s="29"/>
      <c r="BJ106" s="153"/>
    </row>
    <row r="107" spans="1:183" x14ac:dyDescent="0.25">
      <c r="A107" s="4" t="s">
        <v>452</v>
      </c>
      <c r="B107" s="49">
        <v>44447</v>
      </c>
      <c r="C107" s="34">
        <v>4</v>
      </c>
      <c r="D107" s="28" t="s">
        <v>464</v>
      </c>
      <c r="E107" s="136" t="s">
        <v>179</v>
      </c>
      <c r="F107" s="28">
        <v>460204462</v>
      </c>
      <c r="G107" s="7" t="s">
        <v>675</v>
      </c>
      <c r="K107" s="67" t="s">
        <v>511</v>
      </c>
      <c r="AD107" s="62"/>
      <c r="AE107" s="29"/>
      <c r="BJ107" s="153"/>
      <c r="FR107" s="125"/>
      <c r="FS107" s="129"/>
      <c r="FT107" s="125"/>
      <c r="FU107" s="125"/>
      <c r="FV107" s="125"/>
    </row>
    <row r="108" spans="1:183" x14ac:dyDescent="0.25">
      <c r="A108" s="4" t="s">
        <v>552</v>
      </c>
      <c r="B108" s="35">
        <v>44449</v>
      </c>
      <c r="C108" s="34">
        <v>3</v>
      </c>
      <c r="D108" s="28" t="s">
        <v>553</v>
      </c>
      <c r="E108" s="136" t="s">
        <v>660</v>
      </c>
      <c r="F108" s="28">
        <v>530930078</v>
      </c>
      <c r="G108" s="86">
        <v>19632</v>
      </c>
      <c r="H108" s="28">
        <v>211</v>
      </c>
      <c r="I108" s="25" t="s">
        <v>199</v>
      </c>
      <c r="J108" s="28" t="s">
        <v>2</v>
      </c>
      <c r="K108" s="67" t="s">
        <v>510</v>
      </c>
      <c r="L108" s="33">
        <v>44158</v>
      </c>
      <c r="M108" s="66">
        <v>1</v>
      </c>
      <c r="N108" s="45" t="s">
        <v>663</v>
      </c>
      <c r="O108" s="33">
        <v>44216</v>
      </c>
      <c r="P108" s="33">
        <v>44608</v>
      </c>
      <c r="Q108" s="66" t="s">
        <v>480</v>
      </c>
      <c r="R108" s="33">
        <v>44620</v>
      </c>
      <c r="S108" s="33" t="s">
        <v>473</v>
      </c>
      <c r="Z108" s="236">
        <v>44449</v>
      </c>
      <c r="AA108" s="45">
        <v>0.15</v>
      </c>
      <c r="AC108" s="28" t="s">
        <v>267</v>
      </c>
      <c r="AD108" s="62"/>
      <c r="AE108" s="29"/>
      <c r="BJ108" s="153"/>
      <c r="BP108" s="55"/>
      <c r="BQ108" s="55"/>
      <c r="BR108" s="55"/>
      <c r="BS108" s="55"/>
      <c r="BT108" s="55"/>
      <c r="BU108" s="55"/>
      <c r="BV108" s="55"/>
      <c r="BW108" s="55"/>
      <c r="BX108" s="55"/>
      <c r="BY108" s="55"/>
      <c r="BZ108" s="55"/>
      <c r="CA108" s="55"/>
      <c r="CB108" s="55"/>
      <c r="CC108" s="55"/>
      <c r="CD108" s="55"/>
      <c r="CE108" s="55"/>
      <c r="CF108" s="55"/>
      <c r="CG108" s="55"/>
      <c r="CH108" s="55"/>
      <c r="CI108" s="55"/>
      <c r="CJ108" s="55"/>
      <c r="CK108" s="55"/>
      <c r="CL108" s="55"/>
      <c r="CM108" s="55"/>
      <c r="CN108" s="55"/>
      <c r="CO108" s="55"/>
      <c r="CP108" s="55"/>
      <c r="CQ108" s="55"/>
      <c r="CR108" s="55"/>
      <c r="CS108" s="55"/>
      <c r="CT108" s="55"/>
      <c r="CZ108" s="215"/>
      <c r="DA108" s="215"/>
      <c r="DB108" s="215"/>
      <c r="DC108" s="215"/>
      <c r="DD108" s="215"/>
      <c r="DE108" s="215"/>
      <c r="DF108" s="215"/>
      <c r="DG108" s="215"/>
      <c r="DH108" s="215"/>
      <c r="DI108" s="215"/>
      <c r="DJ108" s="215"/>
      <c r="DK108" s="215"/>
      <c r="DL108" s="215"/>
      <c r="DM108" s="215"/>
      <c r="DN108" s="215"/>
      <c r="DO108" s="215"/>
      <c r="DP108" s="215"/>
      <c r="DQ108" s="215"/>
      <c r="DR108" s="215"/>
      <c r="DS108" s="215"/>
      <c r="DT108" s="215"/>
      <c r="DU108" s="215"/>
      <c r="DV108" s="215"/>
      <c r="DW108" s="215"/>
      <c r="DX108" s="215"/>
      <c r="DY108" s="215"/>
      <c r="DZ108" s="215"/>
      <c r="EA108" s="215"/>
      <c r="EB108" s="215"/>
      <c r="EC108" s="215"/>
      <c r="ED108" s="215"/>
      <c r="EJ108" s="127"/>
      <c r="EK108" s="127"/>
      <c r="EL108" s="127"/>
      <c r="EM108" s="127"/>
      <c r="EN108" s="127"/>
      <c r="EO108" s="127"/>
      <c r="EP108" s="127"/>
      <c r="EQ108" s="127"/>
      <c r="ER108" s="127"/>
      <c r="ES108" s="127"/>
      <c r="ET108" s="127"/>
      <c r="EU108" s="127"/>
      <c r="EV108" s="127"/>
      <c r="EW108" s="127"/>
      <c r="EX108" s="127"/>
      <c r="EY108" s="127"/>
      <c r="EZ108" s="127"/>
      <c r="FA108" s="127"/>
      <c r="FB108" s="127"/>
      <c r="FC108" s="127"/>
      <c r="FD108" s="127"/>
      <c r="FE108" s="127"/>
      <c r="FF108" s="127"/>
      <c r="FG108" s="127"/>
      <c r="FH108" s="127"/>
      <c r="FI108" s="127"/>
      <c r="FJ108" s="127"/>
      <c r="FN108" s="127"/>
      <c r="FR108" s="125"/>
      <c r="FS108" s="129"/>
      <c r="FT108" s="125"/>
      <c r="FU108" s="125"/>
      <c r="FV108" s="125"/>
    </row>
    <row r="109" spans="1:183" x14ac:dyDescent="0.25">
      <c r="A109" s="4" t="s">
        <v>554</v>
      </c>
      <c r="B109" s="49">
        <v>44449</v>
      </c>
      <c r="C109" s="34">
        <v>1</v>
      </c>
      <c r="D109" s="29" t="s">
        <v>555</v>
      </c>
      <c r="E109" s="136" t="s">
        <v>665</v>
      </c>
      <c r="F109" s="28">
        <v>440920472</v>
      </c>
      <c r="G109" s="35">
        <v>16335</v>
      </c>
      <c r="H109" s="29">
        <v>111</v>
      </c>
      <c r="J109" s="30"/>
      <c r="K109" s="67">
        <v>1</v>
      </c>
      <c r="L109" s="66">
        <v>2018</v>
      </c>
      <c r="M109" s="66">
        <v>1</v>
      </c>
      <c r="N109" s="45" t="s">
        <v>110</v>
      </c>
      <c r="O109" s="66">
        <v>2018</v>
      </c>
      <c r="P109" s="88" t="s">
        <v>666</v>
      </c>
      <c r="Q109" s="66" t="s">
        <v>480</v>
      </c>
      <c r="R109" s="88" t="s">
        <v>667</v>
      </c>
      <c r="S109" s="33">
        <v>44368</v>
      </c>
      <c r="T109" s="33" t="s">
        <v>124</v>
      </c>
      <c r="U109" s="33">
        <v>44449</v>
      </c>
      <c r="V109" s="33">
        <v>44496</v>
      </c>
      <c r="Z109" s="236">
        <v>44449</v>
      </c>
      <c r="AA109" s="45" t="s">
        <v>668</v>
      </c>
      <c r="AC109" s="28" t="s">
        <v>267</v>
      </c>
      <c r="AD109" s="61">
        <v>1</v>
      </c>
      <c r="AE109" s="196" t="s">
        <v>886</v>
      </c>
      <c r="AF109" s="61"/>
      <c r="AG109" s="188">
        <v>40.04</v>
      </c>
      <c r="AH109" s="188" t="s">
        <v>851</v>
      </c>
      <c r="AI109" s="188">
        <f>BA109-AG109</f>
        <v>-0.181453776577996</v>
      </c>
      <c r="AJ109" s="188">
        <f>BA109-AG109</f>
        <v>-0.181453776577996</v>
      </c>
      <c r="AK109" s="188">
        <v>50</v>
      </c>
      <c r="AL109" s="188" t="s">
        <v>852</v>
      </c>
      <c r="AM109" s="197"/>
      <c r="AN109" s="197">
        <f>BA109-AK109</f>
        <v>-10.141453776577997</v>
      </c>
      <c r="AO109" s="188">
        <v>0</v>
      </c>
      <c r="AP109" s="188" t="s">
        <v>852</v>
      </c>
      <c r="AQ109" s="188">
        <v>50</v>
      </c>
      <c r="AR109" s="188" t="s">
        <v>852</v>
      </c>
      <c r="AS109" s="188"/>
      <c r="AT109" s="188">
        <f>BA109-AQ109</f>
        <v>-10.141453776577997</v>
      </c>
      <c r="AU109" s="61"/>
      <c r="AV109" s="61"/>
      <c r="AW109" s="197"/>
      <c r="AX109" s="198">
        <v>35.0533634737046</v>
      </c>
      <c r="AY109" s="188">
        <v>0</v>
      </c>
      <c r="AZ109" s="188"/>
      <c r="BA109" s="280">
        <v>39.858546223422003</v>
      </c>
      <c r="BB109" s="188">
        <f>AG109-BA109</f>
        <v>0.181453776577996</v>
      </c>
      <c r="BC109" s="61"/>
      <c r="BD109" s="199">
        <v>19</v>
      </c>
      <c r="BE109" s="199">
        <v>0.81</v>
      </c>
      <c r="BF109" s="188">
        <v>33.927460130598</v>
      </c>
      <c r="BG109" s="200">
        <v>37.598813503472101</v>
      </c>
      <c r="BH109" s="188">
        <v>20.667494592854901</v>
      </c>
      <c r="BI109" s="188">
        <v>3.6713533728741012</v>
      </c>
      <c r="BJ109" s="153">
        <v>3.6713533728741012</v>
      </c>
      <c r="BO109" s="126"/>
      <c r="BP109" s="126"/>
      <c r="BQ109" s="126"/>
      <c r="BR109" s="126"/>
      <c r="BS109" s="126"/>
      <c r="BT109" s="126"/>
      <c r="BU109" s="126"/>
      <c r="BV109" s="126"/>
      <c r="BW109" s="126"/>
      <c r="BX109" s="126"/>
      <c r="BY109" s="126"/>
      <c r="BZ109" s="126"/>
      <c r="CA109" s="126"/>
      <c r="CB109" s="126"/>
      <c r="CC109" s="126"/>
      <c r="CD109" s="126"/>
      <c r="CE109" s="126"/>
      <c r="CF109" s="126"/>
      <c r="CG109" s="126"/>
      <c r="CH109" s="126"/>
      <c r="CI109" s="126"/>
      <c r="CJ109" s="126"/>
      <c r="CK109" s="126"/>
      <c r="CL109" s="126"/>
      <c r="CM109" s="126"/>
      <c r="CN109" s="126"/>
      <c r="CO109" s="126"/>
      <c r="CP109" s="126"/>
      <c r="CQ109" s="126"/>
      <c r="CR109" s="126"/>
      <c r="CS109" s="126"/>
      <c r="CT109" s="126"/>
      <c r="CU109" s="126"/>
      <c r="CZ109" s="136"/>
      <c r="DA109" s="136"/>
      <c r="DB109" s="136"/>
      <c r="DC109" s="136"/>
      <c r="DD109" s="136"/>
      <c r="DE109" s="136"/>
      <c r="DF109" s="136"/>
      <c r="DG109" s="136"/>
      <c r="DH109" s="136"/>
      <c r="DI109" s="136"/>
      <c r="DJ109" s="136"/>
      <c r="DK109" s="136"/>
      <c r="DL109" s="136"/>
      <c r="DM109" s="136"/>
      <c r="DN109" s="136"/>
      <c r="DO109" s="136"/>
      <c r="DP109" s="136"/>
      <c r="DQ109" s="136"/>
      <c r="DR109" s="136"/>
      <c r="DS109" s="136"/>
      <c r="DT109" s="136"/>
      <c r="DU109" s="136"/>
      <c r="DV109" s="136"/>
      <c r="DW109" s="136"/>
      <c r="DX109" s="136"/>
      <c r="DY109" s="136"/>
      <c r="DZ109" s="136"/>
      <c r="EA109" s="136"/>
      <c r="EB109" s="136"/>
      <c r="EC109" s="136"/>
      <c r="ED109" s="136"/>
      <c r="EE109" s="136"/>
      <c r="EJ109" s="82"/>
      <c r="EK109" s="82"/>
      <c r="EL109" s="82"/>
      <c r="EM109" s="82"/>
      <c r="EN109" s="82"/>
      <c r="EO109" s="82"/>
      <c r="EP109" s="82"/>
      <c r="EQ109" s="82"/>
      <c r="ER109" s="82"/>
      <c r="ES109" s="82"/>
      <c r="ET109" s="82"/>
      <c r="EU109" s="82"/>
      <c r="EV109" s="82"/>
      <c r="EW109" s="82"/>
      <c r="EX109" s="82"/>
      <c r="EY109" s="82"/>
      <c r="EZ109" s="82"/>
      <c r="FA109" s="82"/>
      <c r="FB109" s="82"/>
      <c r="FC109" s="82"/>
      <c r="FD109" s="82"/>
      <c r="FE109" s="82"/>
      <c r="FF109" s="82"/>
      <c r="FG109" s="82"/>
      <c r="FH109" s="82"/>
      <c r="FI109" s="82"/>
      <c r="FJ109" s="82"/>
      <c r="FK109" s="82"/>
      <c r="FL109" s="82"/>
      <c r="FM109" s="82"/>
      <c r="FN109" s="82"/>
      <c r="FR109" s="125"/>
      <c r="FS109" s="129"/>
      <c r="FT109" s="125"/>
      <c r="FU109" s="125"/>
      <c r="FV109" s="125"/>
      <c r="GA109" s="125"/>
    </row>
    <row r="110" spans="1:183" x14ac:dyDescent="0.25">
      <c r="A110" s="4" t="s">
        <v>556</v>
      </c>
      <c r="B110" s="49">
        <v>44455</v>
      </c>
      <c r="C110" s="34">
        <v>2</v>
      </c>
      <c r="D110" s="29" t="s">
        <v>557</v>
      </c>
      <c r="E110" s="136" t="s">
        <v>388</v>
      </c>
      <c r="F110" s="28">
        <v>380915002</v>
      </c>
      <c r="G110" s="35">
        <v>14138</v>
      </c>
      <c r="H110" s="29">
        <v>213</v>
      </c>
      <c r="J110" s="29" t="s">
        <v>0</v>
      </c>
      <c r="K110" s="67" t="s">
        <v>815</v>
      </c>
      <c r="O110" s="66"/>
      <c r="AD110" s="61"/>
      <c r="AE110" s="29"/>
      <c r="AF110" s="29"/>
      <c r="AG110" s="29"/>
      <c r="AH110" s="29"/>
      <c r="AI110" s="29"/>
      <c r="AJ110" s="29"/>
      <c r="AK110" s="29"/>
      <c r="AL110" s="29"/>
      <c r="AM110" s="29"/>
      <c r="AN110" s="29"/>
      <c r="AO110" s="29"/>
      <c r="AP110" s="29"/>
      <c r="AQ110" s="29"/>
      <c r="AR110" s="29"/>
      <c r="AS110" s="29"/>
      <c r="AT110" s="29"/>
      <c r="AU110" s="29"/>
      <c r="AV110" s="29"/>
      <c r="AW110" s="29"/>
      <c r="AX110" s="29"/>
      <c r="AY110" s="29"/>
      <c r="AZ110" s="29"/>
      <c r="BA110" s="29"/>
      <c r="BB110" s="29"/>
      <c r="BC110" s="29"/>
      <c r="BD110" s="29"/>
      <c r="BE110" s="29"/>
      <c r="BF110" s="29"/>
      <c r="BG110" s="29"/>
      <c r="BH110" s="29"/>
      <c r="BI110" s="29"/>
      <c r="BJ110" s="153"/>
      <c r="BO110" s="126"/>
      <c r="BP110" s="126"/>
      <c r="BQ110" s="126"/>
      <c r="BR110" s="126"/>
      <c r="BS110" s="126"/>
      <c r="BT110" s="126"/>
      <c r="BU110" s="126"/>
      <c r="BV110" s="126"/>
      <c r="BW110" s="126"/>
      <c r="BX110" s="126"/>
      <c r="BY110" s="126"/>
      <c r="BZ110" s="126"/>
      <c r="CA110" s="126"/>
      <c r="CB110" s="126"/>
      <c r="CC110" s="126"/>
      <c r="CD110" s="126"/>
      <c r="CE110" s="126"/>
      <c r="CF110" s="126"/>
      <c r="CG110" s="126"/>
      <c r="CH110" s="126"/>
      <c r="CI110" s="126"/>
      <c r="CJ110" s="126"/>
      <c r="CK110" s="126"/>
      <c r="CL110" s="126"/>
      <c r="CM110" s="126"/>
      <c r="CN110" s="126"/>
      <c r="CO110" s="126"/>
      <c r="CP110" s="126"/>
      <c r="CQ110" s="126"/>
      <c r="CR110" s="126"/>
      <c r="CS110" s="126"/>
      <c r="CT110" s="126"/>
      <c r="CU110" s="126"/>
      <c r="CZ110" s="136"/>
      <c r="DA110" s="136"/>
      <c r="DB110" s="136"/>
      <c r="DC110" s="136"/>
      <c r="DD110" s="136"/>
      <c r="DE110" s="136"/>
      <c r="DF110" s="136"/>
      <c r="DG110" s="136"/>
      <c r="DH110" s="136"/>
      <c r="DI110" s="136"/>
      <c r="DJ110" s="136"/>
      <c r="DK110" s="136"/>
      <c r="DL110" s="136"/>
      <c r="DM110" s="136"/>
      <c r="DN110" s="136"/>
      <c r="DO110" s="136"/>
      <c r="DP110" s="136"/>
      <c r="DQ110" s="136"/>
      <c r="DR110" s="136"/>
      <c r="DS110" s="136"/>
      <c r="DT110" s="136"/>
      <c r="DU110" s="136"/>
      <c r="DV110" s="136"/>
      <c r="DW110" s="136"/>
      <c r="DX110" s="136"/>
      <c r="DY110" s="136"/>
      <c r="DZ110" s="136"/>
      <c r="EA110" s="136"/>
      <c r="EB110" s="136"/>
      <c r="EC110" s="136"/>
      <c r="ED110" s="136"/>
      <c r="EE110" s="136"/>
      <c r="EJ110" s="82"/>
      <c r="EK110" s="82"/>
      <c r="EL110" s="82"/>
      <c r="EM110" s="82"/>
      <c r="EN110" s="82"/>
      <c r="EO110" s="82"/>
      <c r="EP110" s="82"/>
      <c r="EQ110" s="82"/>
      <c r="ER110" s="82"/>
      <c r="ES110" s="82"/>
      <c r="ET110" s="82"/>
      <c r="EU110" s="82"/>
      <c r="EV110" s="82"/>
      <c r="EW110" s="82"/>
      <c r="EX110" s="82"/>
      <c r="EY110" s="82"/>
      <c r="EZ110" s="82"/>
      <c r="FA110" s="82"/>
      <c r="FB110" s="82"/>
      <c r="FC110" s="82"/>
      <c r="FD110" s="82"/>
      <c r="FE110" s="82"/>
      <c r="FF110" s="82"/>
      <c r="FG110" s="82"/>
      <c r="FH110" s="82"/>
      <c r="FI110" s="82"/>
      <c r="FJ110" s="82"/>
      <c r="FK110" s="82"/>
      <c r="FL110" s="82"/>
      <c r="FM110" s="82"/>
      <c r="FN110" s="82"/>
      <c r="FR110" s="125"/>
      <c r="FS110" s="129"/>
      <c r="FT110" s="125"/>
      <c r="FU110" s="125"/>
      <c r="FV110" s="125"/>
    </row>
    <row r="111" spans="1:183" x14ac:dyDescent="0.25">
      <c r="A111" s="4" t="s">
        <v>558</v>
      </c>
      <c r="B111" s="35">
        <v>44459</v>
      </c>
      <c r="C111" s="34">
        <v>4</v>
      </c>
      <c r="D111" s="28" t="s">
        <v>559</v>
      </c>
      <c r="E111" s="136" t="s">
        <v>167</v>
      </c>
      <c r="F111" s="28">
        <v>491217311</v>
      </c>
      <c r="G111" s="7">
        <v>18249</v>
      </c>
      <c r="H111" s="48">
        <v>205</v>
      </c>
      <c r="I111" s="90" t="s">
        <v>197</v>
      </c>
      <c r="J111" s="90" t="s">
        <v>1</v>
      </c>
      <c r="K111" s="67" t="s">
        <v>507</v>
      </c>
      <c r="M111" s="66">
        <v>1</v>
      </c>
      <c r="N111" s="45" t="s">
        <v>124</v>
      </c>
      <c r="O111" s="33">
        <v>44076</v>
      </c>
      <c r="P111" s="33" t="s">
        <v>473</v>
      </c>
      <c r="Z111" s="236">
        <v>44459</v>
      </c>
      <c r="AA111" s="45">
        <v>0.01</v>
      </c>
      <c r="AB111" s="34" t="s">
        <v>476</v>
      </c>
      <c r="AC111" s="28" t="s">
        <v>268</v>
      </c>
      <c r="AD111" s="62"/>
      <c r="AE111" s="29"/>
      <c r="BJ111" s="153"/>
    </row>
    <row r="112" spans="1:183" x14ac:dyDescent="0.25">
      <c r="A112" s="4" t="s">
        <v>560</v>
      </c>
      <c r="B112" s="35">
        <v>44461</v>
      </c>
      <c r="C112" s="34">
        <v>3</v>
      </c>
      <c r="D112" s="28" t="s">
        <v>561</v>
      </c>
      <c r="E112" s="136" t="s">
        <v>262</v>
      </c>
      <c r="F112" s="28">
        <v>500115089</v>
      </c>
      <c r="G112" s="89">
        <v>18278</v>
      </c>
      <c r="H112" s="28">
        <v>111</v>
      </c>
      <c r="I112" s="92" t="s">
        <v>372</v>
      </c>
      <c r="J112" s="92" t="s">
        <v>1</v>
      </c>
      <c r="K112" s="67" t="s">
        <v>527</v>
      </c>
      <c r="AD112" s="62"/>
      <c r="AE112" s="29"/>
      <c r="BF112" s="29"/>
      <c r="BG112" s="29"/>
      <c r="BH112" s="29"/>
      <c r="BJ112" s="153"/>
      <c r="BR112" s="55"/>
      <c r="CT112" s="55"/>
      <c r="DB112" s="215"/>
      <c r="ED112" s="215"/>
    </row>
    <row r="113" spans="1:183" x14ac:dyDescent="0.25">
      <c r="A113" s="4" t="s">
        <v>562</v>
      </c>
      <c r="B113" s="35">
        <v>44461</v>
      </c>
      <c r="C113" s="34">
        <v>5</v>
      </c>
      <c r="D113" s="28" t="s">
        <v>563</v>
      </c>
      <c r="E113" s="136" t="s">
        <v>165</v>
      </c>
      <c r="F113" s="28">
        <v>6202111520</v>
      </c>
      <c r="G113" s="7">
        <v>22688</v>
      </c>
      <c r="H113" s="28">
        <v>205</v>
      </c>
      <c r="I113" s="28" t="s">
        <v>196</v>
      </c>
      <c r="J113" s="28" t="s">
        <v>2</v>
      </c>
      <c r="K113" s="67" t="s">
        <v>490</v>
      </c>
      <c r="M113" s="66">
        <v>1</v>
      </c>
      <c r="N113" s="45" t="s">
        <v>124</v>
      </c>
      <c r="O113" s="33">
        <v>44203</v>
      </c>
      <c r="P113" s="33" t="s">
        <v>473</v>
      </c>
      <c r="Z113" s="236">
        <v>44461</v>
      </c>
      <c r="AA113" s="45">
        <v>1.04</v>
      </c>
      <c r="AB113" s="34" t="s">
        <v>476</v>
      </c>
      <c r="AC113" s="28" t="s">
        <v>267</v>
      </c>
      <c r="AD113" s="62"/>
      <c r="AE113" s="29"/>
      <c r="BJ113" s="153"/>
    </row>
    <row r="114" spans="1:183" x14ac:dyDescent="0.25">
      <c r="A114" s="4" t="s">
        <v>564</v>
      </c>
      <c r="B114" s="35">
        <v>44461</v>
      </c>
      <c r="C114" s="34">
        <v>2</v>
      </c>
      <c r="D114" s="28" t="s">
        <v>565</v>
      </c>
      <c r="E114" s="136" t="s">
        <v>431</v>
      </c>
      <c r="F114" s="28">
        <v>521223014</v>
      </c>
      <c r="G114" s="49">
        <v>19351</v>
      </c>
      <c r="H114" s="29">
        <v>205</v>
      </c>
      <c r="I114" s="95"/>
      <c r="J114" s="95"/>
      <c r="K114" s="67" t="s">
        <v>688</v>
      </c>
      <c r="AD114" s="61">
        <v>0</v>
      </c>
      <c r="AE114" s="61"/>
      <c r="AF114" s="61"/>
      <c r="AG114" s="61"/>
      <c r="AH114" s="61"/>
      <c r="AI114" s="61"/>
      <c r="AJ114" s="61"/>
      <c r="AK114" s="61"/>
      <c r="AL114" s="61"/>
      <c r="AM114" s="61"/>
      <c r="AN114" s="61"/>
      <c r="AO114" s="61"/>
      <c r="AP114" s="61"/>
      <c r="AQ114" s="61"/>
      <c r="AR114" s="61"/>
      <c r="AS114" s="61"/>
      <c r="AT114" s="61"/>
      <c r="AU114" s="61"/>
      <c r="AV114" s="61"/>
      <c r="AW114" s="61"/>
      <c r="AX114" s="61"/>
      <c r="AY114" s="61"/>
      <c r="AZ114" s="61"/>
      <c r="BA114" s="61"/>
      <c r="BB114" s="61"/>
      <c r="BC114" s="61"/>
      <c r="BD114" s="61"/>
      <c r="BE114" s="61"/>
      <c r="BF114" s="61"/>
      <c r="BG114" s="61"/>
      <c r="BH114" s="61"/>
      <c r="BI114" s="61"/>
      <c r="BJ114" s="153"/>
      <c r="BO114" s="126"/>
      <c r="BP114" s="126"/>
      <c r="BQ114" s="126"/>
      <c r="BR114" s="126"/>
      <c r="BS114" s="126"/>
      <c r="BT114" s="126"/>
      <c r="BU114" s="126"/>
      <c r="BV114" s="126"/>
      <c r="BW114" s="126"/>
      <c r="BX114" s="126"/>
      <c r="BY114" s="126"/>
      <c r="BZ114" s="126"/>
      <c r="CA114" s="126"/>
      <c r="CB114" s="126"/>
      <c r="CC114" s="126"/>
      <c r="CD114" s="126"/>
      <c r="CE114" s="126"/>
      <c r="CF114" s="126"/>
      <c r="CG114" s="126"/>
      <c r="CH114" s="126"/>
      <c r="CI114" s="126"/>
      <c r="CJ114" s="126"/>
      <c r="CK114" s="126"/>
      <c r="CL114" s="126"/>
      <c r="CM114" s="126"/>
      <c r="CN114" s="126"/>
      <c r="CO114" s="126"/>
      <c r="CP114" s="126"/>
      <c r="CQ114" s="126"/>
      <c r="CR114" s="126"/>
      <c r="CS114" s="126"/>
      <c r="CT114" s="126"/>
      <c r="CU114" s="126"/>
      <c r="CZ114" s="136"/>
      <c r="DA114" s="136"/>
      <c r="DB114" s="136"/>
      <c r="DC114" s="136"/>
      <c r="DD114" s="136"/>
      <c r="DE114" s="136"/>
      <c r="DF114" s="136"/>
      <c r="DG114" s="136"/>
      <c r="DH114" s="136"/>
      <c r="DI114" s="136"/>
      <c r="DJ114" s="136"/>
      <c r="DK114" s="136"/>
      <c r="DL114" s="136"/>
      <c r="DM114" s="136"/>
      <c r="DN114" s="136"/>
      <c r="DO114" s="136"/>
      <c r="DP114" s="136"/>
      <c r="DQ114" s="136"/>
      <c r="DR114" s="136"/>
      <c r="DS114" s="136"/>
      <c r="DT114" s="136"/>
      <c r="DU114" s="136"/>
      <c r="DV114" s="136"/>
      <c r="DW114" s="136"/>
      <c r="DX114" s="136"/>
      <c r="DY114" s="136"/>
      <c r="DZ114" s="136"/>
      <c r="EA114" s="136"/>
      <c r="EB114" s="136"/>
      <c r="EC114" s="136"/>
      <c r="ED114" s="136"/>
      <c r="EE114" s="136"/>
      <c r="EJ114" s="82"/>
      <c r="EK114" s="82"/>
      <c r="EL114" s="82"/>
      <c r="EM114" s="82"/>
      <c r="EN114" s="82"/>
      <c r="EO114" s="82"/>
      <c r="EP114" s="82"/>
      <c r="EQ114" s="82"/>
      <c r="ER114" s="82"/>
      <c r="ES114" s="82"/>
      <c r="ET114" s="82"/>
      <c r="EU114" s="82"/>
      <c r="EV114" s="82"/>
      <c r="EW114" s="82"/>
      <c r="EX114" s="82"/>
      <c r="EY114" s="82"/>
      <c r="EZ114" s="82"/>
      <c r="FA114" s="82"/>
      <c r="FB114" s="82"/>
      <c r="FC114" s="82"/>
      <c r="FD114" s="82"/>
      <c r="FE114" s="82"/>
      <c r="FF114" s="82"/>
      <c r="FG114" s="82"/>
      <c r="FH114" s="82"/>
      <c r="FI114" s="82"/>
      <c r="FJ114" s="82"/>
      <c r="FK114" s="82"/>
      <c r="FL114" s="82"/>
      <c r="FM114" s="82"/>
      <c r="FN114" s="82"/>
    </row>
    <row r="115" spans="1:183" x14ac:dyDescent="0.25">
      <c r="A115" s="4" t="s">
        <v>566</v>
      </c>
      <c r="B115" s="49">
        <v>44461</v>
      </c>
      <c r="C115" s="34">
        <v>5</v>
      </c>
      <c r="D115" s="29" t="s">
        <v>567</v>
      </c>
      <c r="E115" s="136" t="s">
        <v>154</v>
      </c>
      <c r="F115" s="28">
        <v>491206187</v>
      </c>
      <c r="G115" s="7">
        <v>18238</v>
      </c>
      <c r="H115" s="29">
        <v>211</v>
      </c>
      <c r="I115" s="28" t="s">
        <v>187</v>
      </c>
      <c r="J115" s="28" t="s">
        <v>1</v>
      </c>
      <c r="K115" s="67" t="s">
        <v>491</v>
      </c>
      <c r="AD115" s="62"/>
      <c r="AE115" s="29"/>
      <c r="BJ115" s="153"/>
      <c r="FR115" s="125"/>
      <c r="FS115" s="129"/>
      <c r="FT115" s="125"/>
      <c r="FU115" s="125"/>
      <c r="FV115" s="125"/>
    </row>
    <row r="116" spans="1:183" x14ac:dyDescent="0.25">
      <c r="A116" s="4" t="s">
        <v>568</v>
      </c>
      <c r="B116" s="49">
        <v>44469</v>
      </c>
      <c r="C116" s="34">
        <v>3</v>
      </c>
      <c r="D116" s="29" t="s">
        <v>569</v>
      </c>
      <c r="E116" s="136" t="s">
        <v>261</v>
      </c>
      <c r="F116" s="28">
        <v>480916249</v>
      </c>
      <c r="G116" s="49">
        <v>17792</v>
      </c>
      <c r="H116" s="29">
        <v>111</v>
      </c>
      <c r="K116" s="67" t="s">
        <v>530</v>
      </c>
      <c r="AD116" s="62"/>
      <c r="AE116" s="29"/>
      <c r="BJ116" s="153"/>
      <c r="FR116" s="125"/>
      <c r="FS116" s="129"/>
      <c r="FT116" s="125"/>
      <c r="FU116" s="125"/>
      <c r="FV116" s="125"/>
    </row>
    <row r="117" spans="1:183" x14ac:dyDescent="0.25">
      <c r="A117" s="4" t="s">
        <v>570</v>
      </c>
      <c r="B117" s="49">
        <v>44475</v>
      </c>
      <c r="C117" s="34">
        <v>3</v>
      </c>
      <c r="D117" s="29" t="s">
        <v>571</v>
      </c>
      <c r="E117" s="136" t="s">
        <v>174</v>
      </c>
      <c r="F117" s="28">
        <v>351029406</v>
      </c>
      <c r="G117" s="7">
        <v>13086</v>
      </c>
      <c r="H117" s="4">
        <v>207</v>
      </c>
      <c r="I117" s="28" t="s">
        <v>204</v>
      </c>
      <c r="J117" s="28" t="s">
        <v>1</v>
      </c>
      <c r="K117" s="67" t="s">
        <v>523</v>
      </c>
      <c r="AD117" s="62"/>
      <c r="AE117" s="29"/>
      <c r="BJ117" s="153"/>
    </row>
    <row r="118" spans="1:183" x14ac:dyDescent="0.25">
      <c r="A118" s="4" t="s">
        <v>572</v>
      </c>
      <c r="B118" s="49">
        <v>44476</v>
      </c>
      <c r="C118" s="34">
        <v>4</v>
      </c>
      <c r="D118" s="29" t="s">
        <v>573</v>
      </c>
      <c r="E118" s="136" t="s">
        <v>173</v>
      </c>
      <c r="F118" s="28">
        <v>430128478</v>
      </c>
      <c r="G118" s="49">
        <v>15734</v>
      </c>
      <c r="H118" s="4">
        <v>207</v>
      </c>
      <c r="I118" s="28" t="s">
        <v>203</v>
      </c>
      <c r="J118" s="28" t="s">
        <v>2</v>
      </c>
      <c r="K118" s="67" t="s">
        <v>516</v>
      </c>
      <c r="AD118" s="62"/>
      <c r="AE118" s="29"/>
      <c r="BJ118" s="153"/>
      <c r="FR118" s="125"/>
      <c r="FS118" s="129"/>
      <c r="FT118" s="125"/>
      <c r="FU118" s="125"/>
      <c r="FV118" s="125"/>
    </row>
    <row r="119" spans="1:183" x14ac:dyDescent="0.25">
      <c r="A119" s="4" t="s">
        <v>574</v>
      </c>
      <c r="B119" s="49">
        <v>44477</v>
      </c>
      <c r="C119" s="34">
        <v>2</v>
      </c>
      <c r="D119" s="29" t="s">
        <v>575</v>
      </c>
      <c r="E119" s="136" t="s">
        <v>435</v>
      </c>
      <c r="F119" s="28">
        <v>6102022091</v>
      </c>
      <c r="G119" s="7" t="s">
        <v>676</v>
      </c>
      <c r="H119" s="29">
        <v>111</v>
      </c>
      <c r="K119" s="67" t="s">
        <v>801</v>
      </c>
      <c r="AD119" s="62"/>
      <c r="AE119" s="29"/>
      <c r="BJ119" s="153"/>
      <c r="FR119" s="125"/>
      <c r="FS119" s="129"/>
      <c r="FT119" s="125"/>
      <c r="FU119" s="125"/>
      <c r="FV119" s="125"/>
    </row>
    <row r="120" spans="1:183" x14ac:dyDescent="0.25">
      <c r="A120" s="4" t="s">
        <v>576</v>
      </c>
      <c r="B120" s="49">
        <v>44480</v>
      </c>
      <c r="C120" s="34">
        <v>1</v>
      </c>
      <c r="D120" s="29" t="s">
        <v>577</v>
      </c>
      <c r="E120" s="136" t="s">
        <v>539</v>
      </c>
      <c r="F120" s="28">
        <v>6602221186</v>
      </c>
      <c r="G120" s="7">
        <v>24443</v>
      </c>
      <c r="H120" s="29">
        <v>205</v>
      </c>
      <c r="I120" s="25" t="s">
        <v>540</v>
      </c>
      <c r="J120" s="25" t="s">
        <v>1</v>
      </c>
      <c r="K120" s="67">
        <v>1</v>
      </c>
      <c r="L120" s="16">
        <v>44407</v>
      </c>
      <c r="M120" s="66">
        <v>1</v>
      </c>
      <c r="N120" s="45" t="s">
        <v>124</v>
      </c>
      <c r="O120" s="104">
        <v>44481</v>
      </c>
      <c r="P120" s="33" t="s">
        <v>473</v>
      </c>
      <c r="Z120" s="236">
        <v>44480</v>
      </c>
      <c r="AA120" s="45">
        <v>11.7</v>
      </c>
      <c r="AC120" s="28" t="s">
        <v>268</v>
      </c>
      <c r="AD120" s="167">
        <v>1</v>
      </c>
      <c r="AE120" s="4" t="s">
        <v>1379</v>
      </c>
      <c r="BJ120" s="153"/>
      <c r="FR120" s="125"/>
      <c r="FS120" s="129"/>
      <c r="FT120" s="125"/>
      <c r="FU120" s="125"/>
      <c r="FV120" s="125"/>
      <c r="GA120" s="125"/>
    </row>
    <row r="121" spans="1:183" x14ac:dyDescent="0.25">
      <c r="A121" s="4" t="s">
        <v>578</v>
      </c>
      <c r="B121" s="49">
        <v>44482</v>
      </c>
      <c r="C121" s="34">
        <v>1</v>
      </c>
      <c r="D121" s="29" t="s">
        <v>579</v>
      </c>
      <c r="E121" s="136" t="s">
        <v>580</v>
      </c>
      <c r="F121" s="28">
        <v>460307403</v>
      </c>
      <c r="G121" s="7" t="s">
        <v>677</v>
      </c>
      <c r="H121" s="29">
        <v>205</v>
      </c>
      <c r="K121" s="67">
        <v>1</v>
      </c>
      <c r="L121" s="33">
        <v>44409</v>
      </c>
      <c r="M121" s="66">
        <v>1</v>
      </c>
      <c r="N121" s="45" t="s">
        <v>124</v>
      </c>
      <c r="O121" s="33">
        <v>44484</v>
      </c>
      <c r="P121" s="33" t="s">
        <v>473</v>
      </c>
      <c r="Z121" s="240">
        <v>44482</v>
      </c>
      <c r="AA121" s="45">
        <v>210.8</v>
      </c>
      <c r="AC121" s="28" t="s">
        <v>267</v>
      </c>
      <c r="AD121" s="62"/>
      <c r="AE121" s="4" t="s">
        <v>1380</v>
      </c>
      <c r="BJ121" s="153"/>
      <c r="BK121" s="240">
        <v>44566</v>
      </c>
      <c r="BL121" s="45">
        <v>47.23</v>
      </c>
      <c r="BN121" s="28" t="s">
        <v>267</v>
      </c>
      <c r="CV121" s="240">
        <v>44656</v>
      </c>
      <c r="CW121" s="46">
        <v>584.83000000000004</v>
      </c>
      <c r="CY121" s="34" t="s">
        <v>267</v>
      </c>
      <c r="FR121" s="125"/>
      <c r="FS121" s="129"/>
      <c r="FT121" s="125"/>
      <c r="FU121" s="125"/>
      <c r="FV121" s="125"/>
      <c r="GA121" s="125"/>
    </row>
    <row r="122" spans="1:183" x14ac:dyDescent="0.25">
      <c r="A122" s="4" t="s">
        <v>581</v>
      </c>
      <c r="B122" s="49">
        <v>44483</v>
      </c>
      <c r="C122" s="34">
        <v>1</v>
      </c>
      <c r="D122" s="29" t="s">
        <v>618</v>
      </c>
      <c r="E122" s="136" t="s">
        <v>11</v>
      </c>
      <c r="F122" s="28">
        <v>410112409</v>
      </c>
      <c r="G122" s="7">
        <v>15281</v>
      </c>
      <c r="H122" s="29">
        <v>111</v>
      </c>
      <c r="I122" s="4" t="s">
        <v>3</v>
      </c>
      <c r="J122" s="4" t="s">
        <v>1</v>
      </c>
      <c r="K122" s="67">
        <v>1</v>
      </c>
      <c r="L122" s="9">
        <v>42450</v>
      </c>
      <c r="M122" s="66">
        <v>1</v>
      </c>
      <c r="N122" s="45" t="s">
        <v>480</v>
      </c>
      <c r="O122" s="103">
        <v>43364</v>
      </c>
      <c r="P122" s="103">
        <v>43469</v>
      </c>
      <c r="Z122" s="240">
        <v>44483</v>
      </c>
      <c r="AA122" s="45">
        <v>22.11</v>
      </c>
      <c r="AC122" s="28" t="s">
        <v>268</v>
      </c>
      <c r="AD122" s="62"/>
      <c r="AE122" s="4" t="s">
        <v>1381</v>
      </c>
      <c r="BJ122" s="153"/>
      <c r="FR122" s="125"/>
      <c r="FS122" s="129"/>
      <c r="FT122" s="125"/>
      <c r="FU122" s="125"/>
      <c r="FV122" s="125"/>
      <c r="GA122" s="125"/>
    </row>
    <row r="123" spans="1:183" x14ac:dyDescent="0.25">
      <c r="A123" s="4" t="s">
        <v>582</v>
      </c>
      <c r="B123" s="49">
        <v>44483</v>
      </c>
      <c r="C123" s="34">
        <v>1</v>
      </c>
      <c r="D123" s="29" t="s">
        <v>583</v>
      </c>
      <c r="E123" s="136" t="s">
        <v>541</v>
      </c>
      <c r="F123" s="28">
        <v>520501211</v>
      </c>
      <c r="G123" s="276">
        <v>19115</v>
      </c>
      <c r="H123" s="25">
        <v>201</v>
      </c>
      <c r="I123" s="25" t="s">
        <v>542</v>
      </c>
      <c r="J123" s="25" t="s">
        <v>2</v>
      </c>
      <c r="K123" s="67">
        <v>1</v>
      </c>
      <c r="L123" s="16">
        <v>44468</v>
      </c>
      <c r="M123" s="66">
        <v>1</v>
      </c>
      <c r="N123" s="45" t="s">
        <v>124</v>
      </c>
      <c r="O123" s="104">
        <v>44539</v>
      </c>
      <c r="P123" s="33" t="s">
        <v>473</v>
      </c>
      <c r="Z123" s="240">
        <v>44483</v>
      </c>
      <c r="AA123" s="45">
        <v>5753.47</v>
      </c>
      <c r="AC123" s="28" t="s">
        <v>267</v>
      </c>
      <c r="AD123" s="167">
        <v>1</v>
      </c>
      <c r="AE123" s="4" t="s">
        <v>1382</v>
      </c>
      <c r="BJ123" s="153"/>
      <c r="FR123" s="125"/>
      <c r="FS123" s="129"/>
      <c r="FT123" s="125"/>
      <c r="FU123" s="125"/>
      <c r="FV123" s="125"/>
      <c r="GA123" s="125"/>
    </row>
    <row r="124" spans="1:183" x14ac:dyDescent="0.25">
      <c r="A124" s="4" t="s">
        <v>584</v>
      </c>
      <c r="B124" s="49">
        <v>44484</v>
      </c>
      <c r="C124" s="34">
        <v>5</v>
      </c>
      <c r="D124" s="29" t="s">
        <v>585</v>
      </c>
      <c r="E124" s="136" t="s">
        <v>159</v>
      </c>
      <c r="F124" s="28">
        <v>450202407</v>
      </c>
      <c r="G124" s="7">
        <v>16470</v>
      </c>
      <c r="H124" s="4">
        <v>205</v>
      </c>
      <c r="I124" s="25" t="s">
        <v>190</v>
      </c>
      <c r="J124" s="25" t="s">
        <v>1</v>
      </c>
      <c r="K124" s="67" t="s">
        <v>492</v>
      </c>
      <c r="AD124" s="62"/>
      <c r="AE124" s="29"/>
      <c r="BJ124" s="153"/>
    </row>
    <row r="125" spans="1:183" x14ac:dyDescent="0.25">
      <c r="A125" s="4" t="s">
        <v>586</v>
      </c>
      <c r="B125" s="49">
        <v>44488</v>
      </c>
      <c r="C125" s="34">
        <v>3</v>
      </c>
      <c r="D125" s="29" t="s">
        <v>587</v>
      </c>
      <c r="E125" s="136" t="s">
        <v>430</v>
      </c>
      <c r="F125" s="28">
        <v>410406430</v>
      </c>
      <c r="G125" s="7">
        <v>15072</v>
      </c>
      <c r="H125" s="29">
        <v>211</v>
      </c>
      <c r="I125" s="25" t="s">
        <v>378</v>
      </c>
      <c r="J125" s="25" t="s">
        <v>2</v>
      </c>
      <c r="K125" s="67" t="s">
        <v>529</v>
      </c>
      <c r="AD125" s="62"/>
      <c r="AE125" s="29"/>
      <c r="BJ125" s="153"/>
      <c r="FR125" s="125"/>
      <c r="FS125" s="129"/>
      <c r="FT125" s="125"/>
      <c r="FU125" s="125"/>
      <c r="FV125" s="125"/>
    </row>
    <row r="126" spans="1:183" x14ac:dyDescent="0.25">
      <c r="A126" s="4" t="s">
        <v>588</v>
      </c>
      <c r="B126" s="49">
        <v>44489</v>
      </c>
      <c r="C126" s="34">
        <v>1</v>
      </c>
      <c r="D126" s="29" t="s">
        <v>589</v>
      </c>
      <c r="E126" s="136" t="s">
        <v>590</v>
      </c>
      <c r="F126" s="28">
        <v>420829416</v>
      </c>
      <c r="G126" s="7">
        <v>15582</v>
      </c>
      <c r="H126" s="29">
        <v>111</v>
      </c>
      <c r="K126" s="67">
        <v>1</v>
      </c>
      <c r="L126" s="33">
        <v>44409</v>
      </c>
      <c r="M126" s="66">
        <v>1</v>
      </c>
      <c r="N126" s="45" t="s">
        <v>124</v>
      </c>
      <c r="O126" s="33">
        <v>44489</v>
      </c>
      <c r="P126" s="33" t="s">
        <v>473</v>
      </c>
      <c r="Z126" s="240">
        <v>44489</v>
      </c>
      <c r="AA126" s="45">
        <v>16.72</v>
      </c>
      <c r="AB126" s="34" t="s">
        <v>269</v>
      </c>
      <c r="AC126" s="28" t="s">
        <v>268</v>
      </c>
      <c r="AD126" s="167"/>
      <c r="AE126" s="127" t="s">
        <v>1383</v>
      </c>
      <c r="BJ126" s="153"/>
      <c r="BK126" s="240">
        <v>44580</v>
      </c>
      <c r="BL126" s="45">
        <v>3.63</v>
      </c>
      <c r="BM126" s="28" t="s">
        <v>269</v>
      </c>
      <c r="BN126" s="28" t="s">
        <v>268</v>
      </c>
      <c r="FR126" s="125"/>
      <c r="FS126" s="129"/>
      <c r="FT126" s="125"/>
      <c r="FU126" s="125"/>
      <c r="FV126" s="125"/>
      <c r="GA126" s="125"/>
    </row>
    <row r="127" spans="1:183" x14ac:dyDescent="0.25">
      <c r="A127" s="4" t="s">
        <v>591</v>
      </c>
      <c r="B127" s="49">
        <v>44489</v>
      </c>
      <c r="C127" s="34">
        <v>5</v>
      </c>
      <c r="D127" s="29" t="s">
        <v>592</v>
      </c>
      <c r="E127" s="136" t="s">
        <v>158</v>
      </c>
      <c r="F127" s="28">
        <v>390928409</v>
      </c>
      <c r="G127" s="7">
        <v>14516</v>
      </c>
      <c r="H127" s="29">
        <v>111</v>
      </c>
      <c r="I127" s="25" t="s">
        <v>185</v>
      </c>
      <c r="J127" s="25" t="s">
        <v>1</v>
      </c>
      <c r="K127" s="67" t="s">
        <v>489</v>
      </c>
      <c r="AD127" s="62"/>
      <c r="BJ127" s="153"/>
    </row>
    <row r="128" spans="1:183" x14ac:dyDescent="0.25">
      <c r="A128" s="4" t="s">
        <v>593</v>
      </c>
      <c r="B128" s="49">
        <v>44490</v>
      </c>
      <c r="C128" s="34">
        <v>3</v>
      </c>
      <c r="D128" s="29" t="s">
        <v>594</v>
      </c>
      <c r="E128" s="136" t="s">
        <v>263</v>
      </c>
      <c r="F128" s="28">
        <v>361122064</v>
      </c>
      <c r="G128" s="7">
        <v>13476</v>
      </c>
      <c r="H128" s="29">
        <v>201</v>
      </c>
      <c r="I128" s="25" t="s">
        <v>375</v>
      </c>
      <c r="J128" s="25" t="s">
        <v>1</v>
      </c>
      <c r="K128" s="67" t="s">
        <v>531</v>
      </c>
      <c r="AD128" s="62"/>
      <c r="BJ128" s="153"/>
    </row>
    <row r="129" spans="1:183" x14ac:dyDescent="0.25">
      <c r="A129" s="4" t="s">
        <v>595</v>
      </c>
      <c r="B129" s="49">
        <v>44496</v>
      </c>
      <c r="C129" s="34">
        <v>4</v>
      </c>
      <c r="D129" s="29" t="s">
        <v>596</v>
      </c>
      <c r="E129" s="136" t="s">
        <v>171</v>
      </c>
      <c r="F129" s="28">
        <v>471229433</v>
      </c>
      <c r="G129" s="7">
        <v>17530</v>
      </c>
      <c r="H129" s="29">
        <v>111</v>
      </c>
      <c r="I129" s="28" t="s">
        <v>201</v>
      </c>
      <c r="J129" s="28" t="s">
        <v>2</v>
      </c>
      <c r="K129" s="67" t="s">
        <v>513</v>
      </c>
      <c r="AD129" s="62"/>
    </row>
    <row r="130" spans="1:183" x14ac:dyDescent="0.25">
      <c r="A130" s="4" t="s">
        <v>597</v>
      </c>
      <c r="B130" s="49">
        <v>44502</v>
      </c>
      <c r="C130" s="34">
        <v>4</v>
      </c>
      <c r="D130" s="29" t="s">
        <v>598</v>
      </c>
      <c r="E130" s="136" t="s">
        <v>177</v>
      </c>
      <c r="F130" s="28">
        <v>440414421</v>
      </c>
      <c r="G130" s="49">
        <v>16176</v>
      </c>
      <c r="H130" s="29">
        <v>111</v>
      </c>
      <c r="I130" s="28" t="s">
        <v>206</v>
      </c>
      <c r="J130" s="28" t="s">
        <v>1</v>
      </c>
      <c r="K130" s="67" t="s">
        <v>520</v>
      </c>
      <c r="AD130" s="62"/>
    </row>
    <row r="131" spans="1:183" x14ac:dyDescent="0.25">
      <c r="A131" s="4" t="s">
        <v>599</v>
      </c>
      <c r="B131" s="49">
        <v>44503</v>
      </c>
      <c r="C131" s="34">
        <v>2</v>
      </c>
      <c r="D131" s="29" t="s">
        <v>600</v>
      </c>
      <c r="E131" s="136" t="s">
        <v>448</v>
      </c>
      <c r="F131" s="28">
        <v>351201448</v>
      </c>
      <c r="G131" s="7" t="s">
        <v>678</v>
      </c>
      <c r="H131" s="29">
        <v>111</v>
      </c>
      <c r="I131" s="25" t="s">
        <v>536</v>
      </c>
      <c r="J131" s="25" t="s">
        <v>0</v>
      </c>
      <c r="K131" s="67" t="s">
        <v>803</v>
      </c>
      <c r="AD131" s="62"/>
    </row>
    <row r="132" spans="1:183" x14ac:dyDescent="0.25">
      <c r="A132" s="4" t="s">
        <v>601</v>
      </c>
      <c r="B132" s="49">
        <v>44504</v>
      </c>
      <c r="C132" s="34">
        <v>1</v>
      </c>
      <c r="D132" s="29" t="s">
        <v>602</v>
      </c>
      <c r="E132" s="136" t="s">
        <v>543</v>
      </c>
      <c r="F132" s="28">
        <v>490212036</v>
      </c>
      <c r="G132" s="7">
        <v>18234</v>
      </c>
      <c r="H132" s="29">
        <v>111</v>
      </c>
      <c r="I132" s="25" t="s">
        <v>544</v>
      </c>
      <c r="J132" s="25" t="s">
        <v>1</v>
      </c>
      <c r="K132" s="67">
        <v>1</v>
      </c>
      <c r="M132" s="66">
        <v>1</v>
      </c>
      <c r="N132" s="45" t="s">
        <v>124</v>
      </c>
      <c r="O132" s="104">
        <v>44525</v>
      </c>
      <c r="P132" s="33" t="s">
        <v>473</v>
      </c>
      <c r="Z132" s="240">
        <v>44504</v>
      </c>
      <c r="AA132" s="45">
        <v>2.1800000000000002</v>
      </c>
      <c r="AC132" s="28" t="s">
        <v>268</v>
      </c>
      <c r="AD132" s="167">
        <v>1</v>
      </c>
      <c r="AE132" s="127" t="s">
        <v>1384</v>
      </c>
      <c r="AF132" s="125"/>
      <c r="AG132" s="125"/>
      <c r="AH132" s="125"/>
      <c r="AI132" s="125"/>
      <c r="AJ132" s="125"/>
      <c r="AK132" s="125"/>
      <c r="AL132" s="125"/>
      <c r="AM132" s="125"/>
      <c r="AN132" s="125"/>
      <c r="AO132" s="125"/>
      <c r="AP132" s="125"/>
      <c r="AQ132" s="125"/>
      <c r="AR132" s="125"/>
      <c r="AS132" s="125"/>
      <c r="AT132" s="125"/>
      <c r="AU132" s="125"/>
      <c r="AV132" s="125"/>
      <c r="AW132" s="125"/>
      <c r="AX132" s="125"/>
      <c r="AY132" s="125"/>
      <c r="AZ132" s="125"/>
      <c r="BA132" s="125"/>
      <c r="BB132" s="125"/>
      <c r="BC132" s="125"/>
      <c r="BD132" s="125"/>
      <c r="BE132" s="125"/>
      <c r="BF132" s="125"/>
      <c r="BG132" s="125"/>
      <c r="BH132" s="125"/>
      <c r="BI132" s="125"/>
      <c r="FR132" s="125"/>
      <c r="FS132" s="129"/>
      <c r="FT132" s="125"/>
      <c r="FU132" s="125"/>
      <c r="FV132" s="125"/>
      <c r="GA132" s="125"/>
    </row>
    <row r="133" spans="1:183" x14ac:dyDescent="0.25">
      <c r="A133" s="4" t="s">
        <v>603</v>
      </c>
      <c r="B133" s="49">
        <v>44504</v>
      </c>
      <c r="C133" s="34">
        <v>1</v>
      </c>
      <c r="D133" s="29" t="s">
        <v>604</v>
      </c>
      <c r="E133" s="136" t="s">
        <v>545</v>
      </c>
      <c r="F133" s="28">
        <v>510606098</v>
      </c>
      <c r="G133" s="7">
        <v>18785</v>
      </c>
      <c r="H133" s="29">
        <v>205</v>
      </c>
      <c r="K133" s="67">
        <v>1</v>
      </c>
      <c r="L133" s="33">
        <v>44279</v>
      </c>
      <c r="M133" s="66">
        <v>0</v>
      </c>
      <c r="Z133" s="240">
        <v>44504</v>
      </c>
      <c r="AA133" s="45">
        <v>99.49</v>
      </c>
      <c r="AC133" s="28" t="s">
        <v>268</v>
      </c>
      <c r="AD133" s="62"/>
      <c r="AE133" s="127" t="s">
        <v>1385</v>
      </c>
      <c r="BK133" s="240">
        <v>44613</v>
      </c>
      <c r="BL133" s="45">
        <v>131.53</v>
      </c>
      <c r="BN133" s="28" t="s">
        <v>267</v>
      </c>
      <c r="FR133" s="125"/>
      <c r="FS133" s="129"/>
      <c r="FT133" s="125"/>
      <c r="FU133" s="125"/>
      <c r="FV133" s="125"/>
      <c r="GA133" s="125"/>
    </row>
    <row r="134" spans="1:183" x14ac:dyDescent="0.25">
      <c r="A134" s="4" t="s">
        <v>605</v>
      </c>
      <c r="B134" s="49">
        <v>44505</v>
      </c>
      <c r="C134" s="34">
        <v>5</v>
      </c>
      <c r="D134" s="29" t="s">
        <v>606</v>
      </c>
      <c r="E134" s="136" t="s">
        <v>168</v>
      </c>
      <c r="F134" s="28">
        <v>470909412</v>
      </c>
      <c r="G134" s="49">
        <v>17419</v>
      </c>
      <c r="H134" s="29">
        <v>111</v>
      </c>
      <c r="I134" s="25" t="s">
        <v>198</v>
      </c>
      <c r="J134" s="25" t="s">
        <v>2</v>
      </c>
      <c r="K134" s="67" t="s">
        <v>498</v>
      </c>
      <c r="AD134" s="62"/>
    </row>
    <row r="135" spans="1:183" x14ac:dyDescent="0.25">
      <c r="A135" s="4" t="s">
        <v>607</v>
      </c>
      <c r="B135" s="49">
        <v>44505</v>
      </c>
      <c r="C135" s="34">
        <v>2</v>
      </c>
      <c r="D135" s="29" t="s">
        <v>608</v>
      </c>
      <c r="E135" s="136" t="s">
        <v>449</v>
      </c>
      <c r="F135" s="28">
        <v>400417144</v>
      </c>
      <c r="G135" s="49">
        <v>14718</v>
      </c>
      <c r="H135" s="29">
        <v>111</v>
      </c>
      <c r="I135" s="25" t="s">
        <v>537</v>
      </c>
      <c r="J135" s="25" t="s">
        <v>2</v>
      </c>
      <c r="K135" s="67" t="s">
        <v>804</v>
      </c>
      <c r="AD135" s="62"/>
    </row>
    <row r="136" spans="1:183" x14ac:dyDescent="0.25">
      <c r="A136" s="4" t="s">
        <v>609</v>
      </c>
      <c r="B136" s="49">
        <v>44518</v>
      </c>
      <c r="C136" s="34">
        <v>4</v>
      </c>
      <c r="D136" s="29" t="s">
        <v>610</v>
      </c>
      <c r="E136" s="136" t="s">
        <v>170</v>
      </c>
      <c r="F136" s="28">
        <v>401009402</v>
      </c>
      <c r="G136" s="49">
        <v>14893</v>
      </c>
      <c r="H136" s="29">
        <v>111</v>
      </c>
      <c r="I136" s="28" t="s">
        <v>200</v>
      </c>
      <c r="J136" s="28" t="s">
        <v>1</v>
      </c>
      <c r="K136" s="67" t="s">
        <v>515</v>
      </c>
      <c r="AD136" s="62"/>
    </row>
    <row r="137" spans="1:183" x14ac:dyDescent="0.25">
      <c r="A137" s="4" t="s">
        <v>611</v>
      </c>
      <c r="B137" s="49">
        <v>44531</v>
      </c>
      <c r="C137" s="34">
        <v>4</v>
      </c>
      <c r="D137" s="28" t="s">
        <v>640</v>
      </c>
      <c r="E137" s="136" t="s">
        <v>298</v>
      </c>
      <c r="F137" s="28">
        <v>460318471</v>
      </c>
      <c r="G137" s="49">
        <v>16879</v>
      </c>
      <c r="H137" s="29">
        <v>111</v>
      </c>
      <c r="I137" s="25" t="s">
        <v>379</v>
      </c>
      <c r="J137" s="25" t="s">
        <v>2</v>
      </c>
      <c r="K137" s="67" t="s">
        <v>525</v>
      </c>
      <c r="AD137" s="62"/>
    </row>
    <row r="138" spans="1:183" x14ac:dyDescent="0.25">
      <c r="A138" s="4" t="s">
        <v>612</v>
      </c>
      <c r="B138" s="35">
        <v>44532</v>
      </c>
      <c r="C138" s="34">
        <v>3</v>
      </c>
      <c r="D138" s="28" t="s">
        <v>643</v>
      </c>
      <c r="E138" s="136" t="s">
        <v>431</v>
      </c>
      <c r="F138" s="28">
        <v>521223014</v>
      </c>
      <c r="G138" s="49">
        <v>19351</v>
      </c>
      <c r="H138" s="29">
        <v>205</v>
      </c>
      <c r="K138" s="67" t="s">
        <v>688</v>
      </c>
      <c r="AD138" s="62"/>
    </row>
    <row r="139" spans="1:183" x14ac:dyDescent="0.25">
      <c r="A139" s="4" t="s">
        <v>613</v>
      </c>
      <c r="B139" s="49">
        <v>44533</v>
      </c>
      <c r="C139" s="34">
        <v>6</v>
      </c>
      <c r="D139" s="29" t="s">
        <v>644</v>
      </c>
      <c r="E139" s="136" t="s">
        <v>154</v>
      </c>
      <c r="F139" s="28">
        <v>491206187</v>
      </c>
      <c r="G139" s="7">
        <v>18238</v>
      </c>
      <c r="H139" s="29">
        <v>211</v>
      </c>
      <c r="I139" s="28" t="s">
        <v>187</v>
      </c>
      <c r="J139" s="28" t="s">
        <v>1</v>
      </c>
      <c r="K139" s="67" t="s">
        <v>491</v>
      </c>
      <c r="AD139" s="62"/>
      <c r="FR139" s="125"/>
      <c r="FS139" s="129"/>
      <c r="FT139" s="125"/>
      <c r="FU139" s="125"/>
      <c r="FV139" s="125"/>
    </row>
    <row r="140" spans="1:183" x14ac:dyDescent="0.25">
      <c r="A140" s="4" t="s">
        <v>614</v>
      </c>
      <c r="B140" s="49">
        <v>44533</v>
      </c>
      <c r="C140" s="34">
        <v>4</v>
      </c>
      <c r="D140" s="28" t="s">
        <v>645</v>
      </c>
      <c r="E140" s="136" t="s">
        <v>162</v>
      </c>
      <c r="F140" s="28">
        <v>370911424</v>
      </c>
      <c r="G140" s="49">
        <v>13769</v>
      </c>
      <c r="H140" s="29">
        <v>201</v>
      </c>
      <c r="I140" s="28" t="s">
        <v>193</v>
      </c>
      <c r="J140" s="28" t="s">
        <v>1</v>
      </c>
      <c r="K140" s="67" t="s">
        <v>497</v>
      </c>
      <c r="AD140" s="62"/>
      <c r="FR140" s="125"/>
      <c r="FS140" s="129"/>
      <c r="FT140" s="125"/>
      <c r="FU140" s="125"/>
      <c r="FV140" s="125"/>
    </row>
    <row r="141" spans="1:183" x14ac:dyDescent="0.25">
      <c r="A141" s="4" t="s">
        <v>615</v>
      </c>
      <c r="B141" s="49">
        <v>44533</v>
      </c>
      <c r="C141" s="34">
        <v>2</v>
      </c>
      <c r="D141" s="28" t="s">
        <v>646</v>
      </c>
      <c r="E141" s="136" t="s">
        <v>425</v>
      </c>
      <c r="F141" s="28">
        <v>6103230067</v>
      </c>
      <c r="G141" s="49">
        <v>22363</v>
      </c>
      <c r="H141" s="29">
        <v>211</v>
      </c>
      <c r="I141" s="25" t="s">
        <v>534</v>
      </c>
      <c r="J141" s="25" t="s">
        <v>0</v>
      </c>
      <c r="K141" s="67" t="s">
        <v>805</v>
      </c>
      <c r="AD141" s="62"/>
    </row>
    <row r="142" spans="1:183" x14ac:dyDescent="0.25">
      <c r="A142" s="4" t="s">
        <v>616</v>
      </c>
      <c r="B142" s="49">
        <v>44538</v>
      </c>
      <c r="C142" s="34">
        <v>3</v>
      </c>
      <c r="D142" s="29" t="s">
        <v>647</v>
      </c>
      <c r="E142" s="136" t="s">
        <v>388</v>
      </c>
      <c r="F142" s="28">
        <v>380915002</v>
      </c>
      <c r="G142" s="35">
        <v>14138</v>
      </c>
      <c r="H142" s="29">
        <v>213</v>
      </c>
      <c r="J142" s="29" t="s">
        <v>0</v>
      </c>
      <c r="K142" s="67" t="s">
        <v>815</v>
      </c>
      <c r="AD142" s="62"/>
      <c r="FR142" s="125"/>
      <c r="FS142" s="129"/>
      <c r="FT142" s="125"/>
      <c r="FU142" s="125"/>
      <c r="FV142" s="125"/>
    </row>
    <row r="143" spans="1:183" x14ac:dyDescent="0.25">
      <c r="A143" s="4" t="s">
        <v>617</v>
      </c>
      <c r="B143" s="49">
        <v>44566</v>
      </c>
      <c r="C143" s="34">
        <v>2</v>
      </c>
      <c r="D143" s="29" t="s">
        <v>1042</v>
      </c>
      <c r="E143" s="136" t="s">
        <v>11</v>
      </c>
      <c r="F143" s="28">
        <v>410112409</v>
      </c>
      <c r="G143" s="7"/>
      <c r="H143" s="29">
        <v>111</v>
      </c>
      <c r="I143" s="4"/>
      <c r="J143" s="4"/>
      <c r="L143" s="9"/>
      <c r="O143" s="103"/>
      <c r="P143" s="103"/>
      <c r="Z143" s="240">
        <v>44566</v>
      </c>
      <c r="AA143" s="45">
        <v>1.85</v>
      </c>
      <c r="AB143" s="34" t="s">
        <v>269</v>
      </c>
      <c r="AC143" s="28" t="s">
        <v>818</v>
      </c>
      <c r="AD143" s="62"/>
      <c r="FR143" s="125"/>
      <c r="FS143" s="129"/>
      <c r="FT143" s="125"/>
      <c r="FU143" s="125"/>
      <c r="FV143" s="125"/>
      <c r="GA143" s="125"/>
    </row>
    <row r="144" spans="1:183" x14ac:dyDescent="0.25">
      <c r="A144" s="4" t="s">
        <v>619</v>
      </c>
      <c r="B144" s="49">
        <v>44566</v>
      </c>
      <c r="C144" s="34">
        <v>2</v>
      </c>
      <c r="D144" s="29" t="s">
        <v>648</v>
      </c>
      <c r="E144" s="136" t="s">
        <v>580</v>
      </c>
      <c r="F144" s="28">
        <v>460307403</v>
      </c>
      <c r="G144" s="7" t="s">
        <v>677</v>
      </c>
      <c r="H144" s="29">
        <v>205</v>
      </c>
      <c r="K144" s="67" t="s">
        <v>806</v>
      </c>
      <c r="AD144" s="62"/>
    </row>
    <row r="145" spans="1:183" x14ac:dyDescent="0.25">
      <c r="A145" s="4" t="s">
        <v>620</v>
      </c>
      <c r="B145" s="49">
        <v>44567</v>
      </c>
      <c r="C145" s="34">
        <v>4</v>
      </c>
      <c r="D145" s="55" t="s">
        <v>649</v>
      </c>
      <c r="E145" s="136" t="s">
        <v>174</v>
      </c>
      <c r="F145" s="28">
        <v>351029406</v>
      </c>
      <c r="G145" s="7">
        <v>13086</v>
      </c>
      <c r="H145" s="4">
        <v>207</v>
      </c>
      <c r="I145" s="28" t="s">
        <v>204</v>
      </c>
      <c r="J145" s="28" t="s">
        <v>1</v>
      </c>
      <c r="K145" s="67" t="s">
        <v>523</v>
      </c>
      <c r="AD145" s="62"/>
    </row>
    <row r="146" spans="1:183" x14ac:dyDescent="0.25">
      <c r="A146" s="4" t="s">
        <v>621</v>
      </c>
      <c r="B146" s="49">
        <v>44567</v>
      </c>
      <c r="C146" s="34">
        <v>1</v>
      </c>
      <c r="D146" s="29" t="s">
        <v>622</v>
      </c>
      <c r="E146" s="136" t="s">
        <v>548</v>
      </c>
      <c r="F146" s="28">
        <v>431114462</v>
      </c>
      <c r="G146" s="7">
        <v>16014</v>
      </c>
      <c r="H146" s="29">
        <v>111</v>
      </c>
      <c r="I146" s="25" t="s">
        <v>549</v>
      </c>
      <c r="J146" s="25" t="s">
        <v>1</v>
      </c>
      <c r="K146" s="67">
        <v>1</v>
      </c>
      <c r="L146" s="8" t="s">
        <v>796</v>
      </c>
      <c r="M146" s="66">
        <v>1</v>
      </c>
      <c r="N146" s="45" t="s">
        <v>124</v>
      </c>
      <c r="O146" s="104">
        <v>44609</v>
      </c>
      <c r="Z146" s="240">
        <v>44567</v>
      </c>
      <c r="AA146" s="45">
        <v>21.73</v>
      </c>
      <c r="AC146" s="28" t="s">
        <v>268</v>
      </c>
      <c r="AD146" s="62">
        <v>1</v>
      </c>
      <c r="AE146" s="127" t="s">
        <v>1386</v>
      </c>
      <c r="FR146" s="125"/>
      <c r="FS146" s="129"/>
      <c r="FT146" s="125"/>
      <c r="FU146" s="125"/>
      <c r="FV146" s="125"/>
      <c r="GA146" s="125"/>
    </row>
    <row r="147" spans="1:183" x14ac:dyDescent="0.25">
      <c r="A147" s="4" t="s">
        <v>623</v>
      </c>
      <c r="B147" s="49">
        <v>44568</v>
      </c>
      <c r="C147" s="34">
        <v>4</v>
      </c>
      <c r="D147" s="28" t="s">
        <v>641</v>
      </c>
      <c r="E147" s="136" t="s">
        <v>261</v>
      </c>
      <c r="F147" s="28">
        <v>480916249</v>
      </c>
      <c r="G147" s="49">
        <v>17792</v>
      </c>
      <c r="H147" s="29">
        <v>111</v>
      </c>
      <c r="K147" s="67" t="s">
        <v>530</v>
      </c>
      <c r="AD147" s="62"/>
      <c r="FR147" s="125"/>
      <c r="FS147" s="129"/>
      <c r="FT147" s="125"/>
      <c r="FU147" s="125"/>
      <c r="FV147" s="125"/>
    </row>
    <row r="148" spans="1:183" x14ac:dyDescent="0.25">
      <c r="A148" s="4" t="s">
        <v>624</v>
      </c>
      <c r="B148" s="49">
        <v>44568</v>
      </c>
      <c r="C148" s="34">
        <v>3</v>
      </c>
      <c r="D148" s="28" t="s">
        <v>650</v>
      </c>
      <c r="E148" s="136" t="s">
        <v>435</v>
      </c>
      <c r="F148" s="28">
        <v>6102022091</v>
      </c>
      <c r="G148" s="7" t="s">
        <v>679</v>
      </c>
      <c r="H148" s="29">
        <v>111</v>
      </c>
      <c r="K148" s="67" t="s">
        <v>801</v>
      </c>
      <c r="AD148" s="62"/>
      <c r="FR148" s="125"/>
      <c r="FS148" s="129"/>
      <c r="FT148" s="125"/>
      <c r="FU148" s="125"/>
      <c r="FV148" s="125"/>
    </row>
    <row r="149" spans="1:183" x14ac:dyDescent="0.25">
      <c r="A149" s="4" t="s">
        <v>625</v>
      </c>
      <c r="B149" s="49">
        <v>44571</v>
      </c>
      <c r="C149" s="34">
        <v>1</v>
      </c>
      <c r="D149" s="29" t="s">
        <v>1343</v>
      </c>
      <c r="E149" s="136" t="s">
        <v>550</v>
      </c>
      <c r="F149" s="28">
        <v>6301230936</v>
      </c>
      <c r="G149" s="7">
        <v>23318</v>
      </c>
      <c r="H149" s="29">
        <v>111</v>
      </c>
      <c r="I149" s="29">
        <v>1245</v>
      </c>
      <c r="J149" s="29" t="s">
        <v>1</v>
      </c>
      <c r="K149" s="67">
        <v>1</v>
      </c>
      <c r="L149" s="33">
        <v>44516</v>
      </c>
      <c r="M149" s="66">
        <v>1</v>
      </c>
      <c r="N149" s="45" t="s">
        <v>124</v>
      </c>
      <c r="O149" s="33">
        <v>44575</v>
      </c>
      <c r="P149" s="33" t="s">
        <v>473</v>
      </c>
      <c r="Z149" s="240">
        <v>44571</v>
      </c>
      <c r="AA149" s="45">
        <v>10.84</v>
      </c>
      <c r="AC149" s="28" t="s">
        <v>268</v>
      </c>
      <c r="AD149" s="62">
        <v>1</v>
      </c>
      <c r="AE149" s="127" t="s">
        <v>625</v>
      </c>
      <c r="BK149" s="240">
        <v>44662</v>
      </c>
      <c r="BL149" s="45">
        <v>0.26</v>
      </c>
      <c r="BN149" s="28" t="s">
        <v>268</v>
      </c>
      <c r="FR149" s="125"/>
      <c r="FS149" s="129"/>
      <c r="FT149" s="125"/>
      <c r="FU149" s="125"/>
      <c r="FV149" s="125"/>
      <c r="GA149" s="125"/>
    </row>
    <row r="150" spans="1:183" x14ac:dyDescent="0.25">
      <c r="A150" s="4" t="s">
        <v>626</v>
      </c>
      <c r="B150" s="49">
        <v>44580</v>
      </c>
      <c r="C150" s="34">
        <v>6</v>
      </c>
      <c r="D150" s="29" t="s">
        <v>651</v>
      </c>
      <c r="E150" s="136" t="s">
        <v>158</v>
      </c>
      <c r="F150" s="28">
        <v>390928409</v>
      </c>
      <c r="G150" s="7">
        <v>14516</v>
      </c>
      <c r="H150" s="29">
        <v>111</v>
      </c>
      <c r="I150" s="25" t="s">
        <v>185</v>
      </c>
      <c r="J150" s="25" t="s">
        <v>1</v>
      </c>
      <c r="K150" s="67" t="s">
        <v>489</v>
      </c>
      <c r="AD150" s="167"/>
      <c r="AE150" s="125"/>
      <c r="AF150" s="125"/>
      <c r="AG150" s="125"/>
      <c r="AH150" s="125"/>
      <c r="AI150" s="125"/>
      <c r="AJ150" s="125"/>
      <c r="AK150" s="125"/>
      <c r="AL150" s="125"/>
      <c r="AM150" s="125"/>
      <c r="AN150" s="125"/>
      <c r="AO150" s="125"/>
      <c r="AP150" s="125"/>
      <c r="AQ150" s="125"/>
      <c r="AR150" s="125"/>
      <c r="AS150" s="125"/>
      <c r="AT150" s="125"/>
      <c r="AU150" s="125"/>
      <c r="AV150" s="125"/>
      <c r="AW150" s="125"/>
      <c r="AX150" s="125"/>
      <c r="AY150" s="125"/>
      <c r="AZ150" s="125"/>
      <c r="BA150" s="125"/>
      <c r="BB150" s="125"/>
      <c r="BC150" s="125"/>
      <c r="BD150" s="125"/>
      <c r="BE150" s="125"/>
      <c r="BF150" s="125"/>
      <c r="BG150" s="125"/>
      <c r="BH150" s="125"/>
      <c r="BI150" s="125"/>
    </row>
    <row r="151" spans="1:183" x14ac:dyDescent="0.25">
      <c r="A151" s="4" t="s">
        <v>627</v>
      </c>
      <c r="B151" s="49">
        <v>44580</v>
      </c>
      <c r="C151" s="34">
        <v>5</v>
      </c>
      <c r="D151" s="29" t="s">
        <v>652</v>
      </c>
      <c r="E151" s="136" t="s">
        <v>173</v>
      </c>
      <c r="F151" s="28">
        <v>430128478</v>
      </c>
      <c r="G151" s="49">
        <v>15734</v>
      </c>
      <c r="H151" s="4">
        <v>207</v>
      </c>
      <c r="I151" s="28" t="s">
        <v>203</v>
      </c>
      <c r="J151" s="28" t="s">
        <v>2</v>
      </c>
      <c r="K151" s="67" t="s">
        <v>516</v>
      </c>
      <c r="AD151" s="62"/>
      <c r="FR151" s="125"/>
      <c r="FS151" s="129"/>
      <c r="FT151" s="125"/>
      <c r="FU151" s="125"/>
      <c r="FV151" s="125"/>
    </row>
    <row r="152" spans="1:183" x14ac:dyDescent="0.25">
      <c r="A152" s="4" t="s">
        <v>628</v>
      </c>
      <c r="B152" s="49">
        <v>44580</v>
      </c>
      <c r="C152" s="34">
        <v>2</v>
      </c>
      <c r="D152" s="29" t="s">
        <v>653</v>
      </c>
      <c r="E152" s="136" t="s">
        <v>590</v>
      </c>
      <c r="F152" s="28">
        <v>420829416</v>
      </c>
      <c r="G152" s="7">
        <v>15582</v>
      </c>
      <c r="H152" s="29">
        <v>111</v>
      </c>
      <c r="K152" s="67" t="s">
        <v>802</v>
      </c>
      <c r="AD152" s="62"/>
      <c r="FR152" s="125"/>
      <c r="FS152" s="129"/>
      <c r="FT152" s="125"/>
      <c r="FU152" s="125"/>
      <c r="FV152" s="125"/>
    </row>
    <row r="153" spans="1:183" x14ac:dyDescent="0.25">
      <c r="A153" s="4" t="s">
        <v>629</v>
      </c>
      <c r="B153" s="49">
        <v>44580</v>
      </c>
      <c r="C153" s="34">
        <v>1</v>
      </c>
      <c r="D153" s="29" t="s">
        <v>630</v>
      </c>
      <c r="E153" s="136" t="s">
        <v>631</v>
      </c>
      <c r="F153" s="28">
        <v>400323425</v>
      </c>
      <c r="G153" s="7">
        <v>14693</v>
      </c>
      <c r="H153" s="29">
        <v>111</v>
      </c>
      <c r="K153" s="67">
        <v>1</v>
      </c>
      <c r="L153" s="33">
        <v>44040</v>
      </c>
      <c r="M153" s="66">
        <v>1</v>
      </c>
      <c r="N153" s="45" t="s">
        <v>124</v>
      </c>
      <c r="O153" s="33">
        <v>44580</v>
      </c>
      <c r="P153" s="33" t="s">
        <v>473</v>
      </c>
      <c r="Z153" s="240">
        <v>44580</v>
      </c>
      <c r="AA153" s="45">
        <v>104.59</v>
      </c>
      <c r="AB153" s="34" t="s">
        <v>270</v>
      </c>
      <c r="AC153" s="28" t="s">
        <v>268</v>
      </c>
      <c r="AD153" s="62">
        <v>1</v>
      </c>
      <c r="AE153" s="127" t="s">
        <v>629</v>
      </c>
      <c r="FR153" s="125"/>
      <c r="FS153" s="129"/>
      <c r="FT153" s="125"/>
      <c r="FU153" s="125"/>
      <c r="FV153" s="125"/>
      <c r="GA153" s="125"/>
    </row>
    <row r="154" spans="1:183" x14ac:dyDescent="0.25">
      <c r="A154" s="4" t="s">
        <v>632</v>
      </c>
      <c r="B154" s="49">
        <v>44581</v>
      </c>
      <c r="C154" s="34">
        <v>4</v>
      </c>
      <c r="D154" s="55" t="s">
        <v>654</v>
      </c>
      <c r="E154" s="136" t="s">
        <v>263</v>
      </c>
      <c r="F154" s="28">
        <v>361122064</v>
      </c>
      <c r="G154" s="7">
        <v>13476</v>
      </c>
      <c r="H154" s="29">
        <v>201</v>
      </c>
      <c r="I154" s="25" t="s">
        <v>375</v>
      </c>
      <c r="J154" s="25" t="s">
        <v>1</v>
      </c>
      <c r="K154" s="67" t="s">
        <v>531</v>
      </c>
      <c r="AD154" s="62"/>
    </row>
    <row r="155" spans="1:183" x14ac:dyDescent="0.25">
      <c r="A155" s="4" t="s">
        <v>633</v>
      </c>
      <c r="B155" s="35">
        <v>44582</v>
      </c>
      <c r="C155" s="34">
        <v>5</v>
      </c>
      <c r="D155" s="55" t="s">
        <v>655</v>
      </c>
      <c r="E155" s="136" t="s">
        <v>167</v>
      </c>
      <c r="F155" s="28">
        <v>491217311</v>
      </c>
      <c r="G155" s="7">
        <v>18249</v>
      </c>
      <c r="H155" s="48">
        <v>205</v>
      </c>
      <c r="I155" s="90" t="s">
        <v>197</v>
      </c>
      <c r="J155" s="90" t="s">
        <v>1</v>
      </c>
      <c r="K155" s="67" t="s">
        <v>507</v>
      </c>
      <c r="AD155" s="62"/>
    </row>
    <row r="156" spans="1:183" x14ac:dyDescent="0.25">
      <c r="A156" s="4" t="s">
        <v>634</v>
      </c>
      <c r="B156" s="49">
        <v>44594</v>
      </c>
      <c r="C156" s="34">
        <v>4</v>
      </c>
      <c r="D156" s="29" t="s">
        <v>642</v>
      </c>
      <c r="E156" s="136" t="s">
        <v>430</v>
      </c>
      <c r="F156" s="28">
        <v>410406430</v>
      </c>
      <c r="G156" s="7">
        <v>15072</v>
      </c>
      <c r="H156" s="29">
        <v>211</v>
      </c>
      <c r="I156" s="25" t="s">
        <v>378</v>
      </c>
      <c r="J156" s="25" t="s">
        <v>2</v>
      </c>
      <c r="K156" s="67" t="s">
        <v>529</v>
      </c>
      <c r="AD156" s="62"/>
      <c r="FR156" s="125"/>
      <c r="FS156" s="129"/>
      <c r="FT156" s="125"/>
      <c r="FU156" s="125"/>
      <c r="FV156" s="125"/>
    </row>
    <row r="157" spans="1:183" x14ac:dyDescent="0.25">
      <c r="A157" s="4" t="s">
        <v>635</v>
      </c>
      <c r="B157" s="49">
        <v>44595</v>
      </c>
      <c r="C157" s="34">
        <v>1</v>
      </c>
      <c r="D157" s="29" t="s">
        <v>656</v>
      </c>
      <c r="E157" s="136" t="s">
        <v>636</v>
      </c>
      <c r="F157" s="28">
        <v>480417407</v>
      </c>
      <c r="G157" s="7">
        <v>17640</v>
      </c>
      <c r="H157" s="29">
        <v>111</v>
      </c>
      <c r="K157" s="67">
        <v>1</v>
      </c>
      <c r="L157" s="33">
        <v>44183</v>
      </c>
      <c r="M157" s="66">
        <v>1</v>
      </c>
      <c r="N157" s="45" t="s">
        <v>809</v>
      </c>
      <c r="O157" s="33">
        <v>44602</v>
      </c>
      <c r="P157" s="33" t="s">
        <v>473</v>
      </c>
      <c r="Z157" s="240">
        <v>44595</v>
      </c>
      <c r="AA157" s="45">
        <v>85.77</v>
      </c>
      <c r="AB157" s="34" t="s">
        <v>270</v>
      </c>
      <c r="AC157" s="28" t="s">
        <v>267</v>
      </c>
      <c r="AD157" s="62">
        <v>1</v>
      </c>
      <c r="AE157" s="127" t="s">
        <v>635</v>
      </c>
      <c r="FR157" s="125"/>
      <c r="FS157" s="129"/>
      <c r="FT157" s="125"/>
      <c r="FU157" s="125"/>
      <c r="FV157" s="125"/>
      <c r="GA157" s="125"/>
    </row>
    <row r="158" spans="1:183" x14ac:dyDescent="0.25">
      <c r="A158" s="4" t="s">
        <v>637</v>
      </c>
      <c r="B158" s="49">
        <v>44596</v>
      </c>
      <c r="C158" s="34">
        <v>5</v>
      </c>
      <c r="D158" s="55" t="s">
        <v>657</v>
      </c>
      <c r="E158" s="136" t="s">
        <v>171</v>
      </c>
      <c r="F158" s="28">
        <v>471229433</v>
      </c>
      <c r="G158" s="7">
        <v>17530</v>
      </c>
      <c r="H158" s="29">
        <v>111</v>
      </c>
      <c r="I158" s="28" t="s">
        <v>201</v>
      </c>
      <c r="J158" s="28" t="s">
        <v>2</v>
      </c>
      <c r="K158" s="67" t="s">
        <v>513</v>
      </c>
      <c r="AD158" s="62"/>
    </row>
    <row r="159" spans="1:183" x14ac:dyDescent="0.25">
      <c r="A159" s="4" t="s">
        <v>638</v>
      </c>
      <c r="B159" s="49">
        <v>44596</v>
      </c>
      <c r="C159" s="34">
        <v>3</v>
      </c>
      <c r="D159" s="29" t="s">
        <v>658</v>
      </c>
      <c r="E159" s="136" t="s">
        <v>449</v>
      </c>
      <c r="F159" s="28">
        <v>400417144</v>
      </c>
      <c r="G159" s="49">
        <v>14718</v>
      </c>
      <c r="H159" s="29">
        <v>111</v>
      </c>
      <c r="I159" s="25" t="s">
        <v>537</v>
      </c>
      <c r="J159" s="25" t="s">
        <v>2</v>
      </c>
      <c r="K159" s="67" t="s">
        <v>804</v>
      </c>
      <c r="AD159" s="62"/>
    </row>
    <row r="160" spans="1:183" x14ac:dyDescent="0.25">
      <c r="A160" s="4" t="s">
        <v>639</v>
      </c>
      <c r="B160" s="49">
        <v>44603</v>
      </c>
      <c r="C160" s="34">
        <v>5</v>
      </c>
      <c r="D160" s="29" t="s">
        <v>659</v>
      </c>
      <c r="E160" s="136" t="s">
        <v>170</v>
      </c>
      <c r="F160" s="28">
        <v>401009402</v>
      </c>
      <c r="G160" s="49">
        <v>14893</v>
      </c>
      <c r="H160" s="29">
        <v>111</v>
      </c>
      <c r="I160" s="28" t="s">
        <v>200</v>
      </c>
      <c r="J160" s="28" t="s">
        <v>1</v>
      </c>
      <c r="K160" s="67" t="s">
        <v>515</v>
      </c>
      <c r="AD160" s="62"/>
    </row>
    <row r="161" spans="1:183" x14ac:dyDescent="0.25">
      <c r="A161" s="4" t="s">
        <v>729</v>
      </c>
      <c r="B161" s="49">
        <v>44607</v>
      </c>
      <c r="C161" s="34">
        <v>2</v>
      </c>
      <c r="D161" s="29" t="s">
        <v>730</v>
      </c>
      <c r="E161" s="136" t="s">
        <v>450</v>
      </c>
      <c r="F161" s="28">
        <v>5510161525</v>
      </c>
      <c r="G161" s="7">
        <v>20378</v>
      </c>
      <c r="H161" s="29">
        <v>211</v>
      </c>
      <c r="K161" s="67" t="s">
        <v>808</v>
      </c>
      <c r="AD161" s="62"/>
    </row>
    <row r="162" spans="1:183" x14ac:dyDescent="0.25">
      <c r="A162" s="4" t="s">
        <v>731</v>
      </c>
      <c r="B162" s="49">
        <v>44609</v>
      </c>
      <c r="C162" s="34">
        <v>1</v>
      </c>
      <c r="D162" s="29" t="s">
        <v>732</v>
      </c>
      <c r="E162" s="136" t="s">
        <v>733</v>
      </c>
      <c r="F162" s="28">
        <v>5401040579</v>
      </c>
      <c r="G162" s="49">
        <v>19728</v>
      </c>
      <c r="H162" s="29">
        <v>205</v>
      </c>
      <c r="K162" s="67">
        <v>0</v>
      </c>
      <c r="N162" s="45" t="s">
        <v>810</v>
      </c>
      <c r="O162" s="33">
        <v>44637</v>
      </c>
      <c r="P162" s="33" t="s">
        <v>473</v>
      </c>
      <c r="Z162" s="240">
        <v>44609</v>
      </c>
      <c r="AA162" s="45">
        <v>6.88</v>
      </c>
      <c r="AB162" s="34" t="s">
        <v>269</v>
      </c>
      <c r="AC162" s="28" t="s">
        <v>268</v>
      </c>
      <c r="AD162" s="62">
        <v>1</v>
      </c>
      <c r="AE162" s="127" t="s">
        <v>731</v>
      </c>
      <c r="FR162" s="125"/>
      <c r="FS162" s="129"/>
      <c r="FT162" s="125"/>
      <c r="FU162" s="125"/>
      <c r="FV162" s="125"/>
      <c r="GA162" s="125"/>
    </row>
    <row r="163" spans="1:183" x14ac:dyDescent="0.25">
      <c r="A163" s="4" t="s">
        <v>734</v>
      </c>
      <c r="B163" s="49">
        <v>44609</v>
      </c>
      <c r="C163" s="34">
        <v>1</v>
      </c>
      <c r="D163" s="29" t="s">
        <v>735</v>
      </c>
      <c r="E163" s="136" t="s">
        <v>736</v>
      </c>
      <c r="F163" s="28">
        <v>351215433</v>
      </c>
      <c r="G163" s="49">
        <v>13133</v>
      </c>
      <c r="H163" s="29">
        <v>111</v>
      </c>
      <c r="K163" s="67">
        <v>1</v>
      </c>
      <c r="L163" s="33">
        <v>44581</v>
      </c>
      <c r="M163" s="66">
        <v>1</v>
      </c>
      <c r="N163" s="45" t="s">
        <v>124</v>
      </c>
      <c r="O163" s="33">
        <v>44672</v>
      </c>
      <c r="Z163" s="240">
        <v>44609</v>
      </c>
      <c r="AA163" s="45">
        <v>25.19</v>
      </c>
      <c r="AC163" s="28" t="s">
        <v>268</v>
      </c>
      <c r="AD163" s="62">
        <v>1</v>
      </c>
      <c r="AE163" s="127" t="s">
        <v>734</v>
      </c>
      <c r="FR163" s="125"/>
      <c r="FS163" s="129"/>
      <c r="FT163" s="125"/>
      <c r="FU163" s="125"/>
      <c r="FV163" s="125"/>
      <c r="GA163" s="125"/>
    </row>
    <row r="164" spans="1:183" x14ac:dyDescent="0.25">
      <c r="A164" s="4" t="s">
        <v>737</v>
      </c>
      <c r="B164" s="49">
        <v>44613</v>
      </c>
      <c r="C164" s="34">
        <v>2</v>
      </c>
      <c r="D164" s="29" t="s">
        <v>738</v>
      </c>
      <c r="E164" s="136" t="s">
        <v>545</v>
      </c>
      <c r="F164" s="28">
        <v>510606098</v>
      </c>
      <c r="G164" s="7">
        <v>18785</v>
      </c>
      <c r="H164" s="29">
        <v>205</v>
      </c>
      <c r="K164" s="67" t="s">
        <v>811</v>
      </c>
      <c r="AD164" s="62"/>
    </row>
    <row r="165" spans="1:183" x14ac:dyDescent="0.25">
      <c r="A165" s="4" t="s">
        <v>739</v>
      </c>
      <c r="B165" s="49">
        <v>44613</v>
      </c>
      <c r="C165" s="34">
        <v>2</v>
      </c>
      <c r="D165" s="28" t="s">
        <v>740</v>
      </c>
      <c r="E165" s="136" t="s">
        <v>451</v>
      </c>
      <c r="F165" s="28">
        <v>5710020536</v>
      </c>
      <c r="H165" s="29">
        <v>205</v>
      </c>
      <c r="K165" s="67" t="s">
        <v>812</v>
      </c>
      <c r="AD165" s="62"/>
    </row>
    <row r="166" spans="1:183" x14ac:dyDescent="0.25">
      <c r="A166" s="4" t="s">
        <v>741</v>
      </c>
      <c r="B166" s="49">
        <v>44614</v>
      </c>
      <c r="C166" s="34">
        <v>5</v>
      </c>
      <c r="D166" s="55" t="s">
        <v>742</v>
      </c>
      <c r="E166" s="136" t="s">
        <v>177</v>
      </c>
      <c r="F166" s="28">
        <v>440414421</v>
      </c>
      <c r="G166" s="49">
        <v>16176</v>
      </c>
      <c r="H166" s="29">
        <v>111</v>
      </c>
      <c r="I166" s="28" t="s">
        <v>206</v>
      </c>
      <c r="J166" s="28" t="s">
        <v>1</v>
      </c>
      <c r="K166" s="67" t="s">
        <v>520</v>
      </c>
      <c r="AD166" s="62"/>
    </row>
    <row r="167" spans="1:183" x14ac:dyDescent="0.25">
      <c r="A167" s="4" t="s">
        <v>743</v>
      </c>
      <c r="B167" s="49">
        <v>44616</v>
      </c>
      <c r="C167" s="34">
        <v>1</v>
      </c>
      <c r="D167" s="29" t="s">
        <v>744</v>
      </c>
      <c r="E167" s="136" t="s">
        <v>745</v>
      </c>
      <c r="F167" s="28">
        <v>451019112</v>
      </c>
      <c r="G167" s="49">
        <v>16729</v>
      </c>
      <c r="H167" s="29">
        <v>111</v>
      </c>
      <c r="K167" s="67">
        <v>1</v>
      </c>
      <c r="L167" s="33">
        <v>44224</v>
      </c>
      <c r="M167" s="66">
        <v>1</v>
      </c>
      <c r="N167" s="45" t="s">
        <v>124</v>
      </c>
      <c r="O167" s="33" t="s">
        <v>813</v>
      </c>
      <c r="Z167" s="240">
        <v>44616</v>
      </c>
      <c r="AA167" s="45">
        <v>1.78</v>
      </c>
      <c r="AB167" s="34" t="s">
        <v>270</v>
      </c>
      <c r="AC167" s="28" t="s">
        <v>268</v>
      </c>
      <c r="AD167" s="62">
        <v>1</v>
      </c>
      <c r="AE167" s="127" t="s">
        <v>743</v>
      </c>
      <c r="FR167" s="125"/>
      <c r="FS167" s="129"/>
      <c r="FT167" s="125"/>
      <c r="FU167" s="125"/>
      <c r="FV167" s="125"/>
      <c r="GA167" s="125"/>
    </row>
    <row r="168" spans="1:183" x14ac:dyDescent="0.25">
      <c r="A168" s="4" t="s">
        <v>746</v>
      </c>
      <c r="B168" s="49">
        <v>44621</v>
      </c>
      <c r="C168" s="34">
        <v>5</v>
      </c>
      <c r="D168" s="28" t="s">
        <v>747</v>
      </c>
      <c r="E168" s="136" t="s">
        <v>162</v>
      </c>
      <c r="F168" s="28">
        <v>370911424</v>
      </c>
      <c r="G168" s="49">
        <v>13769</v>
      </c>
      <c r="H168" s="29">
        <v>201</v>
      </c>
      <c r="I168" s="28" t="s">
        <v>193</v>
      </c>
      <c r="J168" s="28" t="s">
        <v>1</v>
      </c>
      <c r="K168" s="67" t="s">
        <v>497</v>
      </c>
      <c r="AD168" s="62"/>
      <c r="FR168" s="125"/>
      <c r="FS168" s="129"/>
      <c r="FT168" s="125"/>
      <c r="FU168" s="125"/>
      <c r="FV168" s="125"/>
    </row>
    <row r="169" spans="1:183" x14ac:dyDescent="0.25">
      <c r="A169" s="4" t="s">
        <v>748</v>
      </c>
      <c r="B169" s="49">
        <v>44622</v>
      </c>
      <c r="C169" s="34">
        <v>2</v>
      </c>
      <c r="D169" s="28" t="s">
        <v>749</v>
      </c>
      <c r="E169" s="136" t="s">
        <v>12</v>
      </c>
      <c r="F169" s="28">
        <v>410304428</v>
      </c>
      <c r="H169" s="29">
        <v>211</v>
      </c>
      <c r="K169" s="67" t="s">
        <v>814</v>
      </c>
      <c r="AD169" s="62"/>
      <c r="FR169" s="125"/>
      <c r="FS169" s="129"/>
      <c r="FT169" s="125"/>
      <c r="FU169" s="125"/>
      <c r="FV169" s="125"/>
    </row>
    <row r="170" spans="1:183" x14ac:dyDescent="0.25">
      <c r="A170" s="4" t="s">
        <v>750</v>
      </c>
      <c r="B170" s="49">
        <v>44622</v>
      </c>
      <c r="C170" s="34">
        <v>1</v>
      </c>
      <c r="D170" s="29" t="s">
        <v>751</v>
      </c>
      <c r="E170" s="136" t="s">
        <v>18</v>
      </c>
      <c r="F170" s="28">
        <v>480405150</v>
      </c>
      <c r="G170" s="49">
        <v>17628</v>
      </c>
      <c r="H170" s="29">
        <v>205</v>
      </c>
      <c r="K170" s="67">
        <v>1</v>
      </c>
      <c r="L170" s="33">
        <v>43070</v>
      </c>
      <c r="M170" s="66">
        <v>1</v>
      </c>
      <c r="N170" s="45" t="s">
        <v>124</v>
      </c>
      <c r="O170" s="33">
        <v>43089</v>
      </c>
      <c r="P170" s="33">
        <v>43891</v>
      </c>
      <c r="Q170" s="66" t="s">
        <v>480</v>
      </c>
      <c r="R170" s="33">
        <v>43909</v>
      </c>
      <c r="S170" s="33">
        <v>44099</v>
      </c>
      <c r="T170" s="33" t="s">
        <v>472</v>
      </c>
      <c r="U170" s="33">
        <v>44356</v>
      </c>
      <c r="V170" s="33">
        <v>44490</v>
      </c>
      <c r="W170" s="33" t="s">
        <v>111</v>
      </c>
      <c r="X170" s="33">
        <v>44678</v>
      </c>
      <c r="Y170" s="33" t="s">
        <v>473</v>
      </c>
      <c r="Z170" s="240">
        <v>44622</v>
      </c>
      <c r="AA170" s="45">
        <v>48.67</v>
      </c>
      <c r="AB170" s="34" t="s">
        <v>270</v>
      </c>
      <c r="AC170" s="28" t="s">
        <v>267</v>
      </c>
      <c r="AD170" s="62">
        <v>1</v>
      </c>
      <c r="AE170" s="127" t="s">
        <v>750</v>
      </c>
      <c r="GA170" s="125"/>
    </row>
    <row r="171" spans="1:183" x14ac:dyDescent="0.25">
      <c r="A171" s="4" t="s">
        <v>752</v>
      </c>
      <c r="B171" s="49">
        <v>44623</v>
      </c>
      <c r="C171" s="34">
        <v>3</v>
      </c>
      <c r="D171" s="28" t="s">
        <v>753</v>
      </c>
      <c r="E171" s="136" t="s">
        <v>265</v>
      </c>
      <c r="F171" s="28">
        <v>440915423</v>
      </c>
      <c r="G171" s="7">
        <v>16330</v>
      </c>
      <c r="H171" s="29">
        <v>211</v>
      </c>
      <c r="I171" s="25" t="s">
        <v>197</v>
      </c>
      <c r="J171" s="25" t="s">
        <v>1</v>
      </c>
      <c r="K171" s="67" t="s">
        <v>528</v>
      </c>
      <c r="AD171" s="62"/>
    </row>
    <row r="172" spans="1:183" x14ac:dyDescent="0.25">
      <c r="A172" s="4" t="s">
        <v>754</v>
      </c>
      <c r="B172" s="49">
        <v>44623</v>
      </c>
      <c r="C172" s="34">
        <v>3</v>
      </c>
      <c r="D172" s="28" t="s">
        <v>755</v>
      </c>
      <c r="E172" s="136" t="s">
        <v>275</v>
      </c>
      <c r="F172" s="28">
        <v>530213205</v>
      </c>
      <c r="G172" s="49">
        <v>19403</v>
      </c>
      <c r="H172" s="29">
        <v>111</v>
      </c>
      <c r="K172" s="67" t="s">
        <v>518</v>
      </c>
      <c r="AD172" s="62"/>
    </row>
    <row r="173" spans="1:183" x14ac:dyDescent="0.25">
      <c r="A173" s="4" t="s">
        <v>756</v>
      </c>
      <c r="B173" s="49">
        <v>44624</v>
      </c>
      <c r="C173" s="34">
        <v>6</v>
      </c>
      <c r="D173" s="28" t="s">
        <v>757</v>
      </c>
      <c r="E173" s="136" t="s">
        <v>168</v>
      </c>
      <c r="F173" s="28">
        <v>470909412</v>
      </c>
      <c r="G173" s="49">
        <v>17419</v>
      </c>
      <c r="H173" s="29">
        <v>111</v>
      </c>
      <c r="I173" s="25" t="s">
        <v>198</v>
      </c>
      <c r="J173" s="25" t="s">
        <v>2</v>
      </c>
      <c r="K173" s="67" t="s">
        <v>498</v>
      </c>
      <c r="AD173" s="62"/>
    </row>
    <row r="174" spans="1:183" x14ac:dyDescent="0.25">
      <c r="A174" s="4" t="s">
        <v>758</v>
      </c>
      <c r="B174" s="49">
        <v>44624</v>
      </c>
      <c r="C174" s="34">
        <v>1</v>
      </c>
      <c r="D174" s="29" t="s">
        <v>759</v>
      </c>
      <c r="E174" s="136" t="s">
        <v>760</v>
      </c>
      <c r="F174" s="28">
        <v>470714178</v>
      </c>
      <c r="G174" s="49">
        <v>17362</v>
      </c>
      <c r="H174" s="29">
        <v>111</v>
      </c>
      <c r="J174" s="29" t="s">
        <v>1</v>
      </c>
      <c r="K174" s="67">
        <v>1</v>
      </c>
      <c r="L174" s="33">
        <v>44136</v>
      </c>
      <c r="M174" s="66">
        <v>1</v>
      </c>
      <c r="N174" s="45" t="s">
        <v>680</v>
      </c>
      <c r="O174" s="33">
        <v>44228</v>
      </c>
      <c r="P174" s="33">
        <v>44470</v>
      </c>
      <c r="Q174" s="66" t="s">
        <v>480</v>
      </c>
      <c r="R174" s="33">
        <v>44470</v>
      </c>
      <c r="S174" s="33">
        <v>44575</v>
      </c>
      <c r="T174" s="33" t="s">
        <v>124</v>
      </c>
      <c r="U174" s="33">
        <v>44627</v>
      </c>
      <c r="V174" s="33" t="s">
        <v>473</v>
      </c>
      <c r="Z174" s="240">
        <v>44624</v>
      </c>
      <c r="AA174" s="45">
        <v>84.2</v>
      </c>
      <c r="AC174" s="28" t="s">
        <v>267</v>
      </c>
      <c r="AD174" s="62">
        <v>1</v>
      </c>
      <c r="AE174" s="127" t="s">
        <v>758</v>
      </c>
      <c r="GA174" s="125"/>
    </row>
    <row r="175" spans="1:183" x14ac:dyDescent="0.25">
      <c r="A175" s="4" t="s">
        <v>761</v>
      </c>
      <c r="B175" s="49">
        <v>44634</v>
      </c>
      <c r="C175" s="34">
        <v>7</v>
      </c>
      <c r="D175" s="55" t="s">
        <v>762</v>
      </c>
      <c r="E175" s="136" t="s">
        <v>154</v>
      </c>
      <c r="F175" s="28">
        <v>491206187</v>
      </c>
      <c r="G175" s="7">
        <v>18238</v>
      </c>
      <c r="H175" s="29">
        <v>211</v>
      </c>
      <c r="I175" s="28" t="s">
        <v>187</v>
      </c>
      <c r="J175" s="28" t="s">
        <v>1</v>
      </c>
      <c r="K175" s="67" t="s">
        <v>491</v>
      </c>
      <c r="Z175" s="236">
        <v>44634</v>
      </c>
      <c r="AA175" s="45">
        <v>26.23</v>
      </c>
      <c r="AB175" s="34" t="s">
        <v>270</v>
      </c>
      <c r="AC175" s="28" t="s">
        <v>268</v>
      </c>
      <c r="AD175" s="62"/>
      <c r="FR175" s="125"/>
      <c r="FS175" s="129"/>
      <c r="FT175" s="125"/>
      <c r="FU175" s="125"/>
      <c r="FV175" s="125"/>
    </row>
    <row r="176" spans="1:183" x14ac:dyDescent="0.25">
      <c r="A176" s="4" t="s">
        <v>763</v>
      </c>
      <c r="B176" s="49">
        <v>44636</v>
      </c>
      <c r="C176" s="34">
        <v>4</v>
      </c>
      <c r="D176" s="29" t="s">
        <v>764</v>
      </c>
      <c r="E176" s="136" t="s">
        <v>388</v>
      </c>
      <c r="F176" s="28">
        <v>380915002</v>
      </c>
      <c r="G176" s="35">
        <v>14138</v>
      </c>
      <c r="H176" s="29">
        <v>213</v>
      </c>
      <c r="J176" s="29" t="s">
        <v>0</v>
      </c>
      <c r="K176" s="67" t="s">
        <v>815</v>
      </c>
      <c r="AD176" s="62"/>
      <c r="FR176" s="125"/>
      <c r="FS176" s="129"/>
      <c r="FT176" s="125"/>
      <c r="FU176" s="125"/>
      <c r="FV176" s="125"/>
    </row>
    <row r="177" spans="1:183" x14ac:dyDescent="0.25">
      <c r="A177" s="4" t="s">
        <v>765</v>
      </c>
      <c r="B177" s="49">
        <v>44637</v>
      </c>
      <c r="C177" s="34">
        <v>1</v>
      </c>
      <c r="D177" s="29" t="s">
        <v>766</v>
      </c>
      <c r="E177" s="136" t="s">
        <v>767</v>
      </c>
      <c r="F177" s="28">
        <v>5611252262</v>
      </c>
      <c r="G177" s="49">
        <v>20704</v>
      </c>
      <c r="H177" s="29">
        <v>205</v>
      </c>
      <c r="K177" s="67" t="s">
        <v>816</v>
      </c>
      <c r="AD177" s="62">
        <v>1</v>
      </c>
      <c r="AE177" s="127" t="s">
        <v>765</v>
      </c>
      <c r="FR177" s="125"/>
      <c r="FS177" s="129"/>
      <c r="FT177" s="125"/>
      <c r="FU177" s="125"/>
      <c r="FV177" s="125"/>
      <c r="GA177" s="125"/>
    </row>
    <row r="178" spans="1:183" x14ac:dyDescent="0.25">
      <c r="A178" s="4" t="s">
        <v>768</v>
      </c>
      <c r="B178" s="49">
        <v>44637</v>
      </c>
      <c r="C178" s="34">
        <v>2</v>
      </c>
      <c r="D178" s="29" t="s">
        <v>769</v>
      </c>
      <c r="E178" s="136" t="s">
        <v>770</v>
      </c>
      <c r="F178" s="28">
        <v>490212036</v>
      </c>
      <c r="G178" s="276">
        <v>17941</v>
      </c>
      <c r="H178" s="29">
        <v>111</v>
      </c>
      <c r="I178" s="25" t="s">
        <v>544</v>
      </c>
      <c r="J178" s="25" t="s">
        <v>1</v>
      </c>
      <c r="K178" s="67">
        <v>1</v>
      </c>
      <c r="L178" s="16">
        <v>44454</v>
      </c>
      <c r="M178" s="66">
        <v>1</v>
      </c>
      <c r="N178" s="45" t="s">
        <v>124</v>
      </c>
      <c r="O178" s="104">
        <v>44525</v>
      </c>
      <c r="P178" s="33" t="s">
        <v>473</v>
      </c>
      <c r="Z178" s="240">
        <v>44637</v>
      </c>
      <c r="AA178" s="45">
        <v>0.53</v>
      </c>
      <c r="AC178" s="28" t="s">
        <v>268</v>
      </c>
      <c r="AD178" s="62"/>
    </row>
    <row r="179" spans="1:183" x14ac:dyDescent="0.25">
      <c r="A179" s="4" t="s">
        <v>771</v>
      </c>
      <c r="B179" s="49">
        <v>44638</v>
      </c>
      <c r="C179" s="34">
        <v>3</v>
      </c>
      <c r="D179" s="28" t="s">
        <v>772</v>
      </c>
      <c r="E179" s="136" t="s">
        <v>425</v>
      </c>
      <c r="F179" s="28">
        <v>6103230067</v>
      </c>
      <c r="G179" s="49">
        <v>22363</v>
      </c>
      <c r="H179" s="29">
        <v>211</v>
      </c>
      <c r="I179" s="25" t="s">
        <v>534</v>
      </c>
      <c r="J179" s="25" t="s">
        <v>0</v>
      </c>
      <c r="K179" s="67" t="s">
        <v>805</v>
      </c>
      <c r="AD179" s="62"/>
    </row>
    <row r="180" spans="1:183" x14ac:dyDescent="0.25">
      <c r="A180" s="4" t="s">
        <v>773</v>
      </c>
      <c r="B180" s="49">
        <v>44643</v>
      </c>
      <c r="C180" s="34">
        <v>1</v>
      </c>
      <c r="D180" s="29" t="s">
        <v>774</v>
      </c>
      <c r="E180" s="136" t="s">
        <v>775</v>
      </c>
      <c r="F180" s="28">
        <v>371101448</v>
      </c>
      <c r="G180" s="49">
        <v>13820</v>
      </c>
      <c r="H180" s="29">
        <v>111</v>
      </c>
      <c r="J180" s="29" t="s">
        <v>1</v>
      </c>
      <c r="K180" s="67">
        <v>1</v>
      </c>
      <c r="L180" s="33">
        <v>44011</v>
      </c>
      <c r="M180" s="66">
        <v>1</v>
      </c>
      <c r="N180" s="45" t="s">
        <v>124</v>
      </c>
      <c r="O180" s="33">
        <v>44643</v>
      </c>
      <c r="P180" s="33" t="s">
        <v>473</v>
      </c>
      <c r="Z180" s="240">
        <v>44643</v>
      </c>
      <c r="AA180" s="45">
        <v>113.22</v>
      </c>
      <c r="AC180" s="28" t="s">
        <v>268</v>
      </c>
      <c r="AD180" s="62">
        <v>1</v>
      </c>
      <c r="AE180" s="127" t="s">
        <v>773</v>
      </c>
      <c r="FR180" s="125"/>
      <c r="FS180" s="129"/>
      <c r="FT180" s="125"/>
      <c r="FU180" s="125"/>
      <c r="FV180" s="125"/>
      <c r="GA180" s="125"/>
    </row>
    <row r="181" spans="1:183" x14ac:dyDescent="0.25">
      <c r="A181" s="4" t="s">
        <v>776</v>
      </c>
      <c r="B181" s="49">
        <v>44645</v>
      </c>
      <c r="C181" s="34">
        <v>4</v>
      </c>
      <c r="D181" s="28" t="s">
        <v>777</v>
      </c>
      <c r="E181" s="136" t="s">
        <v>431</v>
      </c>
      <c r="F181" s="28">
        <v>521223014</v>
      </c>
      <c r="G181" s="49">
        <v>19351</v>
      </c>
      <c r="H181" s="29">
        <v>205</v>
      </c>
      <c r="K181" s="67" t="s">
        <v>688</v>
      </c>
      <c r="AD181" s="62"/>
    </row>
    <row r="182" spans="1:183" x14ac:dyDescent="0.25">
      <c r="A182" s="4" t="s">
        <v>778</v>
      </c>
      <c r="B182" s="49">
        <v>44655</v>
      </c>
      <c r="C182" s="34">
        <v>1</v>
      </c>
      <c r="D182" s="29" t="s">
        <v>779</v>
      </c>
      <c r="E182" s="136" t="s">
        <v>780</v>
      </c>
      <c r="F182" s="28">
        <v>500515049</v>
      </c>
      <c r="G182" s="49">
        <v>18398</v>
      </c>
      <c r="H182" s="29">
        <v>211</v>
      </c>
      <c r="K182" s="67">
        <v>0</v>
      </c>
      <c r="M182" s="66">
        <v>1</v>
      </c>
      <c r="Z182" s="240">
        <v>44655</v>
      </c>
      <c r="AA182" s="45">
        <v>0.23</v>
      </c>
      <c r="AB182" s="34" t="s">
        <v>269</v>
      </c>
      <c r="AC182" s="28" t="s">
        <v>268</v>
      </c>
      <c r="AD182" s="62"/>
      <c r="AE182" s="127" t="s">
        <v>778</v>
      </c>
      <c r="FR182" s="125"/>
      <c r="FS182" s="129"/>
      <c r="FT182" s="125"/>
      <c r="FU182" s="125"/>
      <c r="FV182" s="125"/>
      <c r="GA182" s="125"/>
    </row>
    <row r="183" spans="1:183" x14ac:dyDescent="0.25">
      <c r="A183" s="4" t="s">
        <v>781</v>
      </c>
      <c r="B183" s="49">
        <v>44656</v>
      </c>
      <c r="C183" s="34">
        <v>3</v>
      </c>
      <c r="D183" s="29" t="s">
        <v>782</v>
      </c>
      <c r="E183" s="136" t="s">
        <v>580</v>
      </c>
      <c r="F183" s="28">
        <v>460307403</v>
      </c>
      <c r="G183" s="7" t="s">
        <v>677</v>
      </c>
      <c r="H183" s="29">
        <v>205</v>
      </c>
      <c r="K183" s="67" t="s">
        <v>806</v>
      </c>
    </row>
    <row r="184" spans="1:183" x14ac:dyDescent="0.25">
      <c r="A184" s="4" t="s">
        <v>783</v>
      </c>
      <c r="B184" s="49">
        <v>44657</v>
      </c>
      <c r="C184" s="34">
        <v>1</v>
      </c>
      <c r="D184" s="29" t="s">
        <v>1351</v>
      </c>
      <c r="E184" s="136" t="s">
        <v>985</v>
      </c>
      <c r="F184" s="28">
        <v>471211439</v>
      </c>
      <c r="G184" s="49">
        <v>17512</v>
      </c>
      <c r="H184" s="29">
        <v>205</v>
      </c>
      <c r="K184" s="67">
        <v>0</v>
      </c>
      <c r="M184" s="66">
        <v>1</v>
      </c>
      <c r="N184" s="45" t="s">
        <v>494</v>
      </c>
      <c r="O184" s="33">
        <v>44657</v>
      </c>
      <c r="P184" s="33" t="s">
        <v>473</v>
      </c>
      <c r="Z184" s="240">
        <v>44657</v>
      </c>
      <c r="AA184" s="45">
        <v>14.2</v>
      </c>
      <c r="AB184" s="34" t="s">
        <v>269</v>
      </c>
      <c r="AC184" s="28" t="s">
        <v>268</v>
      </c>
      <c r="AD184" s="62">
        <v>1</v>
      </c>
      <c r="AE184" s="127" t="s">
        <v>783</v>
      </c>
      <c r="FR184" s="125"/>
      <c r="FS184" s="129"/>
      <c r="FT184" s="125"/>
      <c r="FU184" s="125"/>
      <c r="FV184" s="125"/>
      <c r="GA184" s="125"/>
    </row>
    <row r="185" spans="1:183" x14ac:dyDescent="0.25">
      <c r="A185" s="4" t="s">
        <v>784</v>
      </c>
      <c r="B185" s="49">
        <v>44659</v>
      </c>
      <c r="C185" s="34">
        <v>4</v>
      </c>
      <c r="D185" s="29" t="s">
        <v>785</v>
      </c>
      <c r="E185" s="136" t="s">
        <v>449</v>
      </c>
      <c r="F185" s="28">
        <v>400417144</v>
      </c>
      <c r="G185" s="49">
        <v>14718</v>
      </c>
      <c r="H185" s="29">
        <v>111</v>
      </c>
      <c r="I185" s="25" t="s">
        <v>537</v>
      </c>
      <c r="J185" s="25" t="s">
        <v>2</v>
      </c>
      <c r="K185" s="67" t="s">
        <v>804</v>
      </c>
    </row>
    <row r="186" spans="1:183" x14ac:dyDescent="0.25">
      <c r="A186" s="4" t="s">
        <v>786</v>
      </c>
      <c r="B186" s="49">
        <v>44662</v>
      </c>
      <c r="C186" s="34">
        <v>2</v>
      </c>
      <c r="D186" s="29" t="s">
        <v>1345</v>
      </c>
      <c r="E186" s="136" t="s">
        <v>550</v>
      </c>
      <c r="F186" s="28">
        <v>6301230936</v>
      </c>
      <c r="G186" s="7">
        <v>23318</v>
      </c>
      <c r="H186" s="29">
        <v>111</v>
      </c>
      <c r="I186" s="29">
        <v>1245</v>
      </c>
      <c r="J186" s="29" t="s">
        <v>1</v>
      </c>
      <c r="K186" s="67" t="s">
        <v>807</v>
      </c>
    </row>
    <row r="187" spans="1:183" x14ac:dyDescent="0.25">
      <c r="A187" s="4" t="s">
        <v>787</v>
      </c>
      <c r="B187" s="49">
        <v>44662</v>
      </c>
      <c r="C187" s="34">
        <v>1</v>
      </c>
      <c r="D187" s="29" t="s">
        <v>788</v>
      </c>
      <c r="E187" s="136" t="s">
        <v>789</v>
      </c>
      <c r="F187" s="28">
        <v>5804010630</v>
      </c>
      <c r="G187" s="49">
        <v>21276</v>
      </c>
      <c r="H187" s="29">
        <v>205</v>
      </c>
      <c r="K187" s="67">
        <v>1</v>
      </c>
      <c r="L187" s="33">
        <v>43879</v>
      </c>
      <c r="M187" s="66">
        <v>1</v>
      </c>
      <c r="N187" s="45" t="s">
        <v>124</v>
      </c>
      <c r="O187" s="33" t="s">
        <v>817</v>
      </c>
      <c r="P187" s="33" t="s">
        <v>473</v>
      </c>
      <c r="Z187" s="240">
        <v>44662</v>
      </c>
      <c r="AA187" s="45">
        <v>9.49</v>
      </c>
      <c r="AB187" s="34" t="s">
        <v>476</v>
      </c>
      <c r="AC187" s="28" t="s">
        <v>268</v>
      </c>
      <c r="AD187" s="62">
        <v>1</v>
      </c>
      <c r="AE187" s="127" t="s">
        <v>787</v>
      </c>
      <c r="FR187" s="125"/>
      <c r="FS187" s="129"/>
      <c r="FT187" s="125"/>
      <c r="FU187" s="125"/>
      <c r="FV187" s="125"/>
    </row>
    <row r="188" spans="1:183" x14ac:dyDescent="0.25">
      <c r="A188" s="4" t="s">
        <v>998</v>
      </c>
      <c r="B188" s="265">
        <v>44663</v>
      </c>
      <c r="C188" s="34">
        <v>2</v>
      </c>
      <c r="D188" s="29" t="s">
        <v>1039</v>
      </c>
      <c r="E188" s="136" t="s">
        <v>631</v>
      </c>
      <c r="F188" s="28">
        <v>400323425</v>
      </c>
      <c r="H188" s="29">
        <v>111</v>
      </c>
    </row>
    <row r="189" spans="1:183" x14ac:dyDescent="0.25">
      <c r="A189" s="4" t="s">
        <v>999</v>
      </c>
      <c r="B189" s="49">
        <v>44664</v>
      </c>
      <c r="C189" s="34">
        <v>6</v>
      </c>
      <c r="D189" s="29" t="s">
        <v>1040</v>
      </c>
      <c r="E189" s="136" t="s">
        <v>173</v>
      </c>
      <c r="F189" s="28">
        <v>430128478</v>
      </c>
      <c r="H189" s="29">
        <v>207</v>
      </c>
    </row>
    <row r="190" spans="1:183" x14ac:dyDescent="0.25">
      <c r="A190" s="4" t="s">
        <v>1000</v>
      </c>
      <c r="B190" s="49">
        <v>44670</v>
      </c>
      <c r="C190" s="34">
        <v>7</v>
      </c>
      <c r="D190" s="29" t="s">
        <v>1041</v>
      </c>
      <c r="E190" s="136" t="s">
        <v>158</v>
      </c>
      <c r="F190" s="28">
        <v>390928409</v>
      </c>
      <c r="H190" s="29">
        <v>111</v>
      </c>
    </row>
    <row r="191" spans="1:183" x14ac:dyDescent="0.25">
      <c r="A191" s="4" t="s">
        <v>1001</v>
      </c>
      <c r="B191" s="49">
        <v>44670</v>
      </c>
      <c r="C191" s="34">
        <v>3</v>
      </c>
      <c r="D191" s="29" t="s">
        <v>653</v>
      </c>
      <c r="E191" s="136" t="s">
        <v>590</v>
      </c>
      <c r="F191" s="28">
        <v>420829416</v>
      </c>
      <c r="H191" s="29">
        <v>111</v>
      </c>
    </row>
    <row r="192" spans="1:183" x14ac:dyDescent="0.25">
      <c r="A192" s="4" t="s">
        <v>1002</v>
      </c>
      <c r="B192" s="49">
        <v>44670</v>
      </c>
      <c r="C192" s="34">
        <v>3</v>
      </c>
      <c r="D192" s="29" t="s">
        <v>1353</v>
      </c>
      <c r="E192" s="136" t="s">
        <v>11</v>
      </c>
      <c r="F192" s="28">
        <v>410112409</v>
      </c>
      <c r="H192" s="29">
        <v>111</v>
      </c>
    </row>
    <row r="193" spans="1:31" x14ac:dyDescent="0.25">
      <c r="A193" s="4" t="s">
        <v>1003</v>
      </c>
      <c r="B193" s="49">
        <v>44670</v>
      </c>
      <c r="C193" s="34">
        <v>5</v>
      </c>
      <c r="D193" s="29" t="s">
        <v>1043</v>
      </c>
      <c r="E193" s="136" t="s">
        <v>430</v>
      </c>
      <c r="F193" s="28">
        <v>410406430</v>
      </c>
      <c r="H193" s="29">
        <v>211</v>
      </c>
    </row>
    <row r="194" spans="1:31" x14ac:dyDescent="0.25">
      <c r="A194" s="4" t="s">
        <v>1004</v>
      </c>
      <c r="B194" s="49">
        <v>44673</v>
      </c>
      <c r="C194" s="34">
        <v>5</v>
      </c>
      <c r="D194" s="29" t="s">
        <v>1044</v>
      </c>
      <c r="E194" s="136" t="s">
        <v>261</v>
      </c>
      <c r="F194" s="28">
        <v>480916249</v>
      </c>
      <c r="H194" s="29">
        <v>111</v>
      </c>
    </row>
    <row r="195" spans="1:31" x14ac:dyDescent="0.25">
      <c r="A195" s="4" t="s">
        <v>1005</v>
      </c>
      <c r="B195" s="49">
        <v>44673</v>
      </c>
      <c r="C195" s="34">
        <v>6</v>
      </c>
      <c r="D195" s="55" t="s">
        <v>1045</v>
      </c>
      <c r="E195" s="136" t="s">
        <v>167</v>
      </c>
      <c r="F195" s="28">
        <v>491217311</v>
      </c>
      <c r="H195" s="29">
        <v>205</v>
      </c>
    </row>
    <row r="196" spans="1:31" x14ac:dyDescent="0.25">
      <c r="A196" s="4" t="s">
        <v>1006</v>
      </c>
      <c r="B196" s="265">
        <v>44678</v>
      </c>
      <c r="C196" s="34">
        <v>1</v>
      </c>
      <c r="D196" s="29" t="s">
        <v>1046</v>
      </c>
      <c r="E196" s="136" t="s">
        <v>986</v>
      </c>
      <c r="F196" s="12">
        <v>370630417</v>
      </c>
      <c r="G196" s="12"/>
      <c r="H196" s="29">
        <v>111</v>
      </c>
      <c r="AD196" s="62">
        <v>1</v>
      </c>
      <c r="AE196" s="127" t="s">
        <v>1006</v>
      </c>
    </row>
    <row r="197" spans="1:31" x14ac:dyDescent="0.25">
      <c r="A197" s="4" t="s">
        <v>1007</v>
      </c>
      <c r="B197" s="265">
        <v>44678</v>
      </c>
      <c r="C197" s="34">
        <v>1</v>
      </c>
      <c r="D197" s="29" t="s">
        <v>1058</v>
      </c>
      <c r="E197" s="136" t="s">
        <v>987</v>
      </c>
      <c r="F197" s="12">
        <v>3601560512</v>
      </c>
      <c r="G197" s="12"/>
      <c r="H197" s="29">
        <v>205</v>
      </c>
      <c r="AE197" s="127" t="s">
        <v>1007</v>
      </c>
    </row>
    <row r="198" spans="1:31" x14ac:dyDescent="0.25">
      <c r="A198" s="4" t="s">
        <v>1008</v>
      </c>
      <c r="B198" s="265">
        <v>44680</v>
      </c>
      <c r="C198" s="34">
        <v>1</v>
      </c>
      <c r="D198" s="29" t="s">
        <v>1047</v>
      </c>
      <c r="E198" s="136" t="s">
        <v>988</v>
      </c>
      <c r="F198" s="12">
        <v>390305407</v>
      </c>
      <c r="G198" s="12"/>
      <c r="H198" s="29">
        <v>111</v>
      </c>
      <c r="AE198" s="127" t="s">
        <v>1008</v>
      </c>
    </row>
    <row r="199" spans="1:31" x14ac:dyDescent="0.25">
      <c r="A199" s="4" t="s">
        <v>1009</v>
      </c>
      <c r="B199" s="265">
        <v>44684</v>
      </c>
      <c r="C199" s="34">
        <v>1</v>
      </c>
      <c r="D199" s="29" t="s">
        <v>1048</v>
      </c>
      <c r="E199" s="136" t="s">
        <v>1191</v>
      </c>
      <c r="F199" s="12">
        <v>360418954</v>
      </c>
      <c r="G199" s="12"/>
      <c r="H199" s="29">
        <v>205</v>
      </c>
      <c r="AD199" s="125">
        <v>1</v>
      </c>
      <c r="AE199" s="127" t="s">
        <v>1009</v>
      </c>
    </row>
    <row r="200" spans="1:31" x14ac:dyDescent="0.25">
      <c r="A200" s="4" t="s">
        <v>1010</v>
      </c>
      <c r="B200" s="49">
        <v>44686</v>
      </c>
      <c r="C200" s="34">
        <v>1</v>
      </c>
      <c r="D200" s="29" t="s">
        <v>1049</v>
      </c>
      <c r="E200" s="136" t="s">
        <v>1037</v>
      </c>
      <c r="F200" s="29">
        <v>6009210834</v>
      </c>
      <c r="H200" s="29">
        <v>205</v>
      </c>
      <c r="AD200" s="125"/>
      <c r="AE200" s="127" t="s">
        <v>1010</v>
      </c>
    </row>
    <row r="201" spans="1:31" x14ac:dyDescent="0.25">
      <c r="A201" s="4" t="s">
        <v>1011</v>
      </c>
      <c r="B201" s="265">
        <v>44687</v>
      </c>
      <c r="C201" s="34">
        <v>1</v>
      </c>
      <c r="D201" s="29" t="s">
        <v>1050</v>
      </c>
      <c r="E201" s="136" t="s">
        <v>989</v>
      </c>
      <c r="F201" s="12">
        <v>440429439</v>
      </c>
      <c r="G201" s="12"/>
      <c r="H201" s="29">
        <v>111</v>
      </c>
      <c r="AD201">
        <v>1</v>
      </c>
      <c r="AE201" s="127" t="s">
        <v>1011</v>
      </c>
    </row>
    <row r="202" spans="1:31" x14ac:dyDescent="0.25">
      <c r="A202" s="4" t="s">
        <v>1012</v>
      </c>
      <c r="B202" s="265">
        <v>44691</v>
      </c>
      <c r="C202" s="34">
        <v>1</v>
      </c>
      <c r="D202" s="29" t="s">
        <v>1051</v>
      </c>
      <c r="E202" s="136" t="s">
        <v>990</v>
      </c>
      <c r="F202" s="12">
        <v>390812424</v>
      </c>
      <c r="G202" s="12"/>
      <c r="H202" s="29">
        <v>211</v>
      </c>
      <c r="AE202" s="127" t="s">
        <v>1012</v>
      </c>
    </row>
    <row r="203" spans="1:31" x14ac:dyDescent="0.25">
      <c r="A203" s="4" t="s">
        <v>1013</v>
      </c>
      <c r="B203" s="265">
        <v>44693</v>
      </c>
      <c r="C203" s="34">
        <v>2</v>
      </c>
      <c r="D203" s="29" t="s">
        <v>1052</v>
      </c>
      <c r="E203" s="136" t="s">
        <v>548</v>
      </c>
      <c r="F203" s="28">
        <v>431114462</v>
      </c>
      <c r="H203" s="29">
        <v>111</v>
      </c>
    </row>
    <row r="204" spans="1:31" x14ac:dyDescent="0.25">
      <c r="A204" s="4" t="s">
        <v>1014</v>
      </c>
      <c r="B204" s="265">
        <v>44693</v>
      </c>
      <c r="C204" s="34">
        <v>2</v>
      </c>
      <c r="D204" s="29" t="s">
        <v>1053</v>
      </c>
      <c r="E204" s="136" t="s">
        <v>733</v>
      </c>
      <c r="F204" s="28">
        <v>5401040579</v>
      </c>
      <c r="H204" s="29">
        <v>205</v>
      </c>
    </row>
    <row r="205" spans="1:31" x14ac:dyDescent="0.25">
      <c r="A205" s="4" t="s">
        <v>1015</v>
      </c>
      <c r="B205" s="265">
        <v>44693</v>
      </c>
      <c r="C205" s="34">
        <v>4</v>
      </c>
      <c r="D205" s="28" t="s">
        <v>1054</v>
      </c>
      <c r="E205" s="136" t="s">
        <v>172</v>
      </c>
      <c r="F205" s="28">
        <v>420322402</v>
      </c>
      <c r="H205" s="29">
        <v>111</v>
      </c>
    </row>
    <row r="206" spans="1:31" x14ac:dyDescent="0.25">
      <c r="A206" s="4" t="s">
        <v>1016</v>
      </c>
      <c r="B206" s="265">
        <v>44693</v>
      </c>
      <c r="C206" s="34">
        <v>2</v>
      </c>
      <c r="D206" s="29" t="s">
        <v>1055</v>
      </c>
      <c r="E206" s="136" t="s">
        <v>736</v>
      </c>
      <c r="F206" s="28">
        <v>351215433</v>
      </c>
      <c r="H206" s="29">
        <v>111</v>
      </c>
    </row>
    <row r="207" spans="1:31" x14ac:dyDescent="0.25">
      <c r="A207" s="4" t="s">
        <v>1017</v>
      </c>
      <c r="B207" s="265">
        <v>44697</v>
      </c>
      <c r="C207" s="34">
        <v>1</v>
      </c>
      <c r="D207" s="29" t="s">
        <v>1056</v>
      </c>
      <c r="E207" s="136" t="s">
        <v>1038</v>
      </c>
      <c r="F207" s="12">
        <v>400524455</v>
      </c>
      <c r="H207" s="29">
        <v>201</v>
      </c>
      <c r="AD207">
        <v>1</v>
      </c>
      <c r="AE207" s="127" t="s">
        <v>1017</v>
      </c>
    </row>
    <row r="208" spans="1:31" x14ac:dyDescent="0.25">
      <c r="A208" s="4" t="s">
        <v>1018</v>
      </c>
      <c r="B208" s="265">
        <v>44697</v>
      </c>
      <c r="C208" s="34">
        <v>1</v>
      </c>
      <c r="D208" s="29" t="s">
        <v>1057</v>
      </c>
      <c r="E208" s="136" t="s">
        <v>991</v>
      </c>
      <c r="F208" s="12">
        <v>481123222</v>
      </c>
      <c r="H208" s="29">
        <v>111</v>
      </c>
      <c r="AD208">
        <v>1</v>
      </c>
      <c r="AE208" s="127" t="s">
        <v>1018</v>
      </c>
    </row>
    <row r="209" spans="1:31" x14ac:dyDescent="0.25">
      <c r="A209" s="4" t="s">
        <v>1019</v>
      </c>
      <c r="B209" s="265">
        <v>44697</v>
      </c>
      <c r="C209" s="34">
        <v>1</v>
      </c>
      <c r="D209" s="29" t="s">
        <v>1059</v>
      </c>
      <c r="E209" s="136" t="s">
        <v>992</v>
      </c>
      <c r="F209" s="12">
        <v>510130191</v>
      </c>
      <c r="H209" s="29">
        <v>111</v>
      </c>
      <c r="AE209" s="127" t="s">
        <v>1019</v>
      </c>
    </row>
    <row r="210" spans="1:31" x14ac:dyDescent="0.25">
      <c r="A210" s="4" t="s">
        <v>1020</v>
      </c>
      <c r="B210" s="265">
        <v>44698</v>
      </c>
      <c r="C210" s="34">
        <v>6</v>
      </c>
      <c r="D210" s="28" t="s">
        <v>1060</v>
      </c>
      <c r="E210" s="136" t="s">
        <v>177</v>
      </c>
      <c r="F210" s="28">
        <v>440414421</v>
      </c>
      <c r="H210" s="29">
        <v>111</v>
      </c>
    </row>
    <row r="211" spans="1:31" x14ac:dyDescent="0.25">
      <c r="A211" s="4" t="s">
        <v>1021</v>
      </c>
      <c r="B211" s="49">
        <v>44700</v>
      </c>
      <c r="C211" s="34">
        <v>2</v>
      </c>
      <c r="D211" s="29" t="s">
        <v>1061</v>
      </c>
      <c r="E211" s="136" t="s">
        <v>745</v>
      </c>
      <c r="F211" s="28">
        <v>451019112</v>
      </c>
      <c r="H211" s="29">
        <v>111</v>
      </c>
    </row>
    <row r="212" spans="1:31" x14ac:dyDescent="0.25">
      <c r="A212" s="4" t="s">
        <v>1022</v>
      </c>
      <c r="B212" s="49">
        <v>44700</v>
      </c>
      <c r="C212" s="34">
        <v>3</v>
      </c>
      <c r="D212" s="28" t="s">
        <v>1062</v>
      </c>
      <c r="E212" s="136" t="s">
        <v>451</v>
      </c>
      <c r="F212" s="28">
        <v>5710020536</v>
      </c>
      <c r="H212" s="29">
        <v>205</v>
      </c>
    </row>
    <row r="213" spans="1:31" x14ac:dyDescent="0.25">
      <c r="A213" s="4" t="s">
        <v>1023</v>
      </c>
      <c r="B213" s="49">
        <v>44700</v>
      </c>
      <c r="C213" s="34">
        <v>3</v>
      </c>
      <c r="D213" s="29" t="s">
        <v>1063</v>
      </c>
      <c r="E213" s="136" t="s">
        <v>450</v>
      </c>
      <c r="F213" s="28">
        <v>5510161525</v>
      </c>
      <c r="H213" s="29">
        <v>211</v>
      </c>
    </row>
    <row r="214" spans="1:31" x14ac:dyDescent="0.25">
      <c r="A214" s="4" t="s">
        <v>1024</v>
      </c>
      <c r="B214" s="49">
        <v>44700</v>
      </c>
      <c r="C214" s="34">
        <v>1</v>
      </c>
      <c r="D214" s="29" t="s">
        <v>1064</v>
      </c>
      <c r="E214" s="136" t="s">
        <v>993</v>
      </c>
      <c r="F214" s="12">
        <v>6512201080</v>
      </c>
      <c r="G214" s="12"/>
      <c r="H214" s="29">
        <v>111</v>
      </c>
      <c r="AD214">
        <v>1</v>
      </c>
      <c r="AE214" s="127" t="s">
        <v>1024</v>
      </c>
    </row>
    <row r="215" spans="1:31" x14ac:dyDescent="0.25">
      <c r="A215" s="4" t="s">
        <v>1025</v>
      </c>
      <c r="B215" s="49">
        <v>44704</v>
      </c>
      <c r="C215" s="34">
        <v>1</v>
      </c>
      <c r="D215" s="29" t="s">
        <v>1066</v>
      </c>
      <c r="E215" s="136" t="s">
        <v>994</v>
      </c>
      <c r="F215" s="12">
        <v>6906224292</v>
      </c>
      <c r="G215" s="12"/>
      <c r="H215" s="29">
        <v>205</v>
      </c>
      <c r="AE215" s="127" t="s">
        <v>1025</v>
      </c>
    </row>
    <row r="216" spans="1:31" x14ac:dyDescent="0.25">
      <c r="A216" s="4" t="s">
        <v>1026</v>
      </c>
      <c r="B216" s="49">
        <v>44711</v>
      </c>
      <c r="C216" s="34">
        <v>1</v>
      </c>
      <c r="D216" s="29" t="s">
        <v>1067</v>
      </c>
      <c r="E216" s="136" t="s">
        <v>995</v>
      </c>
      <c r="F216" s="12">
        <v>531226224</v>
      </c>
      <c r="G216" s="12"/>
      <c r="H216" s="29">
        <v>111</v>
      </c>
      <c r="AD216">
        <v>1</v>
      </c>
      <c r="AE216" s="127" t="s">
        <v>1026</v>
      </c>
    </row>
    <row r="217" spans="1:31" x14ac:dyDescent="0.25">
      <c r="A217" s="4" t="s">
        <v>1027</v>
      </c>
      <c r="B217" s="49">
        <v>44711</v>
      </c>
      <c r="C217" s="34">
        <v>1</v>
      </c>
      <c r="D217" s="29" t="s">
        <v>1065</v>
      </c>
      <c r="E217" s="136" t="s">
        <v>996</v>
      </c>
      <c r="F217" s="12">
        <v>531018072</v>
      </c>
      <c r="G217" s="12"/>
      <c r="H217" s="29">
        <v>201</v>
      </c>
      <c r="AD217">
        <v>1</v>
      </c>
      <c r="AE217" s="127" t="s">
        <v>1027</v>
      </c>
    </row>
    <row r="218" spans="1:31" x14ac:dyDescent="0.25">
      <c r="A218" s="4" t="s">
        <v>1028</v>
      </c>
      <c r="B218" s="49">
        <v>44713</v>
      </c>
      <c r="C218" s="34">
        <v>2</v>
      </c>
      <c r="D218" s="29" t="s">
        <v>1069</v>
      </c>
      <c r="E218" s="136" t="s">
        <v>760</v>
      </c>
      <c r="F218" s="28">
        <v>470714178</v>
      </c>
      <c r="H218" s="29">
        <v>111</v>
      </c>
    </row>
    <row r="219" spans="1:31" x14ac:dyDescent="0.25">
      <c r="A219" s="4" t="s">
        <v>1029</v>
      </c>
      <c r="B219" s="49">
        <v>44714</v>
      </c>
      <c r="C219" s="34">
        <v>4</v>
      </c>
      <c r="D219" s="29" t="s">
        <v>1070</v>
      </c>
      <c r="E219" s="136" t="s">
        <v>265</v>
      </c>
      <c r="F219" s="28">
        <v>440915423</v>
      </c>
      <c r="H219" s="29">
        <v>211</v>
      </c>
    </row>
    <row r="220" spans="1:31" x14ac:dyDescent="0.25">
      <c r="A220" s="4" t="s">
        <v>1030</v>
      </c>
      <c r="B220" s="49">
        <v>44714</v>
      </c>
      <c r="C220" s="34">
        <v>2</v>
      </c>
      <c r="D220" s="29" t="s">
        <v>1071</v>
      </c>
      <c r="E220" s="136" t="s">
        <v>636</v>
      </c>
      <c r="F220" s="28">
        <v>480417407</v>
      </c>
      <c r="H220" s="29">
        <v>111</v>
      </c>
    </row>
    <row r="221" spans="1:31" x14ac:dyDescent="0.25">
      <c r="A221" s="4" t="s">
        <v>1031</v>
      </c>
      <c r="B221" s="49">
        <v>44714</v>
      </c>
      <c r="C221" s="34">
        <v>4</v>
      </c>
      <c r="D221" s="29" t="s">
        <v>1072</v>
      </c>
      <c r="E221" s="136" t="s">
        <v>275</v>
      </c>
      <c r="F221" s="28">
        <v>530213205</v>
      </c>
      <c r="H221" s="29">
        <v>111</v>
      </c>
    </row>
    <row r="222" spans="1:31" x14ac:dyDescent="0.25">
      <c r="A222" s="4" t="s">
        <v>1032</v>
      </c>
      <c r="B222" s="49">
        <v>44715</v>
      </c>
      <c r="C222" s="34">
        <v>6</v>
      </c>
      <c r="D222" s="29" t="s">
        <v>1073</v>
      </c>
      <c r="E222" s="136" t="s">
        <v>171</v>
      </c>
      <c r="F222" s="28">
        <v>471229433</v>
      </c>
      <c r="H222" s="29">
        <v>111</v>
      </c>
    </row>
    <row r="223" spans="1:31" x14ac:dyDescent="0.25">
      <c r="A223" s="4" t="s">
        <v>1033</v>
      </c>
      <c r="B223" s="49">
        <v>44718</v>
      </c>
      <c r="C223" s="34">
        <v>6</v>
      </c>
      <c r="D223" s="29" t="s">
        <v>1074</v>
      </c>
      <c r="E223" s="136" t="s">
        <v>165</v>
      </c>
      <c r="F223" s="28">
        <v>6202111520</v>
      </c>
      <c r="H223" s="29">
        <v>205</v>
      </c>
    </row>
    <row r="224" spans="1:31" x14ac:dyDescent="0.25">
      <c r="A224" s="4" t="s">
        <v>1034</v>
      </c>
      <c r="B224" s="49">
        <v>44718</v>
      </c>
      <c r="C224" s="34">
        <v>1</v>
      </c>
      <c r="D224" s="29" t="s">
        <v>1068</v>
      </c>
      <c r="E224" s="136" t="s">
        <v>997</v>
      </c>
      <c r="F224" s="12">
        <v>430807409</v>
      </c>
      <c r="H224" s="29">
        <v>111</v>
      </c>
      <c r="AE224" s="127" t="s">
        <v>1034</v>
      </c>
    </row>
    <row r="225" spans="1:31" x14ac:dyDescent="0.25">
      <c r="A225" s="4" t="s">
        <v>1035</v>
      </c>
      <c r="B225" s="49">
        <v>44720</v>
      </c>
      <c r="C225" s="34">
        <v>3</v>
      </c>
      <c r="D225" s="29" t="s">
        <v>1075</v>
      </c>
      <c r="E225" s="136" t="s">
        <v>543</v>
      </c>
      <c r="F225" s="28">
        <v>490212036</v>
      </c>
      <c r="H225" s="29">
        <v>111</v>
      </c>
    </row>
    <row r="226" spans="1:31" x14ac:dyDescent="0.25">
      <c r="A226" s="4" t="s">
        <v>1036</v>
      </c>
      <c r="B226" s="49">
        <v>44720</v>
      </c>
      <c r="C226" s="34">
        <v>5</v>
      </c>
      <c r="D226" s="29" t="s">
        <v>1076</v>
      </c>
      <c r="E226" s="136" t="s">
        <v>388</v>
      </c>
      <c r="F226" s="28">
        <v>380915002</v>
      </c>
      <c r="H226" s="29">
        <v>213</v>
      </c>
    </row>
    <row r="227" spans="1:31" x14ac:dyDescent="0.25">
      <c r="A227" s="4" t="s">
        <v>1108</v>
      </c>
      <c r="B227" s="49">
        <v>44722</v>
      </c>
      <c r="C227" s="34">
        <v>4</v>
      </c>
      <c r="D227" s="28" t="s">
        <v>1109</v>
      </c>
      <c r="E227" s="136" t="s">
        <v>425</v>
      </c>
      <c r="F227" s="28">
        <v>6103230067</v>
      </c>
      <c r="H227" s="29">
        <v>211</v>
      </c>
    </row>
    <row r="228" spans="1:31" x14ac:dyDescent="0.25">
      <c r="A228" s="4" t="s">
        <v>1110</v>
      </c>
      <c r="B228" s="49">
        <v>44722</v>
      </c>
      <c r="C228" s="34">
        <v>8</v>
      </c>
      <c r="D228" s="29" t="s">
        <v>1111</v>
      </c>
      <c r="E228" s="136" t="s">
        <v>154</v>
      </c>
      <c r="F228" s="28">
        <v>491206187</v>
      </c>
      <c r="H228" s="29">
        <v>211</v>
      </c>
    </row>
    <row r="229" spans="1:31" x14ac:dyDescent="0.25">
      <c r="A229" s="4" t="s">
        <v>1112</v>
      </c>
      <c r="B229" s="49">
        <v>44722</v>
      </c>
      <c r="C229" s="34">
        <v>7</v>
      </c>
      <c r="D229" s="55" t="s">
        <v>1113</v>
      </c>
      <c r="E229" s="136" t="s">
        <v>168</v>
      </c>
      <c r="F229" s="28">
        <v>470909412</v>
      </c>
      <c r="H229" s="29">
        <v>111</v>
      </c>
    </row>
    <row r="230" spans="1:31" x14ac:dyDescent="0.25">
      <c r="A230" s="4" t="s">
        <v>1114</v>
      </c>
      <c r="B230" s="49">
        <v>44725</v>
      </c>
      <c r="C230" s="34">
        <v>1</v>
      </c>
      <c r="D230" s="29" t="s">
        <v>1115</v>
      </c>
      <c r="E230" s="136" t="s">
        <v>1086</v>
      </c>
      <c r="F230" s="28">
        <v>431115437</v>
      </c>
      <c r="H230" s="29">
        <v>211</v>
      </c>
      <c r="AD230">
        <v>1</v>
      </c>
      <c r="AE230" s="127" t="s">
        <v>1114</v>
      </c>
    </row>
    <row r="231" spans="1:31" x14ac:dyDescent="0.25">
      <c r="A231" s="4" t="s">
        <v>1116</v>
      </c>
      <c r="B231" s="49">
        <v>44726</v>
      </c>
      <c r="C231" s="34">
        <v>1</v>
      </c>
      <c r="D231" s="29" t="s">
        <v>1117</v>
      </c>
      <c r="E231" s="136" t="s">
        <v>1087</v>
      </c>
      <c r="F231" s="28">
        <v>500812025</v>
      </c>
      <c r="H231" s="29">
        <v>211</v>
      </c>
      <c r="AD231">
        <v>1</v>
      </c>
      <c r="AE231" s="127" t="s">
        <v>1116</v>
      </c>
    </row>
    <row r="232" spans="1:31" x14ac:dyDescent="0.25">
      <c r="A232" s="4" t="s">
        <v>1118</v>
      </c>
      <c r="B232" s="49">
        <v>44727</v>
      </c>
      <c r="C232" s="34">
        <v>1</v>
      </c>
      <c r="D232" s="29" t="s">
        <v>1119</v>
      </c>
      <c r="E232" s="136" t="s">
        <v>1088</v>
      </c>
      <c r="F232" s="28">
        <v>440707490</v>
      </c>
      <c r="H232" s="29">
        <v>211</v>
      </c>
      <c r="AD232">
        <v>1</v>
      </c>
      <c r="AE232" s="127" t="s">
        <v>1118</v>
      </c>
    </row>
    <row r="233" spans="1:31" x14ac:dyDescent="0.25">
      <c r="A233" s="4" t="s">
        <v>1120</v>
      </c>
      <c r="B233" s="49">
        <v>44727</v>
      </c>
      <c r="C233" s="34">
        <v>2</v>
      </c>
      <c r="D233" s="29" t="s">
        <v>1121</v>
      </c>
      <c r="E233" s="136" t="s">
        <v>775</v>
      </c>
      <c r="F233" s="28">
        <v>371101448</v>
      </c>
      <c r="H233" s="29">
        <v>111</v>
      </c>
    </row>
    <row r="234" spans="1:31" x14ac:dyDescent="0.25">
      <c r="A234" s="4" t="s">
        <v>1122</v>
      </c>
      <c r="B234" s="49">
        <v>44727</v>
      </c>
      <c r="C234" s="34">
        <v>3</v>
      </c>
      <c r="D234" s="28" t="s">
        <v>1123</v>
      </c>
      <c r="E234" s="136" t="s">
        <v>12</v>
      </c>
      <c r="F234" s="28">
        <v>410304428</v>
      </c>
      <c r="H234" s="29">
        <v>211</v>
      </c>
    </row>
    <row r="235" spans="1:31" x14ac:dyDescent="0.25">
      <c r="A235" s="4" t="s">
        <v>1124</v>
      </c>
      <c r="B235" s="49">
        <v>44727</v>
      </c>
      <c r="C235" s="34">
        <v>1</v>
      </c>
      <c r="D235" s="29" t="s">
        <v>1125</v>
      </c>
      <c r="E235" s="136" t="s">
        <v>1089</v>
      </c>
      <c r="F235" s="28">
        <v>5510310707</v>
      </c>
      <c r="H235" s="29">
        <v>201</v>
      </c>
      <c r="AD235" s="125">
        <v>1</v>
      </c>
      <c r="AE235" s="127" t="s">
        <v>1124</v>
      </c>
    </row>
    <row r="236" spans="1:31" x14ac:dyDescent="0.25">
      <c r="A236" s="4" t="s">
        <v>1126</v>
      </c>
      <c r="B236" s="49">
        <v>44729</v>
      </c>
      <c r="C236" s="34">
        <v>1</v>
      </c>
      <c r="D236" s="29" t="s">
        <v>1127</v>
      </c>
      <c r="E236" s="136" t="s">
        <v>1090</v>
      </c>
      <c r="F236" s="28">
        <v>510913239</v>
      </c>
      <c r="H236" s="29">
        <v>207</v>
      </c>
      <c r="AD236" s="125">
        <v>1</v>
      </c>
      <c r="AE236" s="127" t="s">
        <v>1126</v>
      </c>
    </row>
    <row r="237" spans="1:31" x14ac:dyDescent="0.25">
      <c r="A237" s="4" t="s">
        <v>1128</v>
      </c>
      <c r="B237" s="49">
        <v>44732</v>
      </c>
      <c r="C237" s="34">
        <v>2</v>
      </c>
      <c r="D237" s="29" t="s">
        <v>1129</v>
      </c>
      <c r="E237" s="136" t="s">
        <v>1130</v>
      </c>
      <c r="F237" s="28">
        <v>390305407</v>
      </c>
      <c r="H237" s="29">
        <v>111</v>
      </c>
    </row>
    <row r="238" spans="1:31" x14ac:dyDescent="0.25">
      <c r="A238" s="4" t="s">
        <v>1131</v>
      </c>
      <c r="B238" s="49">
        <v>44732</v>
      </c>
      <c r="C238" s="34">
        <v>1</v>
      </c>
      <c r="D238" s="29" t="s">
        <v>1132</v>
      </c>
      <c r="E238" s="136" t="s">
        <v>1091</v>
      </c>
      <c r="F238" s="28">
        <v>481221085</v>
      </c>
      <c r="H238" s="29">
        <v>211</v>
      </c>
      <c r="AE238" s="127" t="s">
        <v>1131</v>
      </c>
    </row>
    <row r="239" spans="1:31" x14ac:dyDescent="0.25">
      <c r="A239" s="4" t="s">
        <v>1133</v>
      </c>
      <c r="B239" s="49">
        <v>44733</v>
      </c>
      <c r="C239" s="34">
        <v>1</v>
      </c>
      <c r="D239" s="29" t="s">
        <v>1134</v>
      </c>
      <c r="E239" s="136" t="s">
        <v>1092</v>
      </c>
      <c r="F239" s="28">
        <v>390703422</v>
      </c>
      <c r="H239" s="29">
        <v>211</v>
      </c>
      <c r="AE239" s="127" t="s">
        <v>1133</v>
      </c>
    </row>
    <row r="240" spans="1:31" x14ac:dyDescent="0.25">
      <c r="A240" s="4" t="s">
        <v>1135</v>
      </c>
      <c r="B240" s="49">
        <v>44733</v>
      </c>
      <c r="C240" s="34">
        <v>1</v>
      </c>
      <c r="D240" s="29" t="s">
        <v>1136</v>
      </c>
      <c r="E240" s="136" t="s">
        <v>1093</v>
      </c>
      <c r="F240" s="28">
        <v>5707292085</v>
      </c>
      <c r="H240" s="29">
        <v>111</v>
      </c>
      <c r="AE240" s="127" t="s">
        <v>1135</v>
      </c>
    </row>
    <row r="241" spans="1:31" x14ac:dyDescent="0.25">
      <c r="A241" s="4" t="s">
        <v>1137</v>
      </c>
      <c r="B241" s="49">
        <v>44734</v>
      </c>
      <c r="C241" s="34">
        <v>1</v>
      </c>
      <c r="D241" s="29" t="s">
        <v>1138</v>
      </c>
      <c r="E241" s="136" t="s">
        <v>1094</v>
      </c>
      <c r="F241" s="28">
        <v>460525481</v>
      </c>
      <c r="H241" s="29">
        <v>211</v>
      </c>
      <c r="AE241" s="127" t="s">
        <v>1137</v>
      </c>
    </row>
    <row r="242" spans="1:31" x14ac:dyDescent="0.25">
      <c r="A242" s="4" t="s">
        <v>1139</v>
      </c>
      <c r="B242" s="49">
        <v>44735</v>
      </c>
      <c r="C242" s="34">
        <v>2</v>
      </c>
      <c r="D242" s="29" t="s">
        <v>1140</v>
      </c>
      <c r="E242" s="136" t="s">
        <v>767</v>
      </c>
      <c r="F242" s="28">
        <v>5611252262</v>
      </c>
      <c r="H242" s="29">
        <v>205</v>
      </c>
    </row>
    <row r="243" spans="1:31" x14ac:dyDescent="0.25">
      <c r="A243" s="4" t="s">
        <v>1141</v>
      </c>
      <c r="B243" s="49">
        <v>44735</v>
      </c>
      <c r="C243" s="34">
        <v>1</v>
      </c>
      <c r="D243" s="29" t="s">
        <v>1142</v>
      </c>
      <c r="E243" s="136" t="s">
        <v>1143</v>
      </c>
      <c r="F243" s="28">
        <v>370812441</v>
      </c>
      <c r="H243" s="29">
        <v>205</v>
      </c>
      <c r="AE243" s="127" t="s">
        <v>1141</v>
      </c>
    </row>
    <row r="244" spans="1:31" x14ac:dyDescent="0.25">
      <c r="A244" s="4" t="s">
        <v>1144</v>
      </c>
      <c r="B244" s="49">
        <v>44736</v>
      </c>
      <c r="C244" s="34">
        <v>5</v>
      </c>
      <c r="D244" s="28" t="s">
        <v>1145</v>
      </c>
      <c r="E244" s="136" t="s">
        <v>431</v>
      </c>
      <c r="F244" s="28">
        <v>521223014</v>
      </c>
      <c r="H244" s="29">
        <v>205</v>
      </c>
    </row>
    <row r="245" spans="1:31" x14ac:dyDescent="0.25">
      <c r="A245" s="4" t="s">
        <v>1146</v>
      </c>
      <c r="B245" s="49">
        <v>44739</v>
      </c>
      <c r="C245" s="34">
        <v>1</v>
      </c>
      <c r="D245" s="29" t="s">
        <v>1147</v>
      </c>
      <c r="E245" s="136" t="s">
        <v>993</v>
      </c>
      <c r="F245" s="28">
        <v>6304161512</v>
      </c>
      <c r="H245" s="29">
        <v>111</v>
      </c>
      <c r="AE245" s="127" t="s">
        <v>1146</v>
      </c>
    </row>
    <row r="246" spans="1:31" x14ac:dyDescent="0.25">
      <c r="A246" s="4" t="s">
        <v>1148</v>
      </c>
      <c r="B246" s="49">
        <v>44739</v>
      </c>
      <c r="C246" s="34">
        <v>1</v>
      </c>
      <c r="D246" s="29" t="s">
        <v>1149</v>
      </c>
      <c r="E246" s="136" t="s">
        <v>1095</v>
      </c>
      <c r="F246" s="28">
        <v>390421408</v>
      </c>
      <c r="H246" s="29">
        <v>201</v>
      </c>
      <c r="AE246" s="127" t="s">
        <v>1148</v>
      </c>
    </row>
    <row r="247" spans="1:31" x14ac:dyDescent="0.25">
      <c r="A247" s="4" t="s">
        <v>1150</v>
      </c>
      <c r="B247" s="49">
        <v>44739</v>
      </c>
      <c r="C247" s="34">
        <v>1</v>
      </c>
      <c r="D247" s="29" t="s">
        <v>1151</v>
      </c>
      <c r="E247" s="136" t="s">
        <v>1096</v>
      </c>
      <c r="F247" s="28">
        <v>460716951</v>
      </c>
      <c r="H247" s="29">
        <v>111</v>
      </c>
      <c r="AE247" s="127" t="s">
        <v>1150</v>
      </c>
    </row>
    <row r="248" spans="1:31" x14ac:dyDescent="0.25">
      <c r="A248" s="4" t="s">
        <v>1152</v>
      </c>
      <c r="B248" s="49">
        <v>44741</v>
      </c>
      <c r="C248" s="34">
        <v>2</v>
      </c>
      <c r="D248" s="29" t="s">
        <v>1153</v>
      </c>
      <c r="E248" s="136" t="s">
        <v>18</v>
      </c>
      <c r="F248" s="28">
        <v>480405150</v>
      </c>
      <c r="H248" s="29">
        <v>205</v>
      </c>
    </row>
    <row r="249" spans="1:31" x14ac:dyDescent="0.25">
      <c r="A249" s="4" t="s">
        <v>1154</v>
      </c>
      <c r="B249" s="49">
        <v>44742</v>
      </c>
      <c r="C249" s="34">
        <v>1</v>
      </c>
      <c r="D249" s="29" t="s">
        <v>1155</v>
      </c>
      <c r="E249" s="136" t="s">
        <v>1097</v>
      </c>
      <c r="F249" s="28">
        <v>6309140431</v>
      </c>
      <c r="H249" s="29">
        <v>111</v>
      </c>
      <c r="AE249" s="127" t="s">
        <v>1154</v>
      </c>
    </row>
    <row r="250" spans="1:31" x14ac:dyDescent="0.25">
      <c r="A250" s="4" t="s">
        <v>1156</v>
      </c>
      <c r="B250" s="49">
        <v>44743</v>
      </c>
      <c r="C250" s="34">
        <v>3</v>
      </c>
      <c r="D250" s="29" t="s">
        <v>1157</v>
      </c>
      <c r="E250" s="136" t="s">
        <v>631</v>
      </c>
      <c r="F250" s="28">
        <v>400323425</v>
      </c>
      <c r="H250" s="29">
        <v>111</v>
      </c>
    </row>
    <row r="251" spans="1:31" x14ac:dyDescent="0.25">
      <c r="A251" s="4" t="s">
        <v>1158</v>
      </c>
      <c r="B251" s="49">
        <v>44743</v>
      </c>
      <c r="C251" s="34">
        <v>1</v>
      </c>
      <c r="D251" s="29" t="s">
        <v>1159</v>
      </c>
      <c r="E251" s="136" t="s">
        <v>1098</v>
      </c>
      <c r="F251" s="28">
        <v>341113434</v>
      </c>
      <c r="H251" s="29">
        <v>111</v>
      </c>
      <c r="AE251" s="127" t="s">
        <v>1158</v>
      </c>
    </row>
    <row r="252" spans="1:31" x14ac:dyDescent="0.25">
      <c r="A252" s="4" t="s">
        <v>1160</v>
      </c>
      <c r="B252" s="49">
        <v>44746</v>
      </c>
      <c r="C252" s="34">
        <v>3</v>
      </c>
      <c r="D252" s="29" t="s">
        <v>1336</v>
      </c>
      <c r="E252" s="136" t="s">
        <v>550</v>
      </c>
      <c r="F252" s="28">
        <v>6301230936</v>
      </c>
      <c r="H252" s="29">
        <v>111</v>
      </c>
    </row>
    <row r="253" spans="1:31" x14ac:dyDescent="0.25">
      <c r="A253" s="4" t="s">
        <v>1161</v>
      </c>
      <c r="B253" s="49">
        <v>44746</v>
      </c>
      <c r="C253" s="34">
        <v>1</v>
      </c>
      <c r="D253" s="29" t="s">
        <v>1162</v>
      </c>
      <c r="E253" s="136" t="s">
        <v>1099</v>
      </c>
      <c r="F253" s="28">
        <v>430530434</v>
      </c>
      <c r="H253" s="29">
        <v>201</v>
      </c>
      <c r="AD253" s="125"/>
      <c r="AE253" s="127" t="s">
        <v>1161</v>
      </c>
    </row>
    <row r="254" spans="1:31" x14ac:dyDescent="0.25">
      <c r="A254" s="4" t="s">
        <v>1163</v>
      </c>
      <c r="B254" s="49">
        <v>44749</v>
      </c>
      <c r="C254" s="34">
        <v>1</v>
      </c>
      <c r="D254" s="29" t="s">
        <v>1164</v>
      </c>
      <c r="E254" s="136" t="s">
        <v>1100</v>
      </c>
      <c r="F254" s="28">
        <v>480419427</v>
      </c>
      <c r="H254" s="29">
        <v>111</v>
      </c>
      <c r="AD254" s="125"/>
      <c r="AE254" s="127" t="s">
        <v>1163</v>
      </c>
    </row>
    <row r="255" spans="1:31" x14ac:dyDescent="0.25">
      <c r="A255" s="4" t="s">
        <v>1165</v>
      </c>
      <c r="B255" s="49">
        <v>44749</v>
      </c>
      <c r="C255" s="34">
        <v>1</v>
      </c>
      <c r="D255" s="29" t="s">
        <v>1166</v>
      </c>
      <c r="E255" s="136" t="s">
        <v>1101</v>
      </c>
      <c r="F255" s="28">
        <v>520811237</v>
      </c>
      <c r="H255" s="29">
        <v>205</v>
      </c>
      <c r="AE255" s="127" t="s">
        <v>1165</v>
      </c>
    </row>
    <row r="256" spans="1:31" x14ac:dyDescent="0.25">
      <c r="A256" s="4" t="s">
        <v>1167</v>
      </c>
      <c r="B256" s="49">
        <v>44757</v>
      </c>
      <c r="C256" s="34">
        <v>4</v>
      </c>
      <c r="D256" s="29" t="s">
        <v>1168</v>
      </c>
      <c r="E256" s="136" t="s">
        <v>590</v>
      </c>
      <c r="F256" s="28">
        <v>420829416</v>
      </c>
      <c r="H256" s="29">
        <v>111</v>
      </c>
    </row>
    <row r="257" spans="1:61" x14ac:dyDescent="0.25">
      <c r="A257" s="4" t="s">
        <v>1169</v>
      </c>
      <c r="B257" s="49">
        <v>44757</v>
      </c>
      <c r="C257" s="34">
        <v>6</v>
      </c>
      <c r="D257" s="28" t="s">
        <v>1170</v>
      </c>
      <c r="E257" s="136" t="s">
        <v>261</v>
      </c>
      <c r="F257" s="28">
        <v>480916249</v>
      </c>
      <c r="H257" s="29">
        <v>111</v>
      </c>
    </row>
    <row r="258" spans="1:61" x14ac:dyDescent="0.25">
      <c r="A258" s="4" t="s">
        <v>1171</v>
      </c>
      <c r="B258" s="49">
        <v>44757</v>
      </c>
      <c r="C258" s="34">
        <v>1</v>
      </c>
      <c r="D258" s="29" t="s">
        <v>1172</v>
      </c>
      <c r="E258" s="136" t="s">
        <v>1102</v>
      </c>
      <c r="F258" s="28">
        <v>6002090215</v>
      </c>
      <c r="H258" s="29">
        <v>111</v>
      </c>
      <c r="AE258" s="127" t="s">
        <v>1171</v>
      </c>
    </row>
    <row r="259" spans="1:61" x14ac:dyDescent="0.25">
      <c r="A259" s="4" t="s">
        <v>1173</v>
      </c>
      <c r="B259" s="49">
        <v>44761</v>
      </c>
      <c r="C259" s="34">
        <v>6</v>
      </c>
      <c r="D259" s="28" t="s">
        <v>1174</v>
      </c>
      <c r="E259" s="136" t="s">
        <v>1143</v>
      </c>
      <c r="F259" s="28">
        <v>410406430</v>
      </c>
      <c r="H259" s="29">
        <v>211</v>
      </c>
    </row>
    <row r="260" spans="1:61" x14ac:dyDescent="0.25">
      <c r="A260" s="4" t="s">
        <v>1175</v>
      </c>
      <c r="B260" s="49">
        <v>44762</v>
      </c>
      <c r="C260" s="34">
        <v>2</v>
      </c>
      <c r="D260" s="29" t="s">
        <v>1176</v>
      </c>
      <c r="E260" s="136" t="s">
        <v>986</v>
      </c>
      <c r="F260" s="28">
        <v>370630417</v>
      </c>
      <c r="H260" s="29">
        <v>111</v>
      </c>
    </row>
    <row r="261" spans="1:61" x14ac:dyDescent="0.25">
      <c r="A261" s="4" t="s">
        <v>1177</v>
      </c>
      <c r="B261" s="49">
        <v>44763</v>
      </c>
      <c r="C261" s="34">
        <v>4</v>
      </c>
      <c r="D261" s="29" t="s">
        <v>1178</v>
      </c>
      <c r="E261" s="136" t="s">
        <v>11</v>
      </c>
      <c r="F261" s="28">
        <v>410112409</v>
      </c>
      <c r="H261" s="29">
        <v>111</v>
      </c>
    </row>
    <row r="262" spans="1:61" x14ac:dyDescent="0.25">
      <c r="A262" s="4" t="s">
        <v>1179</v>
      </c>
      <c r="B262" s="49">
        <v>44764</v>
      </c>
      <c r="C262" s="34">
        <v>7</v>
      </c>
      <c r="D262" s="28" t="s">
        <v>1180</v>
      </c>
      <c r="E262" s="136" t="s">
        <v>167</v>
      </c>
      <c r="F262" s="28">
        <v>491217311</v>
      </c>
      <c r="H262" s="29">
        <v>205</v>
      </c>
    </row>
    <row r="263" spans="1:61" x14ac:dyDescent="0.25">
      <c r="A263" s="4" t="s">
        <v>1181</v>
      </c>
      <c r="B263" s="49">
        <v>44768</v>
      </c>
      <c r="C263" s="34">
        <v>1</v>
      </c>
      <c r="D263" s="29" t="s">
        <v>1182</v>
      </c>
      <c r="E263" s="136" t="s">
        <v>1103</v>
      </c>
      <c r="F263" s="28">
        <v>480116414</v>
      </c>
      <c r="H263" s="29">
        <v>111</v>
      </c>
      <c r="AE263" s="127" t="s">
        <v>1181</v>
      </c>
    </row>
    <row r="264" spans="1:61" x14ac:dyDescent="0.25">
      <c r="A264" s="4" t="s">
        <v>1183</v>
      </c>
      <c r="B264" s="49">
        <v>44769</v>
      </c>
      <c r="C264" s="34">
        <v>2</v>
      </c>
      <c r="D264" s="29" t="s">
        <v>1184</v>
      </c>
      <c r="E264" s="136" t="s">
        <v>985</v>
      </c>
      <c r="F264" s="28">
        <v>471211439</v>
      </c>
      <c r="H264" s="29">
        <v>205</v>
      </c>
    </row>
    <row r="265" spans="1:61" x14ac:dyDescent="0.25">
      <c r="A265" s="4" t="s">
        <v>1185</v>
      </c>
      <c r="B265" s="49">
        <v>44771</v>
      </c>
      <c r="C265" s="34">
        <v>1</v>
      </c>
      <c r="D265" s="29" t="s">
        <v>1186</v>
      </c>
      <c r="E265" s="136" t="s">
        <v>1104</v>
      </c>
      <c r="F265" s="28">
        <v>500922389</v>
      </c>
      <c r="H265" s="29">
        <v>211</v>
      </c>
      <c r="AE265" s="127" t="s">
        <v>1185</v>
      </c>
    </row>
    <row r="266" spans="1:61" x14ac:dyDescent="0.25">
      <c r="A266" s="4" t="s">
        <v>1187</v>
      </c>
      <c r="B266" s="49">
        <v>44771</v>
      </c>
      <c r="C266" s="34">
        <v>1</v>
      </c>
      <c r="D266" s="29" t="s">
        <v>1188</v>
      </c>
      <c r="E266" s="136" t="s">
        <v>1105</v>
      </c>
      <c r="F266" s="28">
        <v>320908479</v>
      </c>
      <c r="H266" s="29">
        <v>205</v>
      </c>
      <c r="AD266" s="125"/>
      <c r="AE266" s="127" t="s">
        <v>1187</v>
      </c>
      <c r="AF266" s="125"/>
      <c r="AG266" s="125"/>
      <c r="AH266" s="125"/>
      <c r="AI266" s="125"/>
      <c r="AJ266" s="125"/>
      <c r="AK266" s="125"/>
      <c r="AL266" s="125"/>
      <c r="AM266" s="125"/>
      <c r="AN266" s="125"/>
      <c r="AO266" s="125"/>
      <c r="AP266" s="125"/>
      <c r="AQ266" s="125"/>
      <c r="AR266" s="125"/>
      <c r="AS266" s="125"/>
      <c r="AT266" s="125"/>
      <c r="AU266" s="125"/>
      <c r="AV266" s="125"/>
      <c r="AW266" s="125"/>
      <c r="AX266" s="125"/>
      <c r="AY266" s="125"/>
      <c r="AZ266" s="125"/>
      <c r="BA266" s="125"/>
      <c r="BB266" s="125"/>
      <c r="BC266" s="125"/>
      <c r="BD266" s="125"/>
      <c r="BE266" s="125"/>
      <c r="BF266" s="125"/>
      <c r="BG266" s="125"/>
      <c r="BH266" s="125"/>
      <c r="BI266" s="125"/>
    </row>
    <row r="267" spans="1:61" x14ac:dyDescent="0.25">
      <c r="A267" s="4" t="s">
        <v>1189</v>
      </c>
      <c r="B267" s="49">
        <v>44775</v>
      </c>
      <c r="C267" s="34">
        <v>2</v>
      </c>
      <c r="D267" s="29" t="s">
        <v>1190</v>
      </c>
      <c r="E267" s="136" t="s">
        <v>1191</v>
      </c>
      <c r="F267" s="28">
        <v>360418954</v>
      </c>
      <c r="H267" s="29">
        <v>205</v>
      </c>
    </row>
    <row r="268" spans="1:61" x14ac:dyDescent="0.25">
      <c r="A268" s="4" t="s">
        <v>1192</v>
      </c>
      <c r="B268" s="49">
        <v>44777</v>
      </c>
      <c r="C268" s="34">
        <v>3</v>
      </c>
      <c r="D268" s="29" t="s">
        <v>1193</v>
      </c>
      <c r="E268" s="136" t="s">
        <v>745</v>
      </c>
      <c r="F268" s="28">
        <v>451019112</v>
      </c>
      <c r="H268" s="29">
        <v>111</v>
      </c>
    </row>
    <row r="269" spans="1:61" x14ac:dyDescent="0.25">
      <c r="A269" s="4" t="s">
        <v>1194</v>
      </c>
      <c r="B269" s="49">
        <v>44777</v>
      </c>
      <c r="C269" s="34">
        <v>2</v>
      </c>
      <c r="D269" s="29" t="s">
        <v>1195</v>
      </c>
      <c r="E269" s="136" t="s">
        <v>780</v>
      </c>
      <c r="F269" s="28">
        <v>500515049</v>
      </c>
      <c r="H269" s="29">
        <v>211</v>
      </c>
    </row>
    <row r="270" spans="1:61" x14ac:dyDescent="0.25">
      <c r="A270" s="4" t="s">
        <v>1196</v>
      </c>
      <c r="B270" s="49">
        <v>44782</v>
      </c>
      <c r="C270" s="34">
        <v>7</v>
      </c>
      <c r="D270" s="28" t="s">
        <v>1197</v>
      </c>
      <c r="E270" s="136" t="s">
        <v>177</v>
      </c>
      <c r="F270" s="28">
        <v>440414421</v>
      </c>
      <c r="H270" s="29">
        <v>111</v>
      </c>
    </row>
    <row r="271" spans="1:61" x14ac:dyDescent="0.25">
      <c r="A271" s="4" t="s">
        <v>1198</v>
      </c>
      <c r="B271" s="49">
        <v>44784</v>
      </c>
      <c r="C271" s="34">
        <v>1</v>
      </c>
      <c r="D271" s="29" t="s">
        <v>1199</v>
      </c>
      <c r="E271" s="136" t="s">
        <v>1106</v>
      </c>
      <c r="F271" s="28">
        <v>530805126</v>
      </c>
      <c r="H271" s="29">
        <v>205</v>
      </c>
      <c r="AD271" s="125"/>
      <c r="AE271" s="127" t="s">
        <v>1198</v>
      </c>
      <c r="AF271" s="125"/>
      <c r="AG271" s="125"/>
      <c r="AH271" s="125"/>
      <c r="AI271" s="125"/>
      <c r="AJ271" s="125"/>
      <c r="AK271" s="125"/>
      <c r="AL271" s="125"/>
      <c r="AM271" s="125"/>
      <c r="AN271" s="125"/>
      <c r="AO271" s="125"/>
      <c r="AP271" s="125"/>
      <c r="AQ271" s="125"/>
      <c r="AR271" s="125"/>
      <c r="AS271" s="125"/>
      <c r="AT271" s="125"/>
      <c r="AU271" s="125"/>
      <c r="AV271" s="125"/>
      <c r="AW271" s="125"/>
      <c r="AX271" s="125"/>
      <c r="AY271" s="125"/>
      <c r="AZ271" s="125"/>
      <c r="BA271" s="125"/>
      <c r="BB271" s="125"/>
      <c r="BC271" s="125"/>
      <c r="BD271" s="125"/>
      <c r="BE271" s="125"/>
      <c r="BF271" s="125"/>
      <c r="BG271" s="125"/>
      <c r="BH271" s="125"/>
      <c r="BI271" s="125"/>
    </row>
    <row r="272" spans="1:61" x14ac:dyDescent="0.25">
      <c r="A272" s="4" t="s">
        <v>1200</v>
      </c>
      <c r="B272" s="49">
        <v>44784</v>
      </c>
      <c r="C272" s="34">
        <v>2</v>
      </c>
      <c r="D272" s="29" t="s">
        <v>1201</v>
      </c>
      <c r="E272" s="136" t="s">
        <v>991</v>
      </c>
      <c r="F272" s="28">
        <v>481123222</v>
      </c>
      <c r="H272" s="29">
        <v>111</v>
      </c>
    </row>
    <row r="273" spans="1:61" x14ac:dyDescent="0.25">
      <c r="A273" s="4" t="s">
        <v>1202</v>
      </c>
      <c r="B273" s="49">
        <v>44784</v>
      </c>
      <c r="C273" s="34">
        <v>3</v>
      </c>
      <c r="D273" s="29" t="s">
        <v>1203</v>
      </c>
      <c r="E273" s="136" t="s">
        <v>736</v>
      </c>
      <c r="F273" s="28">
        <v>351215433</v>
      </c>
      <c r="H273" s="29">
        <v>111</v>
      </c>
    </row>
    <row r="274" spans="1:61" x14ac:dyDescent="0.25">
      <c r="A274" s="4" t="s">
        <v>1204</v>
      </c>
      <c r="B274" s="49">
        <v>44784</v>
      </c>
      <c r="C274" s="34">
        <v>4</v>
      </c>
      <c r="D274" s="29" t="s">
        <v>1205</v>
      </c>
      <c r="E274" s="136" t="s">
        <v>450</v>
      </c>
      <c r="F274" s="28">
        <v>5510161525</v>
      </c>
      <c r="H274" s="29">
        <v>211</v>
      </c>
    </row>
    <row r="275" spans="1:61" x14ac:dyDescent="0.25">
      <c r="A275" s="4" t="s">
        <v>1206</v>
      </c>
      <c r="B275" s="49">
        <v>44784</v>
      </c>
      <c r="C275" s="34">
        <v>1</v>
      </c>
      <c r="D275" s="29" t="s">
        <v>1207</v>
      </c>
      <c r="E275" s="136" t="s">
        <v>1107</v>
      </c>
      <c r="F275" s="28">
        <v>6307290902</v>
      </c>
      <c r="H275" s="29">
        <v>205</v>
      </c>
      <c r="AD275" s="125"/>
      <c r="AE275" s="127" t="s">
        <v>1206</v>
      </c>
      <c r="AF275" s="125"/>
      <c r="AG275" s="125"/>
      <c r="AH275" s="125"/>
      <c r="AI275" s="125"/>
      <c r="AJ275" s="125"/>
      <c r="AK275" s="125"/>
      <c r="AL275" s="125"/>
      <c r="AM275" s="125"/>
      <c r="AN275" s="125"/>
      <c r="AO275" s="125"/>
      <c r="AP275" s="125"/>
      <c r="AQ275" s="125"/>
      <c r="AR275" s="125"/>
      <c r="AS275" s="125"/>
      <c r="AT275" s="125"/>
      <c r="AU275" s="125"/>
      <c r="AV275" s="125"/>
      <c r="AW275" s="125"/>
      <c r="AX275" s="125"/>
      <c r="AY275" s="125"/>
      <c r="AZ275" s="125"/>
      <c r="BA275" s="125"/>
      <c r="BB275" s="125"/>
      <c r="BC275" s="125"/>
      <c r="BD275" s="125"/>
      <c r="BE275" s="125"/>
      <c r="BF275" s="125"/>
      <c r="BG275" s="125"/>
      <c r="BH275" s="125"/>
      <c r="BI275" s="125"/>
    </row>
    <row r="276" spans="1:61" x14ac:dyDescent="0.25">
      <c r="A276" s="4" t="s">
        <v>1208</v>
      </c>
      <c r="B276" s="49">
        <v>44788</v>
      </c>
      <c r="C276" s="34">
        <v>3</v>
      </c>
      <c r="D276" s="29" t="s">
        <v>1209</v>
      </c>
      <c r="E276" s="136" t="s">
        <v>733</v>
      </c>
      <c r="F276" s="28">
        <v>5401040579</v>
      </c>
      <c r="H276" s="29">
        <v>205</v>
      </c>
    </row>
    <row r="277" spans="1:61" x14ac:dyDescent="0.25">
      <c r="A277" s="4" t="s">
        <v>1210</v>
      </c>
      <c r="B277" s="49">
        <v>44791</v>
      </c>
      <c r="C277" s="34">
        <v>2</v>
      </c>
      <c r="D277" s="29" t="s">
        <v>1211</v>
      </c>
      <c r="E277" s="136" t="s">
        <v>996</v>
      </c>
      <c r="F277" s="28">
        <v>531018072</v>
      </c>
      <c r="G277" s="12"/>
      <c r="H277" s="29">
        <v>201</v>
      </c>
    </row>
    <row r="278" spans="1:61" x14ac:dyDescent="0.25">
      <c r="A278" s="4" t="s">
        <v>1212</v>
      </c>
      <c r="B278" s="49">
        <v>44791</v>
      </c>
      <c r="C278" s="34">
        <v>4</v>
      </c>
      <c r="D278" s="28" t="s">
        <v>1213</v>
      </c>
      <c r="E278" s="136" t="s">
        <v>451</v>
      </c>
      <c r="F278" s="28">
        <v>5710020536</v>
      </c>
      <c r="H278" s="29">
        <v>205</v>
      </c>
    </row>
    <row r="279" spans="1:61" x14ac:dyDescent="0.25">
      <c r="A279" s="4" t="s">
        <v>1261</v>
      </c>
      <c r="B279" s="49">
        <v>44795</v>
      </c>
      <c r="C279" s="34">
        <v>2</v>
      </c>
      <c r="D279" s="29" t="s">
        <v>1307</v>
      </c>
      <c r="E279" s="136" t="s">
        <v>1038</v>
      </c>
      <c r="F279" s="28">
        <v>400524455</v>
      </c>
      <c r="H279" s="29">
        <v>201</v>
      </c>
    </row>
    <row r="280" spans="1:61" x14ac:dyDescent="0.25">
      <c r="A280" s="4" t="s">
        <v>1262</v>
      </c>
      <c r="B280" s="49">
        <v>44797</v>
      </c>
      <c r="C280" s="34">
        <v>1</v>
      </c>
      <c r="D280" s="29" t="s">
        <v>1309</v>
      </c>
      <c r="E280" s="136" t="s">
        <v>1250</v>
      </c>
      <c r="F280" s="28">
        <v>330507439</v>
      </c>
      <c r="H280" s="29">
        <v>207</v>
      </c>
      <c r="AE280" s="127" t="s">
        <v>1262</v>
      </c>
      <c r="BF280" s="125"/>
      <c r="BG280" s="125"/>
      <c r="BH280" s="125"/>
    </row>
    <row r="281" spans="1:61" x14ac:dyDescent="0.25">
      <c r="A281" s="4" t="s">
        <v>1263</v>
      </c>
      <c r="B281" s="49">
        <v>44798</v>
      </c>
      <c r="C281" s="34">
        <v>2</v>
      </c>
      <c r="D281" s="29" t="s">
        <v>1314</v>
      </c>
      <c r="E281" s="136" t="s">
        <v>1037</v>
      </c>
      <c r="F281" s="28">
        <v>6009210834</v>
      </c>
      <c r="H281" s="29">
        <v>205</v>
      </c>
    </row>
    <row r="282" spans="1:61" x14ac:dyDescent="0.25">
      <c r="A282" s="4" t="s">
        <v>1264</v>
      </c>
      <c r="B282" s="49">
        <v>44803</v>
      </c>
      <c r="C282" s="34">
        <v>2</v>
      </c>
      <c r="D282" s="29" t="s">
        <v>1350</v>
      </c>
      <c r="E282" s="136" t="s">
        <v>993</v>
      </c>
      <c r="F282" s="28">
        <v>6512201080</v>
      </c>
      <c r="H282" s="29">
        <v>111</v>
      </c>
    </row>
    <row r="283" spans="1:61" x14ac:dyDescent="0.25">
      <c r="A283" s="4" t="s">
        <v>1265</v>
      </c>
      <c r="B283" s="49">
        <v>44804</v>
      </c>
      <c r="C283" s="34">
        <v>7</v>
      </c>
      <c r="D283" s="55" t="s">
        <v>1315</v>
      </c>
      <c r="E283" s="136" t="s">
        <v>171</v>
      </c>
      <c r="F283" s="28">
        <v>471229433</v>
      </c>
      <c r="H283" s="29">
        <v>111</v>
      </c>
    </row>
    <row r="284" spans="1:61" x14ac:dyDescent="0.25">
      <c r="A284" s="4" t="s">
        <v>1266</v>
      </c>
      <c r="B284" s="49">
        <v>44804</v>
      </c>
      <c r="C284" s="34">
        <v>1</v>
      </c>
      <c r="D284" s="29" t="s">
        <v>1310</v>
      </c>
      <c r="E284" s="136" t="s">
        <v>1251</v>
      </c>
      <c r="F284" s="28">
        <v>430717427</v>
      </c>
      <c r="H284" s="29">
        <v>211</v>
      </c>
      <c r="AE284" s="127" t="s">
        <v>1266</v>
      </c>
      <c r="BF284" s="125"/>
      <c r="BG284" s="125"/>
      <c r="BH284" s="125"/>
    </row>
    <row r="285" spans="1:61" x14ac:dyDescent="0.25">
      <c r="A285" s="4" t="s">
        <v>1267</v>
      </c>
      <c r="B285" s="49">
        <v>44805</v>
      </c>
      <c r="C285" s="34">
        <v>3</v>
      </c>
      <c r="D285" s="29" t="s">
        <v>1075</v>
      </c>
      <c r="E285" s="136" t="s">
        <v>543</v>
      </c>
      <c r="F285" s="28">
        <v>490212036</v>
      </c>
      <c r="H285" s="29">
        <v>111</v>
      </c>
    </row>
    <row r="286" spans="1:61" x14ac:dyDescent="0.25">
      <c r="A286" s="4" t="s">
        <v>1268</v>
      </c>
      <c r="B286" s="49">
        <v>44806</v>
      </c>
      <c r="C286" s="34">
        <v>2</v>
      </c>
      <c r="D286" s="29" t="s">
        <v>1317</v>
      </c>
      <c r="E286" s="136" t="s">
        <v>989</v>
      </c>
      <c r="F286" s="28">
        <v>440429439</v>
      </c>
      <c r="H286" s="29">
        <v>111</v>
      </c>
    </row>
    <row r="287" spans="1:61" x14ac:dyDescent="0.25">
      <c r="A287" s="4" t="s">
        <v>1269</v>
      </c>
      <c r="B287" s="49">
        <v>44806</v>
      </c>
      <c r="C287" s="34">
        <v>1</v>
      </c>
      <c r="D287" s="29" t="s">
        <v>1311</v>
      </c>
      <c r="E287" s="136" t="s">
        <v>1305</v>
      </c>
      <c r="F287" s="28">
        <v>480425403</v>
      </c>
      <c r="H287" s="29">
        <v>111</v>
      </c>
      <c r="AD287" s="125"/>
      <c r="AE287" s="127" t="s">
        <v>1269</v>
      </c>
      <c r="AF287" s="125"/>
      <c r="AG287" s="125"/>
      <c r="AH287" s="125"/>
      <c r="AI287" s="125"/>
      <c r="AJ287" s="125"/>
      <c r="AK287" s="125"/>
      <c r="AL287" s="125"/>
      <c r="AM287" s="125"/>
      <c r="AN287" s="125"/>
      <c r="AO287" s="125"/>
      <c r="AP287" s="125"/>
      <c r="AQ287" s="125"/>
      <c r="AR287" s="125"/>
      <c r="AS287" s="125"/>
      <c r="AT287" s="125"/>
      <c r="AU287" s="125"/>
      <c r="AV287" s="125"/>
      <c r="AW287" s="125"/>
      <c r="AX287" s="125"/>
      <c r="AY287" s="125"/>
      <c r="AZ287" s="125"/>
      <c r="BA287" s="125"/>
      <c r="BB287" s="125"/>
      <c r="BC287" s="125"/>
      <c r="BD287" s="125"/>
      <c r="BE287" s="125"/>
      <c r="BF287" s="125"/>
      <c r="BG287" s="125"/>
      <c r="BH287" s="125"/>
      <c r="BI287" s="125"/>
    </row>
    <row r="288" spans="1:61" x14ac:dyDescent="0.25">
      <c r="A288" s="4" t="s">
        <v>1270</v>
      </c>
      <c r="B288" s="49">
        <v>44809</v>
      </c>
      <c r="C288" s="34">
        <v>7</v>
      </c>
      <c r="D288" s="55" t="s">
        <v>1320</v>
      </c>
      <c r="E288" s="136" t="s">
        <v>165</v>
      </c>
      <c r="F288" s="28">
        <v>6202111520</v>
      </c>
      <c r="H288" s="29">
        <v>205</v>
      </c>
    </row>
    <row r="289" spans="1:61" x14ac:dyDescent="0.25">
      <c r="A289" s="4" t="s">
        <v>1271</v>
      </c>
      <c r="B289" s="49">
        <v>44810</v>
      </c>
      <c r="C289" s="34">
        <v>1</v>
      </c>
      <c r="D289" s="29" t="s">
        <v>1312</v>
      </c>
      <c r="E289" s="136" t="s">
        <v>1252</v>
      </c>
      <c r="F289" s="28">
        <v>530623003</v>
      </c>
      <c r="H289" s="29">
        <v>205</v>
      </c>
      <c r="AD289" s="125"/>
      <c r="AE289" s="127" t="s">
        <v>1271</v>
      </c>
      <c r="AF289" s="125"/>
      <c r="AG289" s="125"/>
      <c r="AH289" s="125"/>
      <c r="AI289" s="125"/>
      <c r="AJ289" s="125"/>
      <c r="AK289" s="125"/>
      <c r="AL289" s="125"/>
      <c r="AM289" s="125"/>
      <c r="AN289" s="125"/>
      <c r="AO289" s="125"/>
      <c r="AP289" s="125"/>
      <c r="AQ289" s="125"/>
      <c r="AR289" s="125"/>
      <c r="AS289" s="125"/>
      <c r="AT289" s="125"/>
      <c r="AU289" s="125"/>
      <c r="AV289" s="125"/>
      <c r="AW289" s="125"/>
      <c r="AX289" s="125"/>
      <c r="AY289" s="125"/>
      <c r="AZ289" s="125"/>
      <c r="BA289" s="125"/>
      <c r="BB289" s="125"/>
      <c r="BC289" s="125"/>
      <c r="BD289" s="125"/>
      <c r="BE289" s="125"/>
      <c r="BF289" s="125"/>
      <c r="BG289" s="125"/>
      <c r="BH289" s="125"/>
      <c r="BI289" s="125"/>
    </row>
    <row r="290" spans="1:61" x14ac:dyDescent="0.25">
      <c r="A290" s="4" t="s">
        <v>1272</v>
      </c>
      <c r="B290" s="49">
        <v>44810</v>
      </c>
      <c r="C290" s="34">
        <v>2</v>
      </c>
      <c r="D290" s="29" t="s">
        <v>1327</v>
      </c>
      <c r="E290" s="136" t="s">
        <v>1089</v>
      </c>
      <c r="F290" s="28">
        <v>5510310707</v>
      </c>
      <c r="H290" s="29">
        <v>201</v>
      </c>
    </row>
    <row r="291" spans="1:61" x14ac:dyDescent="0.25">
      <c r="A291" s="4" t="s">
        <v>1273</v>
      </c>
      <c r="B291" s="49">
        <v>44811</v>
      </c>
      <c r="C291" s="34">
        <v>2</v>
      </c>
      <c r="D291" s="29" t="s">
        <v>1319</v>
      </c>
      <c r="E291" s="136" t="s">
        <v>1090</v>
      </c>
      <c r="F291" s="28">
        <v>510913239</v>
      </c>
      <c r="H291" s="29">
        <v>207</v>
      </c>
    </row>
    <row r="292" spans="1:61" x14ac:dyDescent="0.25">
      <c r="A292" s="4" t="s">
        <v>1274</v>
      </c>
      <c r="B292" s="49">
        <v>44811</v>
      </c>
      <c r="C292" s="34">
        <v>1</v>
      </c>
      <c r="D292" s="29" t="s">
        <v>1313</v>
      </c>
      <c r="E292" s="136" t="s">
        <v>1253</v>
      </c>
      <c r="F292" s="28">
        <v>500104042</v>
      </c>
      <c r="H292" s="29">
        <v>205</v>
      </c>
      <c r="AE292" s="127" t="s">
        <v>1274</v>
      </c>
    </row>
    <row r="293" spans="1:61" x14ac:dyDescent="0.25">
      <c r="A293" s="4" t="s">
        <v>1275</v>
      </c>
      <c r="B293" s="49">
        <v>44812</v>
      </c>
      <c r="C293" s="34">
        <v>2</v>
      </c>
      <c r="D293" s="29" t="s">
        <v>1321</v>
      </c>
      <c r="E293" s="136" t="s">
        <v>995</v>
      </c>
      <c r="F293" s="28">
        <v>531226224</v>
      </c>
      <c r="H293" s="29">
        <v>111</v>
      </c>
    </row>
    <row r="294" spans="1:61" x14ac:dyDescent="0.25">
      <c r="A294" s="4" t="s">
        <v>1276</v>
      </c>
      <c r="B294" s="49">
        <v>44813</v>
      </c>
      <c r="C294" s="34">
        <v>3</v>
      </c>
      <c r="D294" s="29" t="s">
        <v>1328</v>
      </c>
      <c r="E294" s="136" t="s">
        <v>636</v>
      </c>
      <c r="F294" s="28">
        <v>480417407</v>
      </c>
      <c r="H294" s="29">
        <v>111</v>
      </c>
    </row>
    <row r="295" spans="1:61" x14ac:dyDescent="0.25">
      <c r="A295" s="4" t="s">
        <v>1277</v>
      </c>
      <c r="B295" s="49">
        <v>44817</v>
      </c>
      <c r="C295" s="34">
        <v>6</v>
      </c>
      <c r="D295" s="29" t="s">
        <v>1329</v>
      </c>
      <c r="E295" s="136" t="s">
        <v>388</v>
      </c>
      <c r="F295" s="28">
        <v>380915002</v>
      </c>
      <c r="H295" s="29">
        <v>213</v>
      </c>
    </row>
    <row r="296" spans="1:61" x14ac:dyDescent="0.25">
      <c r="A296" s="4" t="s">
        <v>1278</v>
      </c>
      <c r="B296" s="49">
        <v>44817</v>
      </c>
      <c r="C296" s="34">
        <v>2</v>
      </c>
      <c r="D296" s="29" t="s">
        <v>1316</v>
      </c>
      <c r="E296" s="136" t="s">
        <v>1087</v>
      </c>
      <c r="F296" s="28">
        <v>500812025</v>
      </c>
      <c r="H296" s="29">
        <v>211</v>
      </c>
    </row>
    <row r="297" spans="1:61" x14ac:dyDescent="0.25">
      <c r="A297" s="4" t="s">
        <v>1279</v>
      </c>
      <c r="B297" s="49">
        <v>44819</v>
      </c>
      <c r="C297" s="34">
        <v>1</v>
      </c>
      <c r="D297" s="29" t="s">
        <v>1308</v>
      </c>
      <c r="E297" s="136" t="s">
        <v>1260</v>
      </c>
      <c r="F297" s="28">
        <v>7006095866</v>
      </c>
      <c r="H297" s="29">
        <v>111</v>
      </c>
      <c r="AE297" s="127" t="s">
        <v>1279</v>
      </c>
    </row>
    <row r="298" spans="1:61" x14ac:dyDescent="0.25">
      <c r="A298" s="4" t="s">
        <v>1280</v>
      </c>
      <c r="B298" s="49">
        <v>44819</v>
      </c>
      <c r="C298" s="34">
        <v>2</v>
      </c>
      <c r="D298" s="29" t="s">
        <v>1331</v>
      </c>
      <c r="E298" s="136" t="s">
        <v>1095</v>
      </c>
      <c r="F298" s="28">
        <v>390421408</v>
      </c>
      <c r="H298" s="29">
        <v>201</v>
      </c>
    </row>
    <row r="299" spans="1:61" x14ac:dyDescent="0.25">
      <c r="A299" s="4" t="s">
        <v>1281</v>
      </c>
      <c r="B299" s="49">
        <v>44820</v>
      </c>
      <c r="C299" s="34">
        <v>8</v>
      </c>
      <c r="D299" s="29" t="s">
        <v>1322</v>
      </c>
      <c r="E299" s="136" t="s">
        <v>168</v>
      </c>
      <c r="F299" s="28">
        <v>470909412</v>
      </c>
      <c r="H299" s="29">
        <v>111</v>
      </c>
    </row>
    <row r="300" spans="1:61" x14ac:dyDescent="0.25">
      <c r="A300" s="4" t="s">
        <v>1282</v>
      </c>
      <c r="B300" s="49">
        <v>44820</v>
      </c>
      <c r="C300" s="34">
        <v>8</v>
      </c>
      <c r="D300" s="29" t="s">
        <v>1111</v>
      </c>
      <c r="E300" s="136" t="s">
        <v>154</v>
      </c>
      <c r="F300" s="28">
        <v>491206187</v>
      </c>
      <c r="H300" s="29">
        <v>211</v>
      </c>
    </row>
    <row r="301" spans="1:61" x14ac:dyDescent="0.25">
      <c r="A301" s="4" t="s">
        <v>1283</v>
      </c>
      <c r="B301" s="49">
        <v>44820</v>
      </c>
      <c r="C301" s="34">
        <v>1</v>
      </c>
      <c r="D301" s="29" t="s">
        <v>1323</v>
      </c>
      <c r="E301" s="136" t="s">
        <v>1254</v>
      </c>
      <c r="F301" s="28">
        <v>530127128</v>
      </c>
      <c r="H301" s="29">
        <v>205</v>
      </c>
      <c r="AE301" s="127" t="s">
        <v>1283</v>
      </c>
    </row>
    <row r="302" spans="1:61" x14ac:dyDescent="0.25">
      <c r="A302" s="4" t="s">
        <v>1284</v>
      </c>
      <c r="B302" s="49">
        <v>44820</v>
      </c>
      <c r="C302" s="34">
        <v>1</v>
      </c>
      <c r="D302" s="29" t="s">
        <v>1324</v>
      </c>
      <c r="E302" s="136" t="s">
        <v>1255</v>
      </c>
      <c r="F302" s="28">
        <v>5504082221</v>
      </c>
      <c r="H302" s="29">
        <v>111</v>
      </c>
      <c r="AE302" s="127" t="s">
        <v>1284</v>
      </c>
    </row>
    <row r="303" spans="1:61" x14ac:dyDescent="0.25">
      <c r="A303" s="4" t="s">
        <v>1285</v>
      </c>
      <c r="B303" s="49">
        <v>44823</v>
      </c>
      <c r="C303" s="34">
        <v>1</v>
      </c>
      <c r="D303" s="29" t="s">
        <v>1325</v>
      </c>
      <c r="E303" s="136" t="s">
        <v>1256</v>
      </c>
      <c r="F303" s="28">
        <v>461010434</v>
      </c>
      <c r="H303" s="29">
        <v>111</v>
      </c>
      <c r="AE303" s="127" t="s">
        <v>1285</v>
      </c>
    </row>
    <row r="304" spans="1:61" x14ac:dyDescent="0.25">
      <c r="A304" s="4" t="s">
        <v>1286</v>
      </c>
      <c r="B304" s="49">
        <v>44824</v>
      </c>
      <c r="C304" s="34">
        <v>2</v>
      </c>
      <c r="D304" s="29" t="s">
        <v>1332</v>
      </c>
      <c r="E304" s="136" t="s">
        <v>1086</v>
      </c>
      <c r="F304" s="28">
        <v>431115437</v>
      </c>
      <c r="H304" s="29">
        <v>211</v>
      </c>
    </row>
    <row r="305" spans="1:31" x14ac:dyDescent="0.25">
      <c r="A305" s="4" t="s">
        <v>1287</v>
      </c>
      <c r="B305" s="49">
        <v>44825</v>
      </c>
      <c r="C305" s="34">
        <v>1</v>
      </c>
      <c r="D305" s="29" t="s">
        <v>1326</v>
      </c>
      <c r="E305" s="136" t="s">
        <v>1257</v>
      </c>
      <c r="F305" s="28">
        <v>481231020</v>
      </c>
      <c r="H305" s="29">
        <v>111</v>
      </c>
      <c r="AE305" s="127" t="s">
        <v>1287</v>
      </c>
    </row>
    <row r="306" spans="1:31" x14ac:dyDescent="0.25">
      <c r="A306" s="4" t="s">
        <v>1288</v>
      </c>
      <c r="B306" s="49">
        <v>44825</v>
      </c>
      <c r="C306" s="34">
        <v>3</v>
      </c>
      <c r="D306" s="29" t="s">
        <v>1337</v>
      </c>
      <c r="E306" s="136" t="s">
        <v>18</v>
      </c>
      <c r="F306" s="28">
        <v>480405150</v>
      </c>
      <c r="H306" s="29">
        <v>205</v>
      </c>
    </row>
    <row r="307" spans="1:31" x14ac:dyDescent="0.25">
      <c r="A307" s="4" t="s">
        <v>1289</v>
      </c>
      <c r="B307" s="49">
        <v>44825</v>
      </c>
      <c r="C307" s="34">
        <v>2</v>
      </c>
      <c r="D307" s="29" t="s">
        <v>1333</v>
      </c>
      <c r="E307" s="136" t="s">
        <v>1088</v>
      </c>
      <c r="F307" s="28">
        <v>440707490</v>
      </c>
      <c r="H307" s="29">
        <v>211</v>
      </c>
    </row>
    <row r="308" spans="1:31" x14ac:dyDescent="0.25">
      <c r="A308" s="4" t="s">
        <v>1290</v>
      </c>
      <c r="B308" s="49">
        <v>44825</v>
      </c>
      <c r="C308" s="34">
        <v>2</v>
      </c>
      <c r="D308" s="29" t="s">
        <v>1352</v>
      </c>
      <c r="E308" s="136" t="s">
        <v>1094</v>
      </c>
      <c r="F308" s="28">
        <v>460525481</v>
      </c>
      <c r="H308" s="29">
        <v>211</v>
      </c>
    </row>
    <row r="309" spans="1:31" x14ac:dyDescent="0.25">
      <c r="A309" s="4" t="s">
        <v>1291</v>
      </c>
      <c r="B309" s="49">
        <v>44825</v>
      </c>
      <c r="C309" s="34">
        <v>2</v>
      </c>
      <c r="D309" s="29" t="s">
        <v>1341</v>
      </c>
      <c r="E309" s="136" t="s">
        <v>1306</v>
      </c>
      <c r="F309" s="28">
        <v>5707292085</v>
      </c>
      <c r="H309" s="29">
        <v>111</v>
      </c>
    </row>
    <row r="310" spans="1:31" x14ac:dyDescent="0.25">
      <c r="A310" s="4" t="s">
        <v>1292</v>
      </c>
      <c r="B310" s="49">
        <v>44826</v>
      </c>
      <c r="C310" s="34">
        <v>1</v>
      </c>
      <c r="D310" s="29" t="s">
        <v>1342</v>
      </c>
      <c r="E310" s="136" t="s">
        <v>1258</v>
      </c>
      <c r="F310" s="28">
        <v>6201220773</v>
      </c>
      <c r="H310" s="29">
        <v>211</v>
      </c>
      <c r="AE310" s="127" t="s">
        <v>1292</v>
      </c>
    </row>
    <row r="311" spans="1:31" x14ac:dyDescent="0.25">
      <c r="A311" s="4" t="s">
        <v>1293</v>
      </c>
      <c r="B311" s="49">
        <v>44827</v>
      </c>
      <c r="C311" s="34">
        <v>6</v>
      </c>
      <c r="D311" s="28" t="s">
        <v>1330</v>
      </c>
      <c r="E311" s="136" t="s">
        <v>431</v>
      </c>
      <c r="F311" s="28">
        <v>521223014</v>
      </c>
      <c r="H311" s="29">
        <v>205</v>
      </c>
    </row>
    <row r="312" spans="1:31" x14ac:dyDescent="0.25">
      <c r="A312" s="4" t="s">
        <v>1294</v>
      </c>
      <c r="B312" s="49">
        <v>44827</v>
      </c>
      <c r="C312" s="34">
        <v>4</v>
      </c>
      <c r="D312" s="28" t="s">
        <v>1344</v>
      </c>
      <c r="E312" s="136" t="s">
        <v>12</v>
      </c>
      <c r="F312" s="28">
        <v>410304428</v>
      </c>
      <c r="H312" s="29">
        <v>211</v>
      </c>
    </row>
    <row r="313" spans="1:31" x14ac:dyDescent="0.25">
      <c r="A313" s="4" t="s">
        <v>1295</v>
      </c>
      <c r="B313" s="49">
        <v>44827</v>
      </c>
      <c r="C313" s="34">
        <v>3</v>
      </c>
      <c r="D313" s="29" t="s">
        <v>1338</v>
      </c>
      <c r="E313" s="136" t="s">
        <v>760</v>
      </c>
      <c r="F313" s="28">
        <v>470714178</v>
      </c>
      <c r="H313" s="29">
        <v>111</v>
      </c>
    </row>
    <row r="314" spans="1:31" x14ac:dyDescent="0.25">
      <c r="A314" s="4" t="s">
        <v>1296</v>
      </c>
      <c r="B314" s="49">
        <v>44827</v>
      </c>
      <c r="C314" s="34">
        <v>3</v>
      </c>
      <c r="D314" s="29" t="s">
        <v>1334</v>
      </c>
      <c r="E314" s="136" t="s">
        <v>775</v>
      </c>
      <c r="F314" s="28">
        <v>371101448</v>
      </c>
      <c r="H314" s="29">
        <v>111</v>
      </c>
    </row>
    <row r="315" spans="1:31" x14ac:dyDescent="0.25">
      <c r="A315" s="4" t="s">
        <v>1297</v>
      </c>
      <c r="B315" s="49">
        <v>44830</v>
      </c>
      <c r="C315" s="34">
        <v>2</v>
      </c>
      <c r="D315" s="29" t="s">
        <v>1335</v>
      </c>
      <c r="E315" s="136" t="s">
        <v>1096</v>
      </c>
      <c r="F315" s="28">
        <v>460716951</v>
      </c>
      <c r="H315" s="29">
        <v>111</v>
      </c>
    </row>
    <row r="316" spans="1:31" x14ac:dyDescent="0.25">
      <c r="A316" s="4" t="s">
        <v>1298</v>
      </c>
      <c r="B316" s="49">
        <v>44837</v>
      </c>
      <c r="C316" s="34">
        <v>4</v>
      </c>
      <c r="D316" s="29" t="s">
        <v>1346</v>
      </c>
      <c r="E316" s="136" t="s">
        <v>550</v>
      </c>
      <c r="F316" s="28">
        <v>6301230936</v>
      </c>
      <c r="H316" s="29">
        <v>111</v>
      </c>
    </row>
    <row r="317" spans="1:31" x14ac:dyDescent="0.25">
      <c r="A317" s="4" t="s">
        <v>1299</v>
      </c>
      <c r="B317" s="49">
        <v>44838</v>
      </c>
      <c r="C317" s="34">
        <v>2</v>
      </c>
      <c r="D317" s="29" t="s">
        <v>1318</v>
      </c>
      <c r="E317" s="136" t="s">
        <v>1252</v>
      </c>
      <c r="F317" s="28">
        <v>530623003</v>
      </c>
      <c r="H317" s="29">
        <v>205</v>
      </c>
    </row>
    <row r="318" spans="1:31" x14ac:dyDescent="0.25">
      <c r="A318" s="4" t="s">
        <v>1300</v>
      </c>
      <c r="B318" s="49">
        <v>44838</v>
      </c>
      <c r="C318" s="34">
        <v>2</v>
      </c>
      <c r="D318" s="29" t="s">
        <v>1347</v>
      </c>
      <c r="E318" s="136" t="s">
        <v>1091</v>
      </c>
      <c r="F318" s="28">
        <v>481221085</v>
      </c>
      <c r="H318" s="29">
        <v>211</v>
      </c>
    </row>
    <row r="319" spans="1:31" x14ac:dyDescent="0.25">
      <c r="A319" s="4" t="s">
        <v>1301</v>
      </c>
      <c r="B319" s="49">
        <v>44839</v>
      </c>
      <c r="C319" s="34">
        <v>3</v>
      </c>
      <c r="D319" s="29" t="s">
        <v>1339</v>
      </c>
      <c r="E319" s="136" t="s">
        <v>767</v>
      </c>
      <c r="F319" s="28">
        <v>5611252262</v>
      </c>
      <c r="H319" s="29">
        <v>205</v>
      </c>
    </row>
    <row r="320" spans="1:31" x14ac:dyDescent="0.25">
      <c r="A320" s="4" t="s">
        <v>1302</v>
      </c>
      <c r="B320" s="49">
        <v>44840</v>
      </c>
      <c r="C320" s="34">
        <v>4</v>
      </c>
      <c r="D320" s="29" t="s">
        <v>1348</v>
      </c>
      <c r="E320" s="136" t="s">
        <v>631</v>
      </c>
      <c r="F320" s="28">
        <v>400323425</v>
      </c>
      <c r="H320" s="29">
        <v>111</v>
      </c>
    </row>
    <row r="321" spans="1:31" x14ac:dyDescent="0.25">
      <c r="A321" s="4" t="s">
        <v>1303</v>
      </c>
      <c r="B321" s="49">
        <v>44840</v>
      </c>
      <c r="C321" s="34">
        <v>1</v>
      </c>
      <c r="D321" s="29" t="s">
        <v>1349</v>
      </c>
      <c r="E321" s="274" t="s">
        <v>1259</v>
      </c>
      <c r="F321" s="28">
        <v>510615249</v>
      </c>
      <c r="H321" s="29">
        <v>213</v>
      </c>
      <c r="AE321" s="127" t="s">
        <v>1303</v>
      </c>
    </row>
    <row r="322" spans="1:31" x14ac:dyDescent="0.25">
      <c r="A322" s="4" t="s">
        <v>1304</v>
      </c>
      <c r="B322" s="49">
        <v>44840</v>
      </c>
      <c r="C322" s="34">
        <v>3</v>
      </c>
      <c r="D322" s="29" t="s">
        <v>1340</v>
      </c>
      <c r="E322" s="136" t="s">
        <v>986</v>
      </c>
      <c r="F322" s="28">
        <v>370630417</v>
      </c>
      <c r="H322" s="29">
        <v>111</v>
      </c>
    </row>
    <row r="323" spans="1:31" x14ac:dyDescent="0.25">
      <c r="A323" s="4" t="s">
        <v>1354</v>
      </c>
      <c r="B323" s="49">
        <v>44841</v>
      </c>
      <c r="C323" s="34">
        <v>1</v>
      </c>
      <c r="D323" s="29" t="s">
        <v>1355</v>
      </c>
      <c r="E323" s="136" t="s">
        <v>1356</v>
      </c>
      <c r="F323" s="28">
        <v>530106275</v>
      </c>
      <c r="H323" s="29">
        <v>205</v>
      </c>
      <c r="AE323" s="127" t="s">
        <v>1354</v>
      </c>
    </row>
    <row r="324" spans="1:31" x14ac:dyDescent="0.25">
      <c r="A324" s="4" t="s">
        <v>1357</v>
      </c>
      <c r="B324" s="49">
        <v>44841</v>
      </c>
      <c r="C324" s="34">
        <v>4</v>
      </c>
      <c r="D324" s="29" t="s">
        <v>1358</v>
      </c>
      <c r="E324" s="136" t="s">
        <v>986</v>
      </c>
      <c r="F324" s="28">
        <v>370630417</v>
      </c>
      <c r="H324" s="29">
        <v>111</v>
      </c>
    </row>
    <row r="325" spans="1:31" x14ac:dyDescent="0.25">
      <c r="A325" s="4" t="s">
        <v>1359</v>
      </c>
      <c r="B325" s="49">
        <v>44844</v>
      </c>
      <c r="C325" s="34">
        <v>1</v>
      </c>
      <c r="D325" s="29" t="s">
        <v>1360</v>
      </c>
      <c r="E325" s="136" t="s">
        <v>1361</v>
      </c>
      <c r="F325" s="28">
        <v>7308165326</v>
      </c>
      <c r="H325" s="29">
        <v>111</v>
      </c>
      <c r="AE325" s="127" t="s">
        <v>1359</v>
      </c>
    </row>
    <row r="326" spans="1:31" x14ac:dyDescent="0.25">
      <c r="A326" s="4" t="s">
        <v>1362</v>
      </c>
      <c r="B326" s="49">
        <v>44844</v>
      </c>
      <c r="C326" s="34">
        <v>2</v>
      </c>
      <c r="D326" s="29" t="s">
        <v>1363</v>
      </c>
      <c r="E326" s="136" t="s">
        <v>1101</v>
      </c>
      <c r="F326" s="28">
        <v>520811237</v>
      </c>
      <c r="H326" s="29">
        <v>205</v>
      </c>
    </row>
    <row r="327" spans="1:31" x14ac:dyDescent="0.25">
      <c r="A327" s="4" t="s">
        <v>1364</v>
      </c>
      <c r="B327" s="49">
        <v>44845</v>
      </c>
      <c r="C327" s="12">
        <v>1</v>
      </c>
      <c r="D327" s="29" t="s">
        <v>1365</v>
      </c>
      <c r="E327" s="136" t="s">
        <v>1366</v>
      </c>
      <c r="F327" s="28">
        <v>410807465</v>
      </c>
      <c r="H327" s="29">
        <v>111</v>
      </c>
      <c r="AE327" s="127" t="s">
        <v>1364</v>
      </c>
    </row>
    <row r="328" spans="1:31" x14ac:dyDescent="0.25">
      <c r="A328" s="4" t="s">
        <v>1367</v>
      </c>
      <c r="B328" s="49">
        <v>44846</v>
      </c>
      <c r="C328" s="34">
        <v>2</v>
      </c>
      <c r="D328" s="29" t="s">
        <v>1368</v>
      </c>
      <c r="E328" s="136" t="s">
        <v>1102</v>
      </c>
      <c r="F328" s="28">
        <v>6002090215</v>
      </c>
      <c r="H328" s="29">
        <v>111</v>
      </c>
    </row>
    <row r="329" spans="1:31" x14ac:dyDescent="0.25">
      <c r="A329" s="4" t="s">
        <v>1369</v>
      </c>
      <c r="B329" s="49">
        <v>44847</v>
      </c>
      <c r="C329" s="34">
        <v>5</v>
      </c>
      <c r="D329" s="29" t="s">
        <v>1370</v>
      </c>
      <c r="E329" s="136" t="s">
        <v>543</v>
      </c>
      <c r="F329" s="28">
        <v>490212036</v>
      </c>
      <c r="H329" s="29">
        <v>111</v>
      </c>
    </row>
    <row r="330" spans="1:31" x14ac:dyDescent="0.25">
      <c r="A330" s="4" t="s">
        <v>1371</v>
      </c>
      <c r="B330" s="49">
        <v>44848</v>
      </c>
      <c r="C330" s="34">
        <v>7</v>
      </c>
      <c r="D330" s="29" t="s">
        <v>1372</v>
      </c>
      <c r="E330" s="136" t="s">
        <v>261</v>
      </c>
      <c r="F330" s="28">
        <v>480916249</v>
      </c>
      <c r="H330" s="29">
        <v>111</v>
      </c>
    </row>
    <row r="331" spans="1:31" x14ac:dyDescent="0.25">
      <c r="A331" s="4" t="s">
        <v>1373</v>
      </c>
      <c r="B331" s="49">
        <v>44848</v>
      </c>
      <c r="C331" s="34">
        <v>8</v>
      </c>
      <c r="D331" s="55" t="s">
        <v>1374</v>
      </c>
      <c r="E331" s="136" t="s">
        <v>167</v>
      </c>
      <c r="F331" s="28">
        <v>491217311</v>
      </c>
      <c r="H331" s="29">
        <v>205</v>
      </c>
    </row>
    <row r="332" spans="1:31" x14ac:dyDescent="0.25">
      <c r="A332" s="4" t="s">
        <v>1375</v>
      </c>
      <c r="B332" s="49">
        <v>44853</v>
      </c>
      <c r="C332" s="34">
        <v>2</v>
      </c>
      <c r="D332" s="29" t="s">
        <v>1376</v>
      </c>
      <c r="E332" s="136" t="s">
        <v>789</v>
      </c>
      <c r="F332" s="28">
        <v>5804010630</v>
      </c>
      <c r="H332" s="29">
        <v>205</v>
      </c>
    </row>
    <row r="333" spans="1:31" x14ac:dyDescent="0.25">
      <c r="A333" s="4" t="s">
        <v>1377</v>
      </c>
      <c r="B333" s="49">
        <v>44853</v>
      </c>
      <c r="C333" s="34">
        <v>5</v>
      </c>
      <c r="D333" s="29" t="s">
        <v>1378</v>
      </c>
      <c r="E333" s="136" t="s">
        <v>11</v>
      </c>
      <c r="F333" s="28">
        <v>410112409</v>
      </c>
      <c r="H333" s="29">
        <v>111</v>
      </c>
    </row>
    <row r="334" spans="1:31" x14ac:dyDescent="0.25">
      <c r="A334" s="4" t="s">
        <v>1432</v>
      </c>
      <c r="B334" s="49">
        <v>44853</v>
      </c>
      <c r="C334" s="34">
        <v>2</v>
      </c>
      <c r="D334" s="29" t="s">
        <v>1433</v>
      </c>
      <c r="E334" s="136" t="s">
        <v>1103</v>
      </c>
      <c r="F334" s="28">
        <v>480116414</v>
      </c>
      <c r="H334" s="29">
        <v>111</v>
      </c>
    </row>
    <row r="335" spans="1:31" x14ac:dyDescent="0.25">
      <c r="A335" s="4" t="s">
        <v>1434</v>
      </c>
      <c r="B335" s="49">
        <v>44854</v>
      </c>
      <c r="C335" s="34">
        <v>6</v>
      </c>
      <c r="D335" s="29" t="s">
        <v>1174</v>
      </c>
      <c r="E335" s="136" t="s">
        <v>430</v>
      </c>
      <c r="F335" s="28">
        <v>410406430</v>
      </c>
      <c r="H335" s="29">
        <v>211</v>
      </c>
    </row>
    <row r="336" spans="1:31" x14ac:dyDescent="0.25">
      <c r="A336" s="4" t="s">
        <v>1435</v>
      </c>
      <c r="B336" s="49">
        <v>44855</v>
      </c>
      <c r="C336" s="34">
        <v>2</v>
      </c>
      <c r="D336" s="29" t="s">
        <v>1436</v>
      </c>
      <c r="E336" s="136" t="s">
        <v>1098</v>
      </c>
      <c r="F336" s="28">
        <v>341113434</v>
      </c>
      <c r="H336" s="29">
        <v>111</v>
      </c>
    </row>
    <row r="337" spans="1:8" x14ac:dyDescent="0.25">
      <c r="A337" s="4" t="s">
        <v>1437</v>
      </c>
      <c r="B337" s="49">
        <v>44858</v>
      </c>
      <c r="C337" s="34">
        <v>1</v>
      </c>
      <c r="D337" s="29" t="s">
        <v>1438</v>
      </c>
      <c r="E337" s="136" t="s">
        <v>1416</v>
      </c>
      <c r="F337" s="28">
        <v>5406070285</v>
      </c>
      <c r="H337" s="29">
        <v>111</v>
      </c>
    </row>
    <row r="338" spans="1:8" x14ac:dyDescent="0.25">
      <c r="A338" s="4" t="s">
        <v>1439</v>
      </c>
      <c r="B338" s="49">
        <v>44858</v>
      </c>
      <c r="C338" s="34">
        <v>1</v>
      </c>
      <c r="D338" s="29" t="s">
        <v>1440</v>
      </c>
      <c r="E338" s="136" t="s">
        <v>1441</v>
      </c>
      <c r="F338" s="28">
        <v>420808438</v>
      </c>
      <c r="H338" s="29">
        <v>205</v>
      </c>
    </row>
    <row r="339" spans="1:8" x14ac:dyDescent="0.25">
      <c r="A339" s="4" t="s">
        <v>1442</v>
      </c>
      <c r="B339" s="49">
        <v>44860</v>
      </c>
      <c r="C339" s="34">
        <v>2</v>
      </c>
      <c r="D339" s="29" t="s">
        <v>1443</v>
      </c>
      <c r="E339" s="136" t="s">
        <v>1104</v>
      </c>
      <c r="F339" s="28">
        <v>500922389</v>
      </c>
      <c r="H339" s="29">
        <v>211</v>
      </c>
    </row>
    <row r="340" spans="1:8" x14ac:dyDescent="0.25">
      <c r="A340" s="4" t="s">
        <v>1444</v>
      </c>
      <c r="B340" s="49">
        <v>44860</v>
      </c>
      <c r="C340" s="34">
        <v>3</v>
      </c>
      <c r="D340" s="29" t="s">
        <v>1445</v>
      </c>
      <c r="E340" s="136" t="s">
        <v>985</v>
      </c>
      <c r="F340" s="28">
        <v>471211439</v>
      </c>
      <c r="H340" s="29">
        <v>205</v>
      </c>
    </row>
    <row r="341" spans="1:8" x14ac:dyDescent="0.25">
      <c r="A341" s="4" t="s">
        <v>1446</v>
      </c>
      <c r="B341" s="49">
        <v>44860</v>
      </c>
      <c r="C341" s="34">
        <v>1</v>
      </c>
      <c r="D341" s="29" t="s">
        <v>1447</v>
      </c>
      <c r="E341" s="136" t="s">
        <v>1418</v>
      </c>
      <c r="F341" s="28">
        <v>511127244</v>
      </c>
      <c r="H341" s="29">
        <v>111</v>
      </c>
    </row>
    <row r="342" spans="1:8" x14ac:dyDescent="0.25">
      <c r="A342" s="4" t="s">
        <v>1448</v>
      </c>
      <c r="B342" s="49">
        <v>44860</v>
      </c>
      <c r="C342" s="34">
        <v>1</v>
      </c>
      <c r="D342" s="29" t="s">
        <v>1449</v>
      </c>
      <c r="E342" s="136" t="s">
        <v>1419</v>
      </c>
      <c r="F342" s="28">
        <v>381210448</v>
      </c>
      <c r="H342" s="29">
        <v>205</v>
      </c>
    </row>
    <row r="343" spans="1:8" x14ac:dyDescent="0.25">
      <c r="A343" s="4" t="s">
        <v>1450</v>
      </c>
      <c r="B343" s="49">
        <v>44861</v>
      </c>
      <c r="C343" s="34">
        <v>1</v>
      </c>
      <c r="D343" s="29" t="s">
        <v>1451</v>
      </c>
      <c r="E343" s="136" t="s">
        <v>1420</v>
      </c>
      <c r="F343" s="28">
        <v>490709375</v>
      </c>
      <c r="H343" s="29">
        <v>111</v>
      </c>
    </row>
    <row r="344" spans="1:8" x14ac:dyDescent="0.25">
      <c r="A344" s="4" t="s">
        <v>1452</v>
      </c>
      <c r="B344" s="49">
        <v>44866</v>
      </c>
      <c r="C344" s="34">
        <v>8</v>
      </c>
      <c r="D344" s="29" t="s">
        <v>1453</v>
      </c>
      <c r="E344" s="136" t="s">
        <v>177</v>
      </c>
      <c r="F344" s="28">
        <v>440414421</v>
      </c>
      <c r="H344" s="29">
        <v>111</v>
      </c>
    </row>
    <row r="345" spans="1:8" x14ac:dyDescent="0.25">
      <c r="A345" s="4" t="s">
        <v>1454</v>
      </c>
      <c r="B345" s="49">
        <v>44867</v>
      </c>
      <c r="C345" s="34">
        <v>5</v>
      </c>
      <c r="D345" s="29" t="s">
        <v>1455</v>
      </c>
      <c r="E345" s="136" t="s">
        <v>590</v>
      </c>
      <c r="F345" s="28">
        <v>420829416</v>
      </c>
      <c r="H345" s="29">
        <v>111</v>
      </c>
    </row>
    <row r="346" spans="1:8" x14ac:dyDescent="0.25">
      <c r="A346" s="4" t="s">
        <v>1456</v>
      </c>
      <c r="B346" s="49">
        <v>44869</v>
      </c>
      <c r="C346" s="34">
        <v>1</v>
      </c>
      <c r="D346" s="29" t="s">
        <v>1457</v>
      </c>
      <c r="E346" s="136" t="s">
        <v>1421</v>
      </c>
      <c r="F346" s="28">
        <v>7011114902</v>
      </c>
      <c r="H346" s="29">
        <v>111</v>
      </c>
    </row>
    <row r="347" spans="1:8" x14ac:dyDescent="0.25">
      <c r="A347" s="4" t="s">
        <v>1458</v>
      </c>
      <c r="B347" s="49">
        <v>44872</v>
      </c>
      <c r="C347" s="34">
        <v>4</v>
      </c>
      <c r="D347" s="29" t="s">
        <v>1459</v>
      </c>
      <c r="E347" s="136" t="s">
        <v>733</v>
      </c>
      <c r="F347" s="28">
        <v>5401040579</v>
      </c>
      <c r="H347" s="29">
        <v>205</v>
      </c>
    </row>
    <row r="348" spans="1:8" x14ac:dyDescent="0.25">
      <c r="A348" s="4" t="s">
        <v>1460</v>
      </c>
      <c r="B348" s="49">
        <v>44872</v>
      </c>
      <c r="C348" s="34">
        <v>1</v>
      </c>
      <c r="D348" s="29" t="s">
        <v>1461</v>
      </c>
      <c r="E348" s="136" t="s">
        <v>1422</v>
      </c>
      <c r="F348" s="28">
        <v>7206094863</v>
      </c>
      <c r="H348" s="29">
        <v>211</v>
      </c>
    </row>
    <row r="349" spans="1:8" x14ac:dyDescent="0.25">
      <c r="A349" s="4" t="s">
        <v>1462</v>
      </c>
      <c r="B349" s="49">
        <v>44874</v>
      </c>
      <c r="C349" s="34">
        <v>1</v>
      </c>
      <c r="D349" s="29" t="s">
        <v>1463</v>
      </c>
      <c r="E349" s="136" t="s">
        <v>1423</v>
      </c>
      <c r="F349" s="28">
        <v>451130446</v>
      </c>
      <c r="H349" s="29">
        <v>205</v>
      </c>
    </row>
    <row r="350" spans="1:8" x14ac:dyDescent="0.25">
      <c r="A350" s="4" t="s">
        <v>1464</v>
      </c>
      <c r="B350" s="49">
        <v>44874</v>
      </c>
      <c r="C350" s="34">
        <v>5</v>
      </c>
      <c r="D350" s="29" t="s">
        <v>1465</v>
      </c>
      <c r="E350" s="136" t="s">
        <v>450</v>
      </c>
      <c r="F350" s="28">
        <v>5510161525</v>
      </c>
      <c r="H350" s="29">
        <v>211</v>
      </c>
    </row>
    <row r="351" spans="1:8" x14ac:dyDescent="0.25">
      <c r="A351" s="4" t="s">
        <v>1466</v>
      </c>
      <c r="B351" s="49">
        <v>44879</v>
      </c>
      <c r="C351" s="34">
        <v>1</v>
      </c>
      <c r="D351" s="29" t="s">
        <v>1467</v>
      </c>
      <c r="E351" s="136" t="s">
        <v>1424</v>
      </c>
      <c r="F351" s="28">
        <v>450707430</v>
      </c>
      <c r="H351" s="29">
        <v>211</v>
      </c>
    </row>
    <row r="352" spans="1:8" x14ac:dyDescent="0.25">
      <c r="A352" s="4" t="s">
        <v>1468</v>
      </c>
      <c r="B352" s="49">
        <v>44879</v>
      </c>
      <c r="C352" s="34">
        <v>1</v>
      </c>
      <c r="D352" s="29" t="s">
        <v>1469</v>
      </c>
      <c r="E352" s="136" t="s">
        <v>1425</v>
      </c>
      <c r="F352" s="28">
        <v>441023438</v>
      </c>
      <c r="H352" s="29">
        <v>111</v>
      </c>
    </row>
    <row r="353" spans="1:8" x14ac:dyDescent="0.25">
      <c r="A353" s="4" t="s">
        <v>1470</v>
      </c>
      <c r="B353" s="49">
        <v>44880</v>
      </c>
      <c r="C353" s="34">
        <v>2</v>
      </c>
      <c r="D353" s="29" t="s">
        <v>1055</v>
      </c>
      <c r="E353" s="136" t="s">
        <v>736</v>
      </c>
      <c r="F353" s="28">
        <v>351215433</v>
      </c>
      <c r="H353" s="29">
        <v>111</v>
      </c>
    </row>
    <row r="354" spans="1:8" x14ac:dyDescent="0.25">
      <c r="A354" s="4" t="s">
        <v>1471</v>
      </c>
      <c r="B354" s="49">
        <v>44881</v>
      </c>
      <c r="C354" s="34">
        <v>2</v>
      </c>
      <c r="D354" s="29" t="s">
        <v>1472</v>
      </c>
      <c r="E354" s="136" t="s">
        <v>1250</v>
      </c>
      <c r="F354" s="28">
        <v>330507439</v>
      </c>
      <c r="H354" s="29">
        <v>207</v>
      </c>
    </row>
    <row r="355" spans="1:8" x14ac:dyDescent="0.25">
      <c r="A355" s="4" t="s">
        <v>1473</v>
      </c>
      <c r="B355" s="49">
        <v>44881</v>
      </c>
      <c r="C355" s="34">
        <v>1</v>
      </c>
      <c r="D355" s="29" t="s">
        <v>1474</v>
      </c>
      <c r="E355" s="136" t="s">
        <v>1426</v>
      </c>
      <c r="F355" s="28">
        <v>460902175</v>
      </c>
      <c r="H355" s="29">
        <v>111</v>
      </c>
    </row>
    <row r="356" spans="1:8" x14ac:dyDescent="0.25">
      <c r="A356" s="4" t="s">
        <v>1475</v>
      </c>
      <c r="B356" s="49">
        <v>44881</v>
      </c>
      <c r="C356" s="34">
        <v>1</v>
      </c>
      <c r="D356" s="29" t="s">
        <v>1476</v>
      </c>
      <c r="E356" s="136" t="s">
        <v>1427</v>
      </c>
      <c r="F356" s="28">
        <v>5801082562</v>
      </c>
      <c r="H356" s="29">
        <v>111</v>
      </c>
    </row>
    <row r="357" spans="1:8" x14ac:dyDescent="0.25">
      <c r="A357" s="4" t="s">
        <v>1477</v>
      </c>
      <c r="B357" s="49">
        <v>44886</v>
      </c>
      <c r="C357" s="34">
        <v>5</v>
      </c>
      <c r="D357" s="28" t="s">
        <v>1478</v>
      </c>
      <c r="E357" s="136" t="s">
        <v>451</v>
      </c>
      <c r="F357" s="28">
        <v>5710020536</v>
      </c>
      <c r="H357" s="29">
        <v>205</v>
      </c>
    </row>
    <row r="358" spans="1:8" x14ac:dyDescent="0.25">
      <c r="A358" s="4" t="s">
        <v>1479</v>
      </c>
      <c r="B358" s="49">
        <v>44886</v>
      </c>
      <c r="C358" s="34">
        <v>3</v>
      </c>
      <c r="D358" s="29" t="s">
        <v>1480</v>
      </c>
      <c r="E358" s="136" t="s">
        <v>993</v>
      </c>
      <c r="F358" s="28">
        <v>6512201080</v>
      </c>
      <c r="H358" s="29">
        <v>111</v>
      </c>
    </row>
    <row r="359" spans="1:8" x14ac:dyDescent="0.25">
      <c r="A359" s="4" t="s">
        <v>1481</v>
      </c>
      <c r="B359" s="49">
        <v>44886</v>
      </c>
      <c r="C359" s="34">
        <v>1</v>
      </c>
      <c r="D359" s="29" t="s">
        <v>1482</v>
      </c>
      <c r="E359" s="136" t="s">
        <v>1428</v>
      </c>
      <c r="F359" s="28">
        <v>6408201932</v>
      </c>
      <c r="H359" s="29">
        <v>111</v>
      </c>
    </row>
    <row r="360" spans="1:8" x14ac:dyDescent="0.25">
      <c r="A360" s="4" t="s">
        <v>1483</v>
      </c>
      <c r="B360" s="49">
        <v>44887</v>
      </c>
      <c r="C360" s="34">
        <v>3</v>
      </c>
      <c r="D360" s="29" t="s">
        <v>1484</v>
      </c>
      <c r="E360" s="136" t="s">
        <v>1191</v>
      </c>
      <c r="F360" s="28">
        <v>360418954</v>
      </c>
      <c r="H360" s="29">
        <v>205</v>
      </c>
    </row>
    <row r="361" spans="1:8" x14ac:dyDescent="0.25">
      <c r="A361" s="4" t="s">
        <v>1485</v>
      </c>
      <c r="B361" s="49">
        <v>44888</v>
      </c>
      <c r="C361" s="34">
        <v>1</v>
      </c>
      <c r="D361" s="29" t="s">
        <v>1486</v>
      </c>
      <c r="E361" s="136" t="s">
        <v>1429</v>
      </c>
      <c r="F361" s="28">
        <v>380515449</v>
      </c>
      <c r="H361" s="29">
        <v>111</v>
      </c>
    </row>
    <row r="362" spans="1:8" x14ac:dyDescent="0.25">
      <c r="A362" s="4" t="s">
        <v>1487</v>
      </c>
      <c r="B362" s="49">
        <v>44888</v>
      </c>
      <c r="C362" s="34">
        <v>1</v>
      </c>
      <c r="D362" s="29" t="s">
        <v>1488</v>
      </c>
      <c r="E362" s="136" t="s">
        <v>1430</v>
      </c>
      <c r="F362" s="28">
        <v>481204085</v>
      </c>
      <c r="H362" s="29">
        <v>201</v>
      </c>
    </row>
    <row r="363" spans="1:8" x14ac:dyDescent="0.25">
      <c r="A363" s="4" t="s">
        <v>1495</v>
      </c>
      <c r="B363" s="49">
        <v>44893</v>
      </c>
      <c r="C363" s="34">
        <v>4</v>
      </c>
      <c r="D363" s="29" t="s">
        <v>1496</v>
      </c>
      <c r="E363" s="136" t="s">
        <v>745</v>
      </c>
      <c r="F363" s="28">
        <v>451019112</v>
      </c>
      <c r="H363" s="29">
        <v>111</v>
      </c>
    </row>
    <row r="364" spans="1:8" x14ac:dyDescent="0.25">
      <c r="A364" s="4" t="s">
        <v>1497</v>
      </c>
      <c r="B364" s="49">
        <v>44893</v>
      </c>
      <c r="C364" s="34">
        <v>1</v>
      </c>
      <c r="D364" s="29" t="s">
        <v>1498</v>
      </c>
      <c r="E364" s="136" t="s">
        <v>1431</v>
      </c>
      <c r="F364" s="28">
        <v>390306455</v>
      </c>
      <c r="H364" s="29">
        <v>201</v>
      </c>
    </row>
    <row r="365" spans="1:8" x14ac:dyDescent="0.25">
      <c r="A365" s="4" t="s">
        <v>1499</v>
      </c>
      <c r="B365" s="49">
        <v>44893</v>
      </c>
      <c r="C365" s="34">
        <v>3</v>
      </c>
      <c r="D365" s="29" t="s">
        <v>1500</v>
      </c>
      <c r="E365" s="136" t="s">
        <v>991</v>
      </c>
      <c r="F365" s="28">
        <v>481123222</v>
      </c>
      <c r="H365" s="29">
        <v>111</v>
      </c>
    </row>
    <row r="366" spans="1:8" x14ac:dyDescent="0.25">
      <c r="A366" s="4" t="s">
        <v>1501</v>
      </c>
      <c r="B366" s="49">
        <v>44900</v>
      </c>
      <c r="C366" s="34">
        <v>2</v>
      </c>
      <c r="D366" s="29" t="s">
        <v>1502</v>
      </c>
      <c r="E366" s="136" t="s">
        <v>1107</v>
      </c>
      <c r="F366" s="28">
        <v>6307290902</v>
      </c>
      <c r="H366" s="29">
        <v>205</v>
      </c>
    </row>
    <row r="367" spans="1:8" x14ac:dyDescent="0.25">
      <c r="A367" s="4" t="s">
        <v>1503</v>
      </c>
      <c r="B367" s="49">
        <v>44902</v>
      </c>
      <c r="C367" s="34">
        <v>2</v>
      </c>
      <c r="D367" s="29" t="s">
        <v>1504</v>
      </c>
      <c r="E367" s="136" t="s">
        <v>1106</v>
      </c>
      <c r="F367" s="28">
        <v>530805126</v>
      </c>
      <c r="H367" s="29">
        <v>205</v>
      </c>
    </row>
    <row r="368" spans="1:8" x14ac:dyDescent="0.25">
      <c r="A368" s="4" t="s">
        <v>1505</v>
      </c>
      <c r="B368" s="49">
        <v>44902</v>
      </c>
      <c r="C368" s="34">
        <v>10</v>
      </c>
      <c r="D368" s="29" t="s">
        <v>1506</v>
      </c>
      <c r="E368" s="136" t="s">
        <v>154</v>
      </c>
      <c r="F368" s="28">
        <v>491206187</v>
      </c>
      <c r="H368" s="29">
        <v>211</v>
      </c>
    </row>
    <row r="369" spans="1:8" x14ac:dyDescent="0.25">
      <c r="A369" s="4" t="s">
        <v>1507</v>
      </c>
      <c r="B369" s="49">
        <v>44902</v>
      </c>
      <c r="C369" s="34">
        <v>3</v>
      </c>
      <c r="D369" s="29" t="s">
        <v>1508</v>
      </c>
      <c r="E369" s="136" t="s">
        <v>1089</v>
      </c>
      <c r="F369" s="28">
        <v>5510310707</v>
      </c>
      <c r="H369" s="29">
        <v>201</v>
      </c>
    </row>
    <row r="370" spans="1:8" x14ac:dyDescent="0.25">
      <c r="A370" s="4" t="s">
        <v>1509</v>
      </c>
      <c r="B370" s="49">
        <v>44902</v>
      </c>
      <c r="C370" s="34">
        <v>3</v>
      </c>
      <c r="D370" s="29" t="s">
        <v>1510</v>
      </c>
      <c r="E370" s="136" t="s">
        <v>1087</v>
      </c>
      <c r="F370" s="28">
        <v>500812025</v>
      </c>
      <c r="H370" s="29">
        <v>211</v>
      </c>
    </row>
    <row r="371" spans="1:8" x14ac:dyDescent="0.25">
      <c r="A371" s="4" t="s">
        <v>1511</v>
      </c>
      <c r="B371" s="49">
        <v>44902</v>
      </c>
      <c r="C371" s="34">
        <v>1</v>
      </c>
      <c r="D371" s="29" t="s">
        <v>1512</v>
      </c>
      <c r="E371" s="136" t="s">
        <v>1513</v>
      </c>
      <c r="F371" s="28">
        <v>460522437</v>
      </c>
      <c r="H371" s="29">
        <v>211</v>
      </c>
    </row>
    <row r="372" spans="1:8" x14ac:dyDescent="0.25">
      <c r="A372" s="4" t="s">
        <v>1514</v>
      </c>
      <c r="B372" s="49">
        <v>44904</v>
      </c>
      <c r="C372" s="34">
        <v>2</v>
      </c>
      <c r="D372" s="29" t="s">
        <v>1515</v>
      </c>
      <c r="E372" s="136" t="s">
        <v>1254</v>
      </c>
      <c r="F372" s="28">
        <v>530127128</v>
      </c>
      <c r="H372" s="29">
        <v>205</v>
      </c>
    </row>
    <row r="373" spans="1:8" x14ac:dyDescent="0.25">
      <c r="A373" s="4" t="s">
        <v>1516</v>
      </c>
      <c r="B373" s="49">
        <v>44907</v>
      </c>
      <c r="C373" s="34">
        <v>3</v>
      </c>
      <c r="D373" s="29" t="s">
        <v>1517</v>
      </c>
      <c r="E373" s="136" t="s">
        <v>996</v>
      </c>
      <c r="F373" s="28">
        <v>531018072</v>
      </c>
      <c r="H373" s="29">
        <v>201</v>
      </c>
    </row>
    <row r="374" spans="1:8" x14ac:dyDescent="0.25">
      <c r="A374" s="4" t="s">
        <v>1518</v>
      </c>
      <c r="B374" s="49">
        <v>44907</v>
      </c>
      <c r="C374" s="34">
        <v>2</v>
      </c>
      <c r="D374" s="29" t="s">
        <v>1519</v>
      </c>
      <c r="E374" s="136" t="s">
        <v>1260</v>
      </c>
      <c r="F374" s="28">
        <v>7006095866</v>
      </c>
      <c r="H374" s="29">
        <v>111</v>
      </c>
    </row>
    <row r="375" spans="1:8" x14ac:dyDescent="0.25">
      <c r="A375" s="4" t="s">
        <v>1520</v>
      </c>
      <c r="B375" s="49">
        <v>44907</v>
      </c>
      <c r="C375" s="34">
        <v>2</v>
      </c>
      <c r="D375" s="29" t="s">
        <v>1521</v>
      </c>
      <c r="E375" s="136" t="s">
        <v>1258</v>
      </c>
      <c r="F375" s="28">
        <v>6201220773</v>
      </c>
      <c r="H375" s="29">
        <v>211</v>
      </c>
    </row>
    <row r="376" spans="1:8" x14ac:dyDescent="0.25">
      <c r="A376" s="4" t="s">
        <v>1522</v>
      </c>
      <c r="B376" s="49">
        <v>44907</v>
      </c>
      <c r="C376" s="34">
        <v>1</v>
      </c>
      <c r="D376" s="29" t="s">
        <v>1523</v>
      </c>
      <c r="E376" s="136" t="s">
        <v>1524</v>
      </c>
      <c r="F376" s="28">
        <v>340112734</v>
      </c>
      <c r="H376" s="29">
        <v>111</v>
      </c>
    </row>
    <row r="377" spans="1:8" x14ac:dyDescent="0.25">
      <c r="A377" s="4" t="s">
        <v>1525</v>
      </c>
      <c r="B377" s="49">
        <v>44908</v>
      </c>
      <c r="C377" s="34">
        <v>7</v>
      </c>
      <c r="D377" s="29" t="s">
        <v>1526</v>
      </c>
      <c r="E377" s="136" t="s">
        <v>388</v>
      </c>
      <c r="F377" s="28">
        <v>380915002</v>
      </c>
      <c r="H377" s="29">
        <v>213</v>
      </c>
    </row>
    <row r="378" spans="1:8" x14ac:dyDescent="0.25">
      <c r="A378" s="4" t="s">
        <v>1527</v>
      </c>
      <c r="B378" s="49">
        <v>44908</v>
      </c>
      <c r="C378" s="34">
        <v>2</v>
      </c>
      <c r="D378" s="29" t="s">
        <v>1528</v>
      </c>
      <c r="E378" s="136" t="s">
        <v>1410</v>
      </c>
      <c r="F378" s="28">
        <v>480425403</v>
      </c>
      <c r="H378" s="29">
        <v>111</v>
      </c>
    </row>
    <row r="379" spans="1:8" x14ac:dyDescent="0.25">
      <c r="A379" s="4" t="s">
        <v>1529</v>
      </c>
      <c r="B379" s="49">
        <v>44909</v>
      </c>
      <c r="C379" s="34">
        <v>2</v>
      </c>
      <c r="D379" s="29" t="s">
        <v>1530</v>
      </c>
      <c r="E379" s="136" t="s">
        <v>1257</v>
      </c>
      <c r="F379" s="28">
        <v>481231020</v>
      </c>
      <c r="H379" s="29">
        <v>111</v>
      </c>
    </row>
    <row r="380" spans="1:8" x14ac:dyDescent="0.25">
      <c r="A380" s="4" t="s">
        <v>1531</v>
      </c>
      <c r="B380" s="49">
        <v>44909</v>
      </c>
      <c r="C380" s="34">
        <v>4</v>
      </c>
      <c r="D380" s="29" t="s">
        <v>1532</v>
      </c>
      <c r="E380" s="136" t="s">
        <v>18</v>
      </c>
      <c r="F380" s="28">
        <v>480405150</v>
      </c>
      <c r="H380" s="29">
        <v>205</v>
      </c>
    </row>
    <row r="381" spans="1:8" x14ac:dyDescent="0.25">
      <c r="A381" s="4" t="s">
        <v>1533</v>
      </c>
      <c r="B381" s="49">
        <v>44911</v>
      </c>
      <c r="C381" s="34">
        <v>4</v>
      </c>
      <c r="D381" s="29" t="s">
        <v>1534</v>
      </c>
      <c r="E381" s="136" t="s">
        <v>760</v>
      </c>
      <c r="F381" s="28">
        <v>470714178</v>
      </c>
      <c r="H381" s="29">
        <v>111</v>
      </c>
    </row>
    <row r="382" spans="1:8" x14ac:dyDescent="0.25">
      <c r="A382" s="4" t="s">
        <v>1535</v>
      </c>
      <c r="B382" s="49">
        <v>44911</v>
      </c>
      <c r="C382" s="34">
        <v>9</v>
      </c>
      <c r="D382" s="55" t="s">
        <v>1536</v>
      </c>
      <c r="E382" s="136" t="s">
        <v>168</v>
      </c>
      <c r="F382" s="28">
        <v>470909412</v>
      </c>
      <c r="H382" s="29">
        <v>111</v>
      </c>
    </row>
    <row r="383" spans="1:8" x14ac:dyDescent="0.25">
      <c r="A383" s="4" t="s">
        <v>1537</v>
      </c>
      <c r="B383" s="49">
        <v>44911</v>
      </c>
      <c r="C383" s="34">
        <v>2</v>
      </c>
      <c r="D383" s="29" t="s">
        <v>1538</v>
      </c>
      <c r="E383" s="136" t="s">
        <v>1255</v>
      </c>
      <c r="F383" s="28">
        <v>5504082221</v>
      </c>
      <c r="H383" s="29">
        <v>111</v>
      </c>
    </row>
    <row r="384" spans="1:8" x14ac:dyDescent="0.25">
      <c r="A384" s="4" t="s">
        <v>1539</v>
      </c>
      <c r="B384" s="49">
        <v>44911</v>
      </c>
      <c r="C384" s="34">
        <v>3</v>
      </c>
      <c r="D384" s="29" t="s">
        <v>1540</v>
      </c>
      <c r="E384" s="136" t="s">
        <v>1090</v>
      </c>
      <c r="F384" s="28">
        <v>510913239</v>
      </c>
      <c r="H384" s="29">
        <v>207</v>
      </c>
    </row>
    <row r="385" spans="1:8" x14ac:dyDescent="0.25">
      <c r="A385" s="4" t="s">
        <v>1541</v>
      </c>
      <c r="B385" s="49">
        <v>44911</v>
      </c>
      <c r="C385" s="34">
        <v>7</v>
      </c>
      <c r="D385" s="28" t="s">
        <v>1542</v>
      </c>
      <c r="E385" s="136" t="s">
        <v>431</v>
      </c>
      <c r="F385" s="28">
        <v>521223014</v>
      </c>
      <c r="H385" s="29">
        <v>205</v>
      </c>
    </row>
    <row r="386" spans="1:8" x14ac:dyDescent="0.25">
      <c r="A386" s="4" t="s">
        <v>1543</v>
      </c>
      <c r="B386" s="49">
        <v>44911</v>
      </c>
      <c r="C386" s="34">
        <v>1</v>
      </c>
      <c r="D386" s="29" t="s">
        <v>1544</v>
      </c>
      <c r="E386" s="136" t="s">
        <v>1545</v>
      </c>
      <c r="F386" s="28">
        <v>490711112</v>
      </c>
      <c r="H386" s="29">
        <v>207</v>
      </c>
    </row>
    <row r="387" spans="1:8" x14ac:dyDescent="0.25">
      <c r="A387" s="4" t="s">
        <v>1546</v>
      </c>
      <c r="B387" s="49">
        <v>44915</v>
      </c>
      <c r="C387" s="34">
        <v>3</v>
      </c>
      <c r="D387" s="29" t="s">
        <v>1547</v>
      </c>
      <c r="E387" s="136" t="s">
        <v>1086</v>
      </c>
      <c r="F387" s="28">
        <v>431115437</v>
      </c>
      <c r="H387" s="29">
        <v>211</v>
      </c>
    </row>
    <row r="388" spans="1:8" x14ac:dyDescent="0.25">
      <c r="A388" s="4" t="s">
        <v>1548</v>
      </c>
      <c r="B388" s="49">
        <v>44916</v>
      </c>
      <c r="C388" s="34">
        <v>1</v>
      </c>
      <c r="D388" s="29" t="s">
        <v>1549</v>
      </c>
      <c r="E388" s="136" t="s">
        <v>1550</v>
      </c>
      <c r="F388" s="28">
        <v>421123455</v>
      </c>
      <c r="H388" s="29">
        <v>201</v>
      </c>
    </row>
    <row r="389" spans="1:8" x14ac:dyDescent="0.25">
      <c r="A389" s="4" t="s">
        <v>1551</v>
      </c>
      <c r="B389" s="49">
        <v>44916</v>
      </c>
      <c r="C389" s="34">
        <v>4</v>
      </c>
      <c r="D389" s="29" t="s">
        <v>1552</v>
      </c>
      <c r="E389" s="136" t="s">
        <v>775</v>
      </c>
      <c r="F389" s="28">
        <v>371101448</v>
      </c>
      <c r="H389" s="29">
        <v>111</v>
      </c>
    </row>
    <row r="390" spans="1:8" x14ac:dyDescent="0.25">
      <c r="A390" s="4" t="s">
        <v>1553</v>
      </c>
      <c r="B390" s="49">
        <v>44916</v>
      </c>
      <c r="C390" s="34">
        <v>3</v>
      </c>
      <c r="D390" s="29" t="s">
        <v>1554</v>
      </c>
      <c r="E390" s="136" t="s">
        <v>1088</v>
      </c>
      <c r="F390" s="28">
        <v>440707490</v>
      </c>
      <c r="H390" s="29">
        <v>211</v>
      </c>
    </row>
    <row r="391" spans="1:8" x14ac:dyDescent="0.25">
      <c r="A391" s="4" t="s">
        <v>1555</v>
      </c>
      <c r="B391" s="49">
        <v>44917</v>
      </c>
      <c r="C391" s="34">
        <v>3</v>
      </c>
      <c r="D391" s="29" t="s">
        <v>1556</v>
      </c>
      <c r="E391" s="136" t="s">
        <v>1095</v>
      </c>
      <c r="F391" s="28">
        <v>390421408</v>
      </c>
      <c r="H391" s="29">
        <v>201</v>
      </c>
    </row>
    <row r="392" spans="1:8" x14ac:dyDescent="0.25">
      <c r="A392" s="4" t="s">
        <v>1557</v>
      </c>
      <c r="B392" s="49">
        <v>44928</v>
      </c>
      <c r="C392" s="34">
        <v>5</v>
      </c>
      <c r="D392" s="29" t="s">
        <v>1558</v>
      </c>
      <c r="E392" s="136" t="s">
        <v>550</v>
      </c>
      <c r="F392" s="28">
        <v>6301230936</v>
      </c>
      <c r="H392" s="29">
        <v>111</v>
      </c>
    </row>
    <row r="393" spans="1:8" x14ac:dyDescent="0.25">
      <c r="A393" s="4" t="s">
        <v>1559</v>
      </c>
      <c r="B393" s="49">
        <v>44928</v>
      </c>
      <c r="C393" s="34">
        <v>1</v>
      </c>
      <c r="D393" s="29" t="s">
        <v>1560</v>
      </c>
      <c r="E393" s="136" t="s">
        <v>1561</v>
      </c>
      <c r="F393" s="28">
        <v>521228022</v>
      </c>
      <c r="H393" s="29">
        <v>207</v>
      </c>
    </row>
    <row r="394" spans="1:8" x14ac:dyDescent="0.25">
      <c r="A394" s="4" t="s">
        <v>1562</v>
      </c>
      <c r="B394" s="49">
        <v>44929</v>
      </c>
      <c r="C394" s="34">
        <v>3</v>
      </c>
      <c r="D394" s="29" t="s">
        <v>1563</v>
      </c>
      <c r="E394" s="136" t="s">
        <v>995</v>
      </c>
      <c r="F394" s="28">
        <v>531226224</v>
      </c>
      <c r="H394" s="29">
        <v>111</v>
      </c>
    </row>
    <row r="395" spans="1:8" x14ac:dyDescent="0.25">
      <c r="A395" s="4" t="s">
        <v>1564</v>
      </c>
      <c r="B395" s="49">
        <v>44929</v>
      </c>
      <c r="C395" s="34">
        <v>6</v>
      </c>
      <c r="D395" s="29" t="s">
        <v>1565</v>
      </c>
      <c r="E395" s="136" t="s">
        <v>11</v>
      </c>
      <c r="F395" s="28">
        <v>410112409</v>
      </c>
      <c r="H395" s="29">
        <v>111</v>
      </c>
    </row>
    <row r="396" spans="1:8" x14ac:dyDescent="0.25">
      <c r="A396" s="4" t="s">
        <v>1566</v>
      </c>
      <c r="B396" s="49">
        <v>44929</v>
      </c>
      <c r="C396" s="34">
        <v>3</v>
      </c>
      <c r="D396" s="29" t="s">
        <v>1567</v>
      </c>
      <c r="E396" s="136" t="s">
        <v>1252</v>
      </c>
      <c r="F396" s="28">
        <v>530623003</v>
      </c>
      <c r="H396" s="29">
        <v>205</v>
      </c>
    </row>
    <row r="397" spans="1:8" x14ac:dyDescent="0.25">
      <c r="A397" s="4" t="s">
        <v>1568</v>
      </c>
      <c r="B397" s="49">
        <v>44929</v>
      </c>
      <c r="C397" s="34">
        <v>5</v>
      </c>
      <c r="D397" s="29" t="s">
        <v>1569</v>
      </c>
      <c r="E397" s="136" t="s">
        <v>986</v>
      </c>
      <c r="F397" s="28">
        <v>370630417</v>
      </c>
      <c r="H397" s="29">
        <v>111</v>
      </c>
    </row>
    <row r="398" spans="1:8" x14ac:dyDescent="0.25">
      <c r="A398" s="4" t="s">
        <v>1570</v>
      </c>
      <c r="B398" s="49">
        <v>44930</v>
      </c>
      <c r="C398" s="34">
        <v>4</v>
      </c>
      <c r="D398" s="29" t="s">
        <v>1571</v>
      </c>
      <c r="E398" s="136" t="s">
        <v>767</v>
      </c>
      <c r="F398" s="28">
        <v>5611252262</v>
      </c>
      <c r="H398" s="29">
        <v>205</v>
      </c>
    </row>
    <row r="399" spans="1:8" x14ac:dyDescent="0.25">
      <c r="A399" s="4" t="s">
        <v>1572</v>
      </c>
      <c r="B399" s="49">
        <v>44930</v>
      </c>
      <c r="C399" s="34">
        <v>2</v>
      </c>
      <c r="D399" s="29" t="s">
        <v>1573</v>
      </c>
      <c r="E399" s="136" t="s">
        <v>1356</v>
      </c>
      <c r="F399" s="28">
        <v>530106275</v>
      </c>
      <c r="H399" s="29">
        <v>205</v>
      </c>
    </row>
    <row r="400" spans="1:8" x14ac:dyDescent="0.25">
      <c r="A400" s="4" t="s">
        <v>1574</v>
      </c>
      <c r="B400" s="49">
        <v>44930</v>
      </c>
      <c r="C400" s="34">
        <v>8</v>
      </c>
      <c r="D400" s="28" t="s">
        <v>1575</v>
      </c>
      <c r="E400" s="136" t="s">
        <v>261</v>
      </c>
      <c r="F400" s="28">
        <v>480916249</v>
      </c>
      <c r="H400" s="29">
        <v>111</v>
      </c>
    </row>
    <row r="401" spans="1:8" x14ac:dyDescent="0.25">
      <c r="A401" s="4" t="s">
        <v>1576</v>
      </c>
      <c r="B401" s="49">
        <v>44932</v>
      </c>
      <c r="C401" s="34">
        <v>3</v>
      </c>
      <c r="D401" s="29" t="s">
        <v>1577</v>
      </c>
      <c r="E401" s="136" t="s">
        <v>1102</v>
      </c>
      <c r="F401" s="28">
        <v>6002090215</v>
      </c>
      <c r="H401" s="29">
        <v>111</v>
      </c>
    </row>
    <row r="402" spans="1:8" x14ac:dyDescent="0.25">
      <c r="A402" s="4" t="s">
        <v>1578</v>
      </c>
      <c r="B402" s="49">
        <v>44932</v>
      </c>
      <c r="C402" s="34">
        <v>2</v>
      </c>
      <c r="D402" s="29" t="s">
        <v>1579</v>
      </c>
      <c r="E402" s="136" t="s">
        <v>1418</v>
      </c>
      <c r="F402" s="28">
        <v>511127244</v>
      </c>
      <c r="H402" s="29">
        <v>111</v>
      </c>
    </row>
    <row r="403" spans="1:8" x14ac:dyDescent="0.25">
      <c r="A403" s="4" t="s">
        <v>1580</v>
      </c>
      <c r="B403" s="49">
        <v>44932</v>
      </c>
      <c r="C403" s="34">
        <v>2</v>
      </c>
      <c r="D403" s="29" t="s">
        <v>1581</v>
      </c>
      <c r="E403" s="136" t="s">
        <v>1253</v>
      </c>
      <c r="F403" s="28">
        <v>500104042</v>
      </c>
      <c r="H403" s="29">
        <v>205</v>
      </c>
    </row>
    <row r="404" spans="1:8" x14ac:dyDescent="0.25">
      <c r="A404" s="4" t="s">
        <v>1582</v>
      </c>
      <c r="B404" s="49">
        <v>44936</v>
      </c>
      <c r="C404" s="34">
        <v>3</v>
      </c>
      <c r="D404" s="29" t="s">
        <v>1583</v>
      </c>
      <c r="E404" s="136" t="s">
        <v>1096</v>
      </c>
      <c r="F404" s="28">
        <v>460716951</v>
      </c>
      <c r="H404" s="29">
        <v>111</v>
      </c>
    </row>
    <row r="405" spans="1:8" x14ac:dyDescent="0.25">
      <c r="A405" s="4" t="s">
        <v>1584</v>
      </c>
      <c r="B405" s="49">
        <v>44936</v>
      </c>
      <c r="C405" s="34">
        <v>2</v>
      </c>
      <c r="D405" s="29" t="s">
        <v>1585</v>
      </c>
      <c r="E405" s="136" t="s">
        <v>1361</v>
      </c>
      <c r="F405" s="28">
        <v>7308165326</v>
      </c>
      <c r="G405" s="28"/>
      <c r="H405" s="29">
        <v>111</v>
      </c>
    </row>
    <row r="406" spans="1:8" x14ac:dyDescent="0.25">
      <c r="A406" s="4" t="s">
        <v>1586</v>
      </c>
      <c r="B406" s="49">
        <v>44936</v>
      </c>
      <c r="C406" s="34">
        <v>2</v>
      </c>
      <c r="D406" s="29" t="s">
        <v>1587</v>
      </c>
      <c r="E406" s="136" t="s">
        <v>1366</v>
      </c>
      <c r="F406" s="28">
        <v>410807465</v>
      </c>
      <c r="H406" s="29">
        <v>111</v>
      </c>
    </row>
    <row r="407" spans="1:8" x14ac:dyDescent="0.25">
      <c r="A407" s="4" t="s">
        <v>1588</v>
      </c>
      <c r="B407" s="49">
        <v>44936</v>
      </c>
      <c r="C407" s="34">
        <v>3</v>
      </c>
      <c r="D407" s="29" t="s">
        <v>1589</v>
      </c>
      <c r="E407" s="136" t="s">
        <v>1101</v>
      </c>
      <c r="F407" s="28">
        <v>520811237</v>
      </c>
      <c r="H407" s="29">
        <v>205</v>
      </c>
    </row>
    <row r="408" spans="1:8" x14ac:dyDescent="0.25">
      <c r="A408" s="4" t="s">
        <v>1590</v>
      </c>
      <c r="B408" s="49">
        <v>44939</v>
      </c>
      <c r="C408" s="34">
        <v>3</v>
      </c>
      <c r="D408" s="29" t="s">
        <v>1591</v>
      </c>
      <c r="E408" s="136" t="s">
        <v>1103</v>
      </c>
      <c r="F408" s="28">
        <v>480116414</v>
      </c>
      <c r="H408" s="29">
        <v>111</v>
      </c>
    </row>
    <row r="409" spans="1:8" x14ac:dyDescent="0.25">
      <c r="A409" s="4" t="s">
        <v>1592</v>
      </c>
      <c r="B409" s="49">
        <v>44939</v>
      </c>
      <c r="C409" s="34">
        <v>1</v>
      </c>
      <c r="D409" s="29" t="s">
        <v>1593</v>
      </c>
      <c r="E409" s="136" t="s">
        <v>1594</v>
      </c>
      <c r="F409" s="28">
        <v>490623037</v>
      </c>
      <c r="H409" s="29">
        <v>205</v>
      </c>
    </row>
    <row r="410" spans="1:8" x14ac:dyDescent="0.25">
      <c r="A410" s="4" t="s">
        <v>1595</v>
      </c>
      <c r="B410" s="49">
        <v>44939</v>
      </c>
      <c r="C410" s="34">
        <v>1</v>
      </c>
      <c r="D410" s="29" t="s">
        <v>1596</v>
      </c>
      <c r="E410" s="136" t="s">
        <v>1597</v>
      </c>
      <c r="F410" s="28">
        <v>380710066</v>
      </c>
      <c r="H410" s="29">
        <v>111</v>
      </c>
    </row>
    <row r="411" spans="1:8" x14ac:dyDescent="0.25">
      <c r="A411" s="4" t="s">
        <v>1598</v>
      </c>
      <c r="B411" s="49">
        <v>44942</v>
      </c>
      <c r="C411" s="34">
        <v>2</v>
      </c>
      <c r="D411" s="29" t="s">
        <v>1599</v>
      </c>
      <c r="E411" s="136" t="s">
        <v>1259</v>
      </c>
      <c r="F411" s="28">
        <v>510615249</v>
      </c>
      <c r="H411" s="29">
        <v>213</v>
      </c>
    </row>
    <row r="412" spans="1:8" x14ac:dyDescent="0.25">
      <c r="A412" s="4" t="s">
        <v>1600</v>
      </c>
      <c r="B412" s="49">
        <v>44942</v>
      </c>
      <c r="C412" s="34">
        <v>9</v>
      </c>
      <c r="D412" s="55" t="s">
        <v>1601</v>
      </c>
      <c r="E412" s="136" t="s">
        <v>167</v>
      </c>
      <c r="F412" s="28">
        <v>491217311</v>
      </c>
      <c r="H412" s="29">
        <v>205</v>
      </c>
    </row>
    <row r="413" spans="1:8" x14ac:dyDescent="0.25">
      <c r="A413" s="4" t="s">
        <v>1602</v>
      </c>
      <c r="B413" s="49">
        <v>44943</v>
      </c>
      <c r="C413" s="34">
        <v>1</v>
      </c>
      <c r="D413" s="29" t="s">
        <v>1603</v>
      </c>
      <c r="E413" s="136" t="s">
        <v>1604</v>
      </c>
      <c r="F413" s="28">
        <v>7204235324</v>
      </c>
      <c r="H413" s="29">
        <v>211</v>
      </c>
    </row>
    <row r="414" spans="1:8" x14ac:dyDescent="0.25">
      <c r="A414" s="4" t="s">
        <v>1605</v>
      </c>
      <c r="B414" s="49">
        <v>44944</v>
      </c>
      <c r="C414" s="34">
        <v>3</v>
      </c>
      <c r="D414" s="29" t="s">
        <v>1606</v>
      </c>
      <c r="E414" s="136" t="s">
        <v>1094</v>
      </c>
      <c r="F414" s="28">
        <v>460525481</v>
      </c>
      <c r="H414" s="29">
        <v>211</v>
      </c>
    </row>
    <row r="415" spans="1:8" x14ac:dyDescent="0.25">
      <c r="A415" s="4" t="s">
        <v>1607</v>
      </c>
      <c r="B415" s="49">
        <v>44944</v>
      </c>
      <c r="C415" s="34">
        <v>3</v>
      </c>
      <c r="D415" s="29" t="s">
        <v>1608</v>
      </c>
      <c r="E415" s="136" t="s">
        <v>789</v>
      </c>
      <c r="F415" s="28">
        <v>5804010630</v>
      </c>
      <c r="H415" s="29">
        <v>205</v>
      </c>
    </row>
    <row r="416" spans="1:8" x14ac:dyDescent="0.25">
      <c r="A416" s="4" t="s">
        <v>1609</v>
      </c>
      <c r="B416" s="49">
        <v>44945</v>
      </c>
      <c r="C416" s="34">
        <v>1</v>
      </c>
      <c r="D416" s="29" t="s">
        <v>1610</v>
      </c>
      <c r="E416" s="136" t="s">
        <v>1611</v>
      </c>
      <c r="F416" s="28">
        <v>511126188</v>
      </c>
      <c r="H416" s="29">
        <v>111</v>
      </c>
    </row>
    <row r="417" spans="1:8" x14ac:dyDescent="0.25">
      <c r="A417" s="4" t="s">
        <v>1612</v>
      </c>
      <c r="B417" s="49">
        <v>44945</v>
      </c>
      <c r="C417" s="34">
        <v>2</v>
      </c>
      <c r="D417" s="29" t="s">
        <v>1613</v>
      </c>
      <c r="E417" s="136" t="s">
        <v>1419</v>
      </c>
      <c r="F417" s="28">
        <v>381210448</v>
      </c>
      <c r="H417" s="29">
        <v>205</v>
      </c>
    </row>
    <row r="418" spans="1:8" x14ac:dyDescent="0.25">
      <c r="A418" s="4" t="s">
        <v>1614</v>
      </c>
      <c r="B418" s="49">
        <v>44946</v>
      </c>
      <c r="C418" s="34">
        <v>3</v>
      </c>
      <c r="D418" s="29" t="s">
        <v>1615</v>
      </c>
      <c r="E418" s="136" t="s">
        <v>1104</v>
      </c>
      <c r="F418" s="28">
        <v>500922389</v>
      </c>
      <c r="H418" s="29">
        <v>211</v>
      </c>
    </row>
    <row r="419" spans="1:8" x14ac:dyDescent="0.25">
      <c r="A419" s="4" t="s">
        <v>1616</v>
      </c>
      <c r="B419" s="49">
        <v>44949</v>
      </c>
      <c r="C419" s="34">
        <v>8</v>
      </c>
      <c r="D419" s="55" t="s">
        <v>1617</v>
      </c>
      <c r="E419" s="136" t="s">
        <v>165</v>
      </c>
      <c r="F419" s="28">
        <v>6202111520</v>
      </c>
      <c r="H419" s="29">
        <v>205</v>
      </c>
    </row>
    <row r="420" spans="1:8" x14ac:dyDescent="0.25">
      <c r="A420" s="4" t="s">
        <v>1618</v>
      </c>
      <c r="B420" s="49">
        <v>44950</v>
      </c>
      <c r="C420" s="34">
        <v>3</v>
      </c>
      <c r="D420" s="29" t="s">
        <v>1619</v>
      </c>
      <c r="E420" s="136" t="s">
        <v>1091</v>
      </c>
      <c r="F420" s="28">
        <v>481221085</v>
      </c>
      <c r="H420" s="29">
        <v>211</v>
      </c>
    </row>
    <row r="421" spans="1:8" x14ac:dyDescent="0.25">
      <c r="A421" s="4" t="s">
        <v>1620</v>
      </c>
      <c r="B421" s="49">
        <v>44950</v>
      </c>
      <c r="C421" s="34">
        <v>1</v>
      </c>
      <c r="D421" s="29" t="s">
        <v>1621</v>
      </c>
      <c r="E421" s="136" t="s">
        <v>1622</v>
      </c>
      <c r="F421" s="28">
        <v>5704081570</v>
      </c>
      <c r="H421" s="29">
        <v>211</v>
      </c>
    </row>
    <row r="422" spans="1:8" x14ac:dyDescent="0.25">
      <c r="A422" s="4" t="s">
        <v>1623</v>
      </c>
      <c r="B422" s="49">
        <v>44951</v>
      </c>
      <c r="C422" s="34">
        <v>4</v>
      </c>
      <c r="D422" s="29" t="s">
        <v>1624</v>
      </c>
      <c r="E422" s="136" t="s">
        <v>985</v>
      </c>
      <c r="F422" s="28">
        <v>471211439</v>
      </c>
      <c r="H422" s="29">
        <v>205</v>
      </c>
    </row>
    <row r="423" spans="1:8" x14ac:dyDescent="0.25">
      <c r="A423" s="4" t="s">
        <v>1625</v>
      </c>
      <c r="B423" s="49">
        <v>44957</v>
      </c>
      <c r="C423" s="34">
        <v>2</v>
      </c>
      <c r="D423" s="29" t="s">
        <v>1626</v>
      </c>
      <c r="E423" s="136" t="s">
        <v>1420</v>
      </c>
      <c r="F423" s="28">
        <v>490709375</v>
      </c>
      <c r="H423" s="29">
        <v>111</v>
      </c>
    </row>
    <row r="424" spans="1:8" x14ac:dyDescent="0.25">
      <c r="A424" s="4" t="s">
        <v>1627</v>
      </c>
      <c r="B424" s="49">
        <v>44963</v>
      </c>
      <c r="C424" s="34">
        <v>6</v>
      </c>
      <c r="D424" s="28" t="s">
        <v>1628</v>
      </c>
      <c r="E424" s="136" t="s">
        <v>451</v>
      </c>
      <c r="F424" s="28">
        <v>5710020536</v>
      </c>
      <c r="H424" s="29">
        <v>205</v>
      </c>
    </row>
    <row r="425" spans="1:8" x14ac:dyDescent="0.25">
      <c r="A425" s="4" t="s">
        <v>1629</v>
      </c>
      <c r="B425" s="49">
        <v>44963</v>
      </c>
      <c r="C425" s="34">
        <v>5</v>
      </c>
      <c r="D425" s="29" t="s">
        <v>1630</v>
      </c>
      <c r="E425" s="136" t="s">
        <v>745</v>
      </c>
      <c r="F425" s="28">
        <v>451019112</v>
      </c>
      <c r="H425" s="29">
        <v>111</v>
      </c>
    </row>
    <row r="426" spans="1:8" x14ac:dyDescent="0.25">
      <c r="A426" s="4" t="s">
        <v>1631</v>
      </c>
      <c r="B426" s="49">
        <v>44964</v>
      </c>
      <c r="C426" s="34">
        <v>6</v>
      </c>
      <c r="D426" s="28" t="s">
        <v>1632</v>
      </c>
      <c r="E426" s="136" t="s">
        <v>450</v>
      </c>
      <c r="F426" s="28">
        <v>5510161525</v>
      </c>
      <c r="H426" s="29">
        <v>211</v>
      </c>
    </row>
    <row r="427" spans="1:8" x14ac:dyDescent="0.25">
      <c r="A427" s="4" t="s">
        <v>1633</v>
      </c>
      <c r="B427" s="49">
        <v>44965</v>
      </c>
      <c r="C427" s="34">
        <v>6</v>
      </c>
      <c r="D427" s="55" t="s">
        <v>1634</v>
      </c>
      <c r="E427" s="136" t="s">
        <v>170</v>
      </c>
      <c r="F427" s="28">
        <v>401009402</v>
      </c>
      <c r="H427" s="29">
        <v>111</v>
      </c>
    </row>
    <row r="428" spans="1:8" x14ac:dyDescent="0.25">
      <c r="A428" s="4" t="s">
        <v>1635</v>
      </c>
      <c r="B428" s="49">
        <v>44965</v>
      </c>
      <c r="C428" s="34">
        <v>3</v>
      </c>
      <c r="D428" s="29" t="s">
        <v>1636</v>
      </c>
      <c r="E428" s="136" t="s">
        <v>1098</v>
      </c>
      <c r="F428" s="28">
        <v>341113434</v>
      </c>
      <c r="H428" s="29">
        <v>111</v>
      </c>
    </row>
    <row r="429" spans="1:8" x14ac:dyDescent="0.25">
      <c r="A429" s="4" t="s">
        <v>1637</v>
      </c>
      <c r="B429" s="49">
        <v>44967</v>
      </c>
      <c r="C429" s="34">
        <v>2</v>
      </c>
      <c r="D429" s="55" t="s">
        <v>1638</v>
      </c>
      <c r="E429" s="136" t="s">
        <v>178</v>
      </c>
      <c r="F429" s="28">
        <v>431207439</v>
      </c>
      <c r="H429" s="29">
        <v>211</v>
      </c>
    </row>
    <row r="430" spans="1:8" x14ac:dyDescent="0.25">
      <c r="A430" s="4" t="s">
        <v>1639</v>
      </c>
      <c r="B430" s="49">
        <v>44967</v>
      </c>
      <c r="C430" s="34">
        <v>2</v>
      </c>
      <c r="D430" s="29" t="s">
        <v>1640</v>
      </c>
      <c r="E430" s="136" t="s">
        <v>1421</v>
      </c>
      <c r="F430" s="28">
        <v>7011114902</v>
      </c>
      <c r="H430" s="29">
        <v>111</v>
      </c>
    </row>
    <row r="431" spans="1:8" x14ac:dyDescent="0.25">
      <c r="A431" s="4" t="s">
        <v>1641</v>
      </c>
      <c r="B431" s="49">
        <v>44968</v>
      </c>
      <c r="C431" s="34">
        <v>1</v>
      </c>
      <c r="D431" s="29" t="s">
        <v>1642</v>
      </c>
      <c r="E431" s="136" t="s">
        <v>1643</v>
      </c>
      <c r="F431" s="28">
        <v>6403050918</v>
      </c>
      <c r="H431" s="29">
        <v>111</v>
      </c>
    </row>
    <row r="432" spans="1:8" x14ac:dyDescent="0.25">
      <c r="A432" s="4" t="s">
        <v>1644</v>
      </c>
      <c r="B432" s="49">
        <v>44971</v>
      </c>
      <c r="C432" s="34">
        <v>4</v>
      </c>
      <c r="D432" s="29" t="s">
        <v>1645</v>
      </c>
      <c r="E432" s="136" t="s">
        <v>1191</v>
      </c>
      <c r="F432" s="28">
        <v>360418954</v>
      </c>
      <c r="H432" s="29">
        <v>205</v>
      </c>
    </row>
    <row r="433" spans="1:8" x14ac:dyDescent="0.25">
      <c r="A433" s="4" t="s">
        <v>1646</v>
      </c>
      <c r="B433" s="49">
        <v>44972</v>
      </c>
      <c r="C433" s="34">
        <v>1</v>
      </c>
      <c r="D433" s="29" t="s">
        <v>1647</v>
      </c>
      <c r="E433" s="136" t="s">
        <v>1648</v>
      </c>
      <c r="F433" s="28">
        <v>480914131</v>
      </c>
      <c r="H433" s="29">
        <v>205</v>
      </c>
    </row>
    <row r="434" spans="1:8" x14ac:dyDescent="0.25">
      <c r="A434" s="4" t="s">
        <v>1649</v>
      </c>
      <c r="B434" s="49">
        <v>44972</v>
      </c>
      <c r="C434" s="34">
        <v>2</v>
      </c>
      <c r="D434" s="29" t="s">
        <v>1650</v>
      </c>
      <c r="E434" s="136" t="s">
        <v>1427</v>
      </c>
      <c r="F434" s="28">
        <v>5801082562</v>
      </c>
      <c r="H434" s="29">
        <v>111</v>
      </c>
    </row>
    <row r="435" spans="1:8" x14ac:dyDescent="0.25">
      <c r="A435" s="4" t="s">
        <v>1651</v>
      </c>
      <c r="B435" s="49">
        <v>44972</v>
      </c>
      <c r="C435" s="34">
        <v>4</v>
      </c>
      <c r="D435" s="29" t="s">
        <v>1652</v>
      </c>
      <c r="E435" s="136" t="s">
        <v>993</v>
      </c>
      <c r="F435" s="28">
        <v>6512201080</v>
      </c>
      <c r="H435" s="29">
        <v>111</v>
      </c>
    </row>
  </sheetData>
  <sortState ref="A2:JH327">
    <sortCondition ref="A2:A327"/>
  </sortState>
  <conditionalFormatting sqref="G78">
    <cfRule type="duplicateValues" dxfId="218" priority="133"/>
  </conditionalFormatting>
  <conditionalFormatting sqref="G78">
    <cfRule type="duplicateValues" dxfId="217" priority="132"/>
  </conditionalFormatting>
  <conditionalFormatting sqref="G108">
    <cfRule type="duplicateValues" dxfId="216" priority="131"/>
  </conditionalFormatting>
  <conditionalFormatting sqref="G108">
    <cfRule type="duplicateValues" dxfId="215" priority="130"/>
  </conditionalFormatting>
  <conditionalFormatting sqref="AH2:AH3 AL2:AL3 AP2:AP3 AR2:AR3 AZ2:AZ3 AH5 AL5 AP5 AR5 AZ5 AH8 AL8 AP8 AR8 AZ8 AH10 AL10 AP10 AR10 AZ10 AH13:AH14 AL13:AL14 AP13:AP14 AR13:AR14 AZ13:AZ14 AH17 AL17 AP17 AR17 AZ17 AH19 AL19 AP19 AR19 AZ19 AH23 AL23 AP23 AR23 AZ23 AH26 AL26 AP26 AR26 AZ26 AH29 AL29 AP29 AR29 AZ29 AH33:AH34 AL33:AL34 AP33:AP34 AR33:AR34 AZ33:AZ34 AH39:AH40 AL39:AL40 AP39:AP40 AR39:AR40 AZ39:AZ40 AH43:AH45 AL43:AL45 AP43:AP45 AR43:AR45 AZ43:AZ45 AH47:AH49 AL47:AL49 AP47:AP49 AR47:AR49 AZ47:AZ49 AH52:AH53 AL52:AL53 AP52:AP53 AR52:AR53 AZ52:AZ53 AH55 AL55 AP55 AR55 AZ55 AH57 AL57 AP57 AR57 AZ57 AH61:AH63 AL61:AL63 AP61:AP63 AR61:AR63 AZ61:AZ63 AH67 AL67 AP67 AR67 AZ67 AH70 AL70 AP70 AR70 AZ70 AH73:AH74 AL73:AL74 AP73:AP74 AR73:AR74 AZ73:AZ74 AH76:AH78 AL76:AL78 AP76:AP78 AR76:AR78 AZ76:AZ78 AH82 AL82 AP82 AR82 AZ82 AH84 AL84 AP84 AR84 AZ84 AH86 AL86 AP86 AR86 AZ86 AH88 AL88 AP88 AR88 AZ88 AH90:AH93 AL90:AL93 AP90:AP93 AR90:AR93 AZ90:AZ93 AH96 AL96 AP96 AR96 AZ96 AH103 AL103 AP103 AR103 AZ103 AH108 AL108 AP108 AR108 AZ108 AH112 AL112 AP112 AR112 AZ112">
    <cfRule type="containsText" dxfId="212" priority="102" operator="containsText" text="neg">
      <formula>NOT(ISERROR(SEARCH("neg",AH2)))</formula>
    </cfRule>
    <cfRule type="containsText" dxfId="211" priority="103" operator="containsText" text="pos">
      <formula>NOT(ISERROR(SEARCH("pos",AH2)))</formula>
    </cfRule>
  </conditionalFormatting>
  <conditionalFormatting sqref="AH1">
    <cfRule type="containsText" dxfId="210" priority="100" operator="containsText" text="neg">
      <formula>NOT(ISERROR(SEARCH("neg",AH1)))</formula>
    </cfRule>
    <cfRule type="containsText" dxfId="209" priority="101" operator="containsText" text="pos">
      <formula>NOT(ISERROR(SEARCH("pos",AH1)))</formula>
    </cfRule>
  </conditionalFormatting>
  <conditionalFormatting sqref="AL1">
    <cfRule type="containsText" dxfId="208" priority="98" operator="containsText" text="neg">
      <formula>NOT(ISERROR(SEARCH("neg",AL1)))</formula>
    </cfRule>
    <cfRule type="containsText" dxfId="207" priority="99" operator="containsText" text="pos">
      <formula>NOT(ISERROR(SEARCH("pos",AL1)))</formula>
    </cfRule>
  </conditionalFormatting>
  <conditionalFormatting sqref="AP1">
    <cfRule type="containsText" dxfId="206" priority="96" operator="containsText" text="neg">
      <formula>NOT(ISERROR(SEARCH("neg",AP1)))</formula>
    </cfRule>
    <cfRule type="containsText" dxfId="205" priority="97" operator="containsText" text="pos">
      <formula>NOT(ISERROR(SEARCH("pos",AP1)))</formula>
    </cfRule>
  </conditionalFormatting>
  <conditionalFormatting sqref="AR1">
    <cfRule type="containsText" dxfId="204" priority="94" operator="containsText" text="neg">
      <formula>NOT(ISERROR(SEARCH("neg",AR1)))</formula>
    </cfRule>
    <cfRule type="containsText" dxfId="203" priority="95" operator="containsText" text="pos">
      <formula>NOT(ISERROR(SEARCH("pos",AR1)))</formula>
    </cfRule>
  </conditionalFormatting>
  <conditionalFormatting sqref="AZ1">
    <cfRule type="containsText" dxfId="202" priority="92" operator="containsText" text="neg">
      <formula>NOT(ISERROR(SEARCH("neg",AZ1)))</formula>
    </cfRule>
    <cfRule type="containsText" dxfId="201" priority="93" operator="containsText" text="pos">
      <formula>NOT(ISERROR(SEARCH("pos",AZ1)))</formula>
    </cfRule>
  </conditionalFormatting>
  <conditionalFormatting sqref="AH99 AL99 AP99 AR99 AZ99">
    <cfRule type="containsText" dxfId="200" priority="90" operator="containsText" text="neg">
      <formula>NOT(ISERROR(SEARCH("neg",AH99)))</formula>
    </cfRule>
    <cfRule type="containsText" dxfId="199" priority="91" operator="containsText" text="pos">
      <formula>NOT(ISERROR(SEARCH("pos",AH99)))</formula>
    </cfRule>
  </conditionalFormatting>
  <conditionalFormatting sqref="BS1 BW1 CA1 CC1 CK1">
    <cfRule type="containsText" dxfId="198" priority="86" operator="containsText" text="neg">
      <formula>NOT(ISERROR(SEARCH("neg",BS1)))</formula>
    </cfRule>
    <cfRule type="containsText" dxfId="197" priority="87" operator="containsText" text="pos">
      <formula>NOT(ISERROR(SEARCH("pos",BS1)))</formula>
    </cfRule>
  </conditionalFormatting>
  <conditionalFormatting sqref="BS3 BW3 CA3 CC3 CK3 BS8 BW8 CA8 CC8 CK8 BS17 BW17 CA17 CC17 CK17 BS45 BW45 CA45 CC45 CK45 BS53 BW53 CA53 CC53 CK53 BS74 BW74 CA74 CC74 CK74 BS82 BW82 CA82 CC82 CK82 BS84 BW84 CA84 CC84 CK84 BS86 BW86 CA86 CC86 CK86 BS88 BW88 CA88 CC88 CK88 BS5 BW5 CA5 CC5 CK5 BS10 BW10 CA10 CC10 CK10 BS14 BW14 CA14 CC14 CK14 BS19 BW19 CA19 CC19 CK19 BS23 BW23 CA23 CC23 CK23 BS26 BW26 CA26 CC26 CK26 BS29 BW29 CA29 CC29 CK29 BS34 BW34 CA34 CC34 CK34 BS39:BS40 BW39:BW40 CA39:CA40 CC39:CC40 CK39:CK40 BS49 BW49 CA49 CC49 CK49 BS57 BW57 CA57 CC57 CK57 BS63 BW63 CA63 CC63 CK63 BS67 BW67 CA67 CC67 CK67 BS70 BW70 CA70 CC70 CK70 BS78 BW78 CA78 CC78 CK78 BS93 BW93 CA93 CC93 CK93 BS99 BW99 CA99 CC99 CK99 BS103 BW103 CA103 CC103 CK103 BS108 BW108 CA108 CC108 CK108 BS112 BW112 CA112 CC112 CK112">
    <cfRule type="containsText" dxfId="196" priority="88" operator="containsText" text="neg">
      <formula>NOT(ISERROR(SEARCH("neg",BS3)))</formula>
    </cfRule>
    <cfRule type="containsText" dxfId="195" priority="89" operator="containsText" text="pos">
      <formula>NOT(ISERROR(SEARCH("pos",BS3)))</formula>
    </cfRule>
  </conditionalFormatting>
  <conditionalFormatting sqref="BS96 BW96 CA96 CC96 CK96">
    <cfRule type="containsText" dxfId="194" priority="84" operator="containsText" text="neg">
      <formula>NOT(ISERROR(SEARCH("neg",BS96)))</formula>
    </cfRule>
    <cfRule type="containsText" dxfId="193" priority="85" operator="containsText" text="pos">
      <formula>NOT(ISERROR(SEARCH("pos",BS96)))</formula>
    </cfRule>
  </conditionalFormatting>
  <conditionalFormatting sqref="DC5 DG5 DK5 DM5 DU5 DC10 DG10 DK10 DM10 DU10 DC23 DG23 DK23 DM23 DU23 DC26 DG26 DK26 DM26 DU26 DC40 DG40 DK40 DM40 DU40 DC49 DG49 DK49 DM49 DU49 DC67 DG67 DK67 DM67 DU67 DC70 DG70 DK70 DM70 DU70 DC93 DG93 DK93 DM93 DU93 DC19 DG19 DK19 DM19 DU19 DC29 DG29 DK29 DM29 DU29 DC34 DG34 DK34 DM34 DU34 DC57 DG57 DK57 DM57 DU57 DC63 DG63 DK63 DM63 DU63 DC78 DG78 DK78 DM78 DU78 DC96 DG96 DK96 DM96 DU96 DC99 DG99 DK99 DM99 DU99 DC103 DG103 DK103 DM103 DU103 DC108 DG108 DK108 DM108 DU108 DC112 DG112 DK112 DM112 DU112">
    <cfRule type="containsText" dxfId="192" priority="82" operator="containsText" text="neg">
      <formula>NOT(ISERROR(SEARCH("neg",DC5)))</formula>
    </cfRule>
    <cfRule type="containsText" dxfId="191" priority="83" operator="containsText" text="pos">
      <formula>NOT(ISERROR(SEARCH("pos",DC5)))</formula>
    </cfRule>
  </conditionalFormatting>
  <conditionalFormatting sqref="DC1 DG1 DK1 DM1 DU1">
    <cfRule type="containsText" dxfId="190" priority="80" operator="containsText" text="neg">
      <formula>NOT(ISERROR(SEARCH("neg",DC1)))</formula>
    </cfRule>
    <cfRule type="containsText" dxfId="189" priority="81" operator="containsText" text="pos">
      <formula>NOT(ISERROR(SEARCH("pos",DC1)))</formula>
    </cfRule>
  </conditionalFormatting>
  <conditionalFormatting sqref="DC14 DG14 DK14 DM14 DU14">
    <cfRule type="containsText" dxfId="188" priority="78" operator="containsText" text="neg">
      <formula>NOT(ISERROR(SEARCH("neg",DC14)))</formula>
    </cfRule>
    <cfRule type="containsText" dxfId="187" priority="79" operator="containsText" text="pos">
      <formula>NOT(ISERROR(SEARCH("pos",DC14)))</formula>
    </cfRule>
  </conditionalFormatting>
  <conditionalFormatting sqref="EM19 EQ19 EU19 EW19 FE19 EM29 EQ29 EU29 EW29 FE29 EM34 EQ34 EU34 EW34 FE34 EM57 EQ57 EU57 EW57 FE57 EM63 EQ63 EU63 EW63 FE63 EM78 EQ78 EU78 EW78 FE78 EM99 EQ99 EU99 EW99 FE99 EM108 EQ108 EU108 EW108 FE108 EM103 EQ103 EU103 EW103 FE103">
    <cfRule type="containsText" dxfId="186" priority="76" operator="containsText" text="neg">
      <formula>NOT(ISERROR(SEARCH("neg",EM19)))</formula>
    </cfRule>
    <cfRule type="containsText" dxfId="185" priority="77" operator="containsText" text="pos">
      <formula>NOT(ISERROR(SEARCH("pos",EM19)))</formula>
    </cfRule>
  </conditionalFormatting>
  <conditionalFormatting sqref="EM1 EQ1 EU1 EW1 FE1">
    <cfRule type="containsText" dxfId="184" priority="74" operator="containsText" text="neg">
      <formula>NOT(ISERROR(SEARCH("neg",EM1)))</formula>
    </cfRule>
    <cfRule type="containsText" dxfId="183" priority="75" operator="containsText" text="pos">
      <formula>NOT(ISERROR(SEARCH("pos",EM1)))</formula>
    </cfRule>
  </conditionalFormatting>
  <conditionalFormatting sqref="G196:G199 G201:G202 G214:G217">
    <cfRule type="duplicateValues" dxfId="179" priority="206"/>
  </conditionalFormatting>
  <conditionalFormatting sqref="G277">
    <cfRule type="duplicateValues" dxfId="162" priority="53"/>
  </conditionalFormatting>
  <conditionalFormatting sqref="E310">
    <cfRule type="duplicateValues" dxfId="152" priority="43"/>
  </conditionalFormatting>
  <conditionalFormatting sqref="E310">
    <cfRule type="duplicateValues" dxfId="151" priority="42"/>
  </conditionalFormatting>
  <conditionalFormatting sqref="E310">
    <cfRule type="duplicateValues" dxfId="150" priority="41"/>
  </conditionalFormatting>
  <conditionalFormatting sqref="E124">
    <cfRule type="duplicateValues" dxfId="148" priority="39"/>
  </conditionalFormatting>
  <conditionalFormatting sqref="E124">
    <cfRule type="duplicateValues" dxfId="147" priority="38"/>
  </conditionalFormatting>
  <conditionalFormatting sqref="G405">
    <cfRule type="duplicateValues" dxfId="122" priority="5"/>
  </conditionalFormatting>
  <conditionalFormatting sqref="G405">
    <cfRule type="duplicateValues" dxfId="121" priority="6"/>
  </conditionalFormatting>
  <conditionalFormatting sqref="G405">
    <cfRule type="duplicateValues" dxfId="120" priority="7"/>
  </conditionalFormatting>
  <conditionalFormatting sqref="G405">
    <cfRule type="duplicateValues" dxfId="119" priority="4"/>
  </conditionalFormatting>
  <conditionalFormatting sqref="G405">
    <cfRule type="duplicateValues" dxfId="118" priority="3"/>
  </conditionalFormatting>
  <conditionalFormatting sqref="G405">
    <cfRule type="duplicateValues" dxfId="117" priority="2"/>
  </conditionalFormatting>
  <pageMargins left="0.7" right="0.7" top="0.78740157499999996" bottom="0.78740157499999996"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HSD3B1</vt:lpstr>
      <vt:lpstr>ARv7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Jana Knillová</dc:creator>
  <cp:lastModifiedBy>user</cp:lastModifiedBy>
  <dcterms:created xsi:type="dcterms:W3CDTF">2018-09-05T11:37:14Z</dcterms:created>
  <dcterms:modified xsi:type="dcterms:W3CDTF">2023-02-15T12:41:47Z</dcterms:modified>
</cp:coreProperties>
</file>