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ONK-UROL\"/>
    </mc:Choice>
  </mc:AlternateContent>
  <xr:revisionPtr revIDLastSave="0" documentId="13_ncr:1_{0C91826A-1D9C-4A3D-BC59-573C32A8B30C}" xr6:coauthVersionLast="36" xr6:coauthVersionMax="47" xr10:uidLastSave="{00000000-0000-0000-0000-000000000000}"/>
  <bookViews>
    <workbookView xWindow="-105" yWindow="-105" windowWidth="23250" windowHeight="12450" activeTab="1" xr2:uid="{4A59AB8B-79E2-49DC-AB75-91C5D5C46353}"/>
  </bookViews>
  <sheets>
    <sheet name="doplnit PSA" sheetId="1" r:id="rId1"/>
    <sheet name="chybějící PSA seznam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225" i="1" l="1"/>
  <c r="BM225" i="1" s="1"/>
  <c r="BK225" i="1"/>
  <c r="BJ225" i="1"/>
  <c r="AV225" i="1"/>
  <c r="AT225" i="1"/>
  <c r="AA225" i="1"/>
  <c r="J225" i="1"/>
  <c r="BL224" i="1"/>
  <c r="BM224" i="1" s="1"/>
  <c r="BK224" i="1"/>
  <c r="BJ224" i="1"/>
  <c r="AV224" i="1"/>
  <c r="AT224" i="1"/>
  <c r="AA224" i="1"/>
  <c r="J224" i="1"/>
  <c r="BL248" i="1"/>
  <c r="BM248" i="1" s="1"/>
  <c r="BK248" i="1"/>
  <c r="BJ248" i="1"/>
  <c r="AV248" i="1"/>
  <c r="AT248" i="1"/>
  <c r="J248" i="1"/>
  <c r="AA110" i="1"/>
  <c r="J110" i="1"/>
  <c r="BL247" i="1"/>
  <c r="BM247" i="1" s="1"/>
  <c r="BK247" i="1"/>
  <c r="BJ247" i="1"/>
  <c r="AV247" i="1"/>
  <c r="AT247" i="1"/>
  <c r="J247" i="1"/>
  <c r="BL109" i="1"/>
  <c r="BM109" i="1" s="1"/>
  <c r="BK109" i="1"/>
  <c r="BJ109" i="1"/>
  <c r="AV109" i="1"/>
  <c r="AT109" i="1"/>
  <c r="AA109" i="1"/>
  <c r="J109" i="1"/>
  <c r="BL223" i="1"/>
  <c r="BM223" i="1" s="1"/>
  <c r="BK223" i="1"/>
  <c r="BJ223" i="1"/>
  <c r="AV223" i="1"/>
  <c r="AT223" i="1"/>
  <c r="J223" i="1"/>
  <c r="BL222" i="1"/>
  <c r="BM222" i="1" s="1"/>
  <c r="BK222" i="1"/>
  <c r="BJ222" i="1"/>
  <c r="AV222" i="1"/>
  <c r="AT222" i="1"/>
  <c r="J222" i="1"/>
  <c r="BL246" i="1"/>
  <c r="BM246" i="1" s="1"/>
  <c r="BK246" i="1"/>
  <c r="BJ246" i="1"/>
  <c r="AV246" i="1"/>
  <c r="AT246" i="1"/>
  <c r="AA246" i="1"/>
  <c r="J246" i="1"/>
  <c r="BL221" i="1"/>
  <c r="BM221" i="1" s="1"/>
  <c r="BK221" i="1"/>
  <c r="BJ221" i="1"/>
  <c r="AV221" i="1"/>
  <c r="AT221" i="1"/>
  <c r="AA221" i="1"/>
  <c r="J221" i="1"/>
  <c r="J220" i="1"/>
  <c r="BM108" i="1"/>
  <c r="BL108" i="1"/>
  <c r="BK108" i="1"/>
  <c r="BJ108" i="1"/>
  <c r="AV108" i="1"/>
  <c r="AT108" i="1"/>
  <c r="J108" i="1"/>
  <c r="BL219" i="1"/>
  <c r="BM219" i="1" s="1"/>
  <c r="BK219" i="1"/>
  <c r="BJ219" i="1"/>
  <c r="AV219" i="1"/>
  <c r="AT219" i="1"/>
  <c r="AA219" i="1"/>
  <c r="J219" i="1"/>
  <c r="BL107" i="1"/>
  <c r="BM107" i="1" s="1"/>
  <c r="BK107" i="1"/>
  <c r="BJ107" i="1"/>
  <c r="AV107" i="1"/>
  <c r="AT107" i="1"/>
  <c r="AA107" i="1"/>
  <c r="J107" i="1"/>
  <c r="BL106" i="1"/>
  <c r="BM106" i="1" s="1"/>
  <c r="BK106" i="1"/>
  <c r="BJ106" i="1"/>
  <c r="AV106" i="1"/>
  <c r="AT106" i="1"/>
  <c r="AA106" i="1"/>
  <c r="J106" i="1"/>
  <c r="BL105" i="1"/>
  <c r="BM105" i="1" s="1"/>
  <c r="BK105" i="1"/>
  <c r="BJ105" i="1"/>
  <c r="AV105" i="1"/>
  <c r="AT105" i="1"/>
  <c r="J105" i="1"/>
  <c r="BL218" i="1"/>
  <c r="BM218" i="1" s="1"/>
  <c r="BK218" i="1"/>
  <c r="BJ218" i="1"/>
  <c r="AV218" i="1"/>
  <c r="AT218" i="1"/>
  <c r="AA218" i="1"/>
  <c r="J218" i="1"/>
  <c r="BL104" i="1"/>
  <c r="BM104" i="1" s="1"/>
  <c r="BK104" i="1"/>
  <c r="BJ104" i="1"/>
  <c r="AV104" i="1"/>
  <c r="AT104" i="1"/>
  <c r="AA104" i="1"/>
  <c r="J104" i="1"/>
  <c r="BL245" i="1"/>
  <c r="BM245" i="1" s="1"/>
  <c r="BK245" i="1"/>
  <c r="BJ245" i="1"/>
  <c r="AV245" i="1"/>
  <c r="AT245" i="1"/>
  <c r="J245" i="1"/>
  <c r="BL103" i="1"/>
  <c r="BM103" i="1" s="1"/>
  <c r="BK103" i="1"/>
  <c r="BJ103" i="1"/>
  <c r="AV103" i="1"/>
  <c r="AT103" i="1"/>
  <c r="J103" i="1"/>
  <c r="BM102" i="1"/>
  <c r="BL102" i="1"/>
  <c r="BK102" i="1"/>
  <c r="BJ102" i="1"/>
  <c r="AV102" i="1"/>
  <c r="AT102" i="1"/>
  <c r="AA102" i="1"/>
  <c r="J102" i="1"/>
  <c r="AV217" i="1"/>
  <c r="AT217" i="1"/>
  <c r="J217" i="1"/>
  <c r="BL101" i="1"/>
  <c r="BM101" i="1" s="1"/>
  <c r="BK101" i="1"/>
  <c r="BJ101" i="1"/>
  <c r="AV101" i="1"/>
  <c r="AT101" i="1"/>
  <c r="J101" i="1"/>
  <c r="BL100" i="1"/>
  <c r="BM100" i="1" s="1"/>
  <c r="BK100" i="1"/>
  <c r="BJ100" i="1"/>
  <c r="AV100" i="1"/>
  <c r="AT100" i="1"/>
  <c r="AA100" i="1"/>
  <c r="J100" i="1"/>
  <c r="AV216" i="1"/>
  <c r="AT216" i="1"/>
  <c r="AA216" i="1"/>
  <c r="J216" i="1"/>
  <c r="BM99" i="1"/>
  <c r="BL99" i="1"/>
  <c r="BK99" i="1"/>
  <c r="BJ99" i="1"/>
  <c r="AV99" i="1"/>
  <c r="AT99" i="1"/>
  <c r="AA99" i="1"/>
  <c r="J99" i="1"/>
  <c r="BM215" i="1"/>
  <c r="BL215" i="1"/>
  <c r="BK215" i="1"/>
  <c r="BJ215" i="1"/>
  <c r="AV215" i="1"/>
  <c r="AT215" i="1"/>
  <c r="AS215" i="1"/>
  <c r="AA215" i="1"/>
  <c r="J215" i="1"/>
  <c r="BL98" i="1"/>
  <c r="BM98" i="1" s="1"/>
  <c r="BK98" i="1"/>
  <c r="BJ98" i="1"/>
  <c r="AV98" i="1"/>
  <c r="AT98" i="1"/>
  <c r="J98" i="1"/>
  <c r="BM214" i="1"/>
  <c r="BL214" i="1"/>
  <c r="BK214" i="1"/>
  <c r="BJ214" i="1"/>
  <c r="AV214" i="1"/>
  <c r="AT214" i="1"/>
  <c r="J214" i="1"/>
  <c r="BL97" i="1"/>
  <c r="BM97" i="1" s="1"/>
  <c r="BK97" i="1"/>
  <c r="BJ97" i="1"/>
  <c r="AV97" i="1"/>
  <c r="AT97" i="1"/>
  <c r="J97" i="1"/>
  <c r="BM96" i="1"/>
  <c r="BL96" i="1"/>
  <c r="BK96" i="1"/>
  <c r="BJ96" i="1"/>
  <c r="AV96" i="1"/>
  <c r="AT96" i="1"/>
  <c r="J96" i="1"/>
  <c r="BL95" i="1"/>
  <c r="BM95" i="1" s="1"/>
  <c r="BK95" i="1"/>
  <c r="BJ95" i="1"/>
  <c r="AV95" i="1"/>
  <c r="AT95" i="1"/>
  <c r="AA95" i="1"/>
  <c r="J95" i="1"/>
  <c r="BL94" i="1"/>
  <c r="BM94" i="1" s="1"/>
  <c r="BK94" i="1"/>
  <c r="BJ94" i="1"/>
  <c r="AV94" i="1"/>
  <c r="AT94" i="1"/>
  <c r="J94" i="1"/>
  <c r="BM93" i="1"/>
  <c r="BL93" i="1"/>
  <c r="BK93" i="1"/>
  <c r="BJ93" i="1"/>
  <c r="AV93" i="1"/>
  <c r="AT93" i="1"/>
  <c r="AS93" i="1"/>
  <c r="AA93" i="1"/>
  <c r="J93" i="1"/>
  <c r="J213" i="1"/>
  <c r="BL212" i="1"/>
  <c r="BM212" i="1" s="1"/>
  <c r="BK212" i="1"/>
  <c r="BJ212" i="1"/>
  <c r="AV212" i="1"/>
  <c r="AT212" i="1"/>
  <c r="AA212" i="1"/>
  <c r="J212" i="1"/>
  <c r="BL211" i="1"/>
  <c r="BM211" i="1" s="1"/>
  <c r="BK211" i="1"/>
  <c r="BJ211" i="1"/>
  <c r="AV211" i="1"/>
  <c r="AT211" i="1"/>
  <c r="AA211" i="1"/>
  <c r="J211" i="1"/>
  <c r="BL244" i="1"/>
  <c r="BM244" i="1" s="1"/>
  <c r="BK244" i="1"/>
  <c r="BJ244" i="1"/>
  <c r="AV244" i="1"/>
  <c r="AT244" i="1"/>
  <c r="J244" i="1"/>
  <c r="BL210" i="1"/>
  <c r="BM210" i="1" s="1"/>
  <c r="BK210" i="1"/>
  <c r="BJ210" i="1"/>
  <c r="AV210" i="1"/>
  <c r="AT210" i="1"/>
  <c r="J210" i="1"/>
  <c r="BM209" i="1"/>
  <c r="BL209" i="1"/>
  <c r="BK209" i="1"/>
  <c r="BJ209" i="1"/>
  <c r="AV209" i="1"/>
  <c r="AT209" i="1"/>
  <c r="AA209" i="1"/>
  <c r="J209" i="1"/>
  <c r="BM208" i="1"/>
  <c r="BL208" i="1"/>
  <c r="BK208" i="1"/>
  <c r="BJ208" i="1"/>
  <c r="AV208" i="1"/>
  <c r="AT208" i="1"/>
  <c r="J208" i="1"/>
  <c r="BL207" i="1"/>
  <c r="BM207" i="1" s="1"/>
  <c r="BK207" i="1"/>
  <c r="BJ207" i="1"/>
  <c r="AV207" i="1"/>
  <c r="AT207" i="1"/>
  <c r="AA207" i="1"/>
  <c r="J207" i="1"/>
  <c r="BL92" i="1"/>
  <c r="BM92" i="1" s="1"/>
  <c r="BK92" i="1"/>
  <c r="BJ92" i="1"/>
  <c r="AV92" i="1"/>
  <c r="AT92" i="1"/>
  <c r="AS92" i="1"/>
  <c r="AA92" i="1"/>
  <c r="J92" i="1"/>
  <c r="BL206" i="1"/>
  <c r="BM206" i="1" s="1"/>
  <c r="BK206" i="1"/>
  <c r="BJ206" i="1"/>
  <c r="AV206" i="1"/>
  <c r="AT206" i="1"/>
  <c r="AS206" i="1"/>
  <c r="J206" i="1"/>
  <c r="BL205" i="1"/>
  <c r="BM205" i="1" s="1"/>
  <c r="BK205" i="1"/>
  <c r="BJ205" i="1"/>
  <c r="AV205" i="1"/>
  <c r="AT205" i="1"/>
  <c r="J205" i="1"/>
  <c r="BL91" i="1"/>
  <c r="BM91" i="1" s="1"/>
  <c r="BK91" i="1"/>
  <c r="BJ91" i="1"/>
  <c r="AV91" i="1"/>
  <c r="AT91" i="1"/>
  <c r="AA91" i="1"/>
  <c r="J91" i="1"/>
  <c r="BL90" i="1"/>
  <c r="BM90" i="1" s="1"/>
  <c r="BK90" i="1"/>
  <c r="BJ90" i="1"/>
  <c r="AV90" i="1"/>
  <c r="AT90" i="1"/>
  <c r="J90" i="1"/>
  <c r="BL89" i="1"/>
  <c r="BM89" i="1" s="1"/>
  <c r="BK89" i="1"/>
  <c r="BJ89" i="1"/>
  <c r="AV89" i="1"/>
  <c r="AT89" i="1"/>
  <c r="AA89" i="1"/>
  <c r="J89" i="1"/>
  <c r="BL88" i="1"/>
  <c r="BM88" i="1" s="1"/>
  <c r="BK88" i="1"/>
  <c r="BJ88" i="1"/>
  <c r="AV88" i="1"/>
  <c r="AT88" i="1"/>
  <c r="J88" i="1"/>
  <c r="BL87" i="1"/>
  <c r="BM87" i="1" s="1"/>
  <c r="BK87" i="1"/>
  <c r="BJ87" i="1"/>
  <c r="AV87" i="1"/>
  <c r="AT87" i="1"/>
  <c r="J87" i="1"/>
  <c r="AV86" i="1"/>
  <c r="AT86" i="1"/>
  <c r="AS86" i="1"/>
  <c r="AA86" i="1"/>
  <c r="J86" i="1"/>
  <c r="BL204" i="1"/>
  <c r="BM204" i="1" s="1"/>
  <c r="BK204" i="1"/>
  <c r="BJ204" i="1"/>
  <c r="AV204" i="1"/>
  <c r="AT204" i="1"/>
  <c r="AS204" i="1"/>
  <c r="J204" i="1"/>
  <c r="BL243" i="1"/>
  <c r="BM243" i="1" s="1"/>
  <c r="BK243" i="1"/>
  <c r="BJ243" i="1"/>
  <c r="AV243" i="1"/>
  <c r="AT243" i="1"/>
  <c r="AA243" i="1"/>
  <c r="J243" i="1"/>
  <c r="J85" i="1"/>
  <c r="BL203" i="1"/>
  <c r="BM203" i="1" s="1"/>
  <c r="BK203" i="1"/>
  <c r="BJ203" i="1"/>
  <c r="AV203" i="1"/>
  <c r="AT203" i="1"/>
  <c r="J203" i="1"/>
  <c r="BL84" i="1"/>
  <c r="BM84" i="1" s="1"/>
  <c r="BK84" i="1"/>
  <c r="BJ84" i="1"/>
  <c r="AV84" i="1"/>
  <c r="AT84" i="1"/>
  <c r="J84" i="1"/>
  <c r="BM83" i="1"/>
  <c r="BL83" i="1"/>
  <c r="BK83" i="1"/>
  <c r="BJ83" i="1"/>
  <c r="AV83" i="1"/>
  <c r="AT83" i="1"/>
  <c r="J83" i="1"/>
  <c r="BL82" i="1"/>
  <c r="BM82" i="1" s="1"/>
  <c r="BK82" i="1"/>
  <c r="BJ82" i="1"/>
  <c r="AV82" i="1"/>
  <c r="AT82" i="1"/>
  <c r="AS82" i="1"/>
  <c r="AA82" i="1"/>
  <c r="J82" i="1"/>
  <c r="BL81" i="1"/>
  <c r="BM81" i="1" s="1"/>
  <c r="BK81" i="1"/>
  <c r="BJ81" i="1"/>
  <c r="AV81" i="1"/>
  <c r="AT81" i="1"/>
  <c r="J81" i="1"/>
  <c r="BL202" i="1"/>
  <c r="BM202" i="1" s="1"/>
  <c r="BK202" i="1"/>
  <c r="BJ202" i="1"/>
  <c r="AV202" i="1"/>
  <c r="AT202" i="1"/>
  <c r="J202" i="1"/>
  <c r="J80" i="1"/>
  <c r="BL201" i="1"/>
  <c r="BM201" i="1" s="1"/>
  <c r="BK201" i="1"/>
  <c r="BJ201" i="1"/>
  <c r="AV201" i="1"/>
  <c r="AT201" i="1"/>
  <c r="AA201" i="1"/>
  <c r="J201" i="1"/>
  <c r="BL200" i="1"/>
  <c r="BM200" i="1" s="1"/>
  <c r="BK200" i="1"/>
  <c r="BJ200" i="1"/>
  <c r="AV200" i="1"/>
  <c r="AT200" i="1"/>
  <c r="AA200" i="1"/>
  <c r="J200" i="1"/>
  <c r="BL199" i="1"/>
  <c r="BM199" i="1" s="1"/>
  <c r="BK199" i="1"/>
  <c r="BJ199" i="1"/>
  <c r="AV199" i="1"/>
  <c r="AT199" i="1"/>
  <c r="J199" i="1"/>
  <c r="BL242" i="1"/>
  <c r="BM242" i="1" s="1"/>
  <c r="BK242" i="1"/>
  <c r="BJ242" i="1"/>
  <c r="AV242" i="1"/>
  <c r="AT242" i="1"/>
  <c r="AA242" i="1"/>
  <c r="J242" i="1"/>
  <c r="BL198" i="1"/>
  <c r="BM198" i="1" s="1"/>
  <c r="BK198" i="1"/>
  <c r="BJ198" i="1"/>
  <c r="AV198" i="1"/>
  <c r="AT198" i="1"/>
  <c r="J198" i="1"/>
  <c r="BL79" i="1"/>
  <c r="BM79" i="1" s="1"/>
  <c r="BK79" i="1"/>
  <c r="BJ79" i="1"/>
  <c r="AV79" i="1"/>
  <c r="AT79" i="1"/>
  <c r="AA79" i="1"/>
  <c r="J79" i="1"/>
  <c r="AA78" i="1"/>
  <c r="J78" i="1"/>
  <c r="BL197" i="1"/>
  <c r="BM197" i="1" s="1"/>
  <c r="BK197" i="1"/>
  <c r="BJ197" i="1"/>
  <c r="AV197" i="1"/>
  <c r="AT197" i="1"/>
  <c r="J197" i="1"/>
  <c r="BL241" i="1"/>
  <c r="BM241" i="1" s="1"/>
  <c r="BK241" i="1"/>
  <c r="BJ241" i="1"/>
  <c r="AV241" i="1"/>
  <c r="AT241" i="1"/>
  <c r="J241" i="1"/>
  <c r="J196" i="1"/>
  <c r="BL240" i="1"/>
  <c r="BM240" i="1" s="1"/>
  <c r="BK240" i="1"/>
  <c r="BJ240" i="1"/>
  <c r="AV240" i="1"/>
  <c r="AT240" i="1"/>
  <c r="J240" i="1"/>
  <c r="AA195" i="1"/>
  <c r="J195" i="1"/>
  <c r="AV194" i="1"/>
  <c r="AT194" i="1"/>
  <c r="J194" i="1"/>
  <c r="BL77" i="1"/>
  <c r="BM77" i="1" s="1"/>
  <c r="BK77" i="1"/>
  <c r="BJ77" i="1"/>
  <c r="AV77" i="1"/>
  <c r="AT77" i="1"/>
  <c r="J77" i="1"/>
  <c r="J193" i="1"/>
  <c r="BL192" i="1"/>
  <c r="BM192" i="1" s="1"/>
  <c r="BK192" i="1"/>
  <c r="BJ192" i="1"/>
  <c r="AV192" i="1"/>
  <c r="AT192" i="1"/>
  <c r="AA192" i="1"/>
  <c r="J192" i="1"/>
  <c r="BL191" i="1"/>
  <c r="BM191" i="1" s="1"/>
  <c r="BK191" i="1"/>
  <c r="BJ191" i="1"/>
  <c r="AV191" i="1"/>
  <c r="AT191" i="1"/>
  <c r="AA191" i="1"/>
  <c r="J191" i="1"/>
  <c r="J76" i="1"/>
  <c r="J75" i="1"/>
  <c r="BM239" i="1"/>
  <c r="BL239" i="1"/>
  <c r="BK239" i="1"/>
  <c r="BJ239" i="1"/>
  <c r="AV239" i="1"/>
  <c r="AT239" i="1"/>
  <c r="AA239" i="1"/>
  <c r="J239" i="1"/>
  <c r="BM74" i="1"/>
  <c r="BL74" i="1"/>
  <c r="BK74" i="1"/>
  <c r="BJ74" i="1"/>
  <c r="AV74" i="1"/>
  <c r="AT74" i="1"/>
  <c r="AS74" i="1"/>
  <c r="AA74" i="1"/>
  <c r="J74" i="1"/>
  <c r="BL238" i="1"/>
  <c r="BM238" i="1" s="1"/>
  <c r="BK238" i="1"/>
  <c r="BJ238" i="1"/>
  <c r="AV238" i="1"/>
  <c r="AT238" i="1"/>
  <c r="AA238" i="1"/>
  <c r="J238" i="1"/>
  <c r="BL73" i="1"/>
  <c r="BM73" i="1" s="1"/>
  <c r="BK73" i="1"/>
  <c r="BJ73" i="1"/>
  <c r="AV73" i="1"/>
  <c r="AT73" i="1"/>
  <c r="J73" i="1"/>
  <c r="J72" i="1"/>
  <c r="BL71" i="1"/>
  <c r="BM71" i="1" s="1"/>
  <c r="BK71" i="1"/>
  <c r="BJ71" i="1"/>
  <c r="AV71" i="1"/>
  <c r="AT71" i="1"/>
  <c r="AA71" i="1"/>
  <c r="J71" i="1"/>
  <c r="BL70" i="1"/>
  <c r="BM70" i="1" s="1"/>
  <c r="BK70" i="1"/>
  <c r="BJ70" i="1"/>
  <c r="AV70" i="1"/>
  <c r="AT70" i="1"/>
  <c r="AA70" i="1"/>
  <c r="J70" i="1"/>
  <c r="BL69" i="1"/>
  <c r="BM69" i="1" s="1"/>
  <c r="BK69" i="1"/>
  <c r="BJ69" i="1"/>
  <c r="AV69" i="1"/>
  <c r="AT69" i="1"/>
  <c r="AA69" i="1"/>
  <c r="J69" i="1"/>
  <c r="BL190" i="1"/>
  <c r="BM190" i="1" s="1"/>
  <c r="BK190" i="1"/>
  <c r="BJ190" i="1"/>
  <c r="AV190" i="1"/>
  <c r="AT190" i="1"/>
  <c r="AA190" i="1"/>
  <c r="J190" i="1"/>
  <c r="BL68" i="1"/>
  <c r="BM68" i="1" s="1"/>
  <c r="BK68" i="1"/>
  <c r="BJ68" i="1"/>
  <c r="AV68" i="1"/>
  <c r="AT68" i="1"/>
  <c r="J68" i="1"/>
  <c r="BL189" i="1"/>
  <c r="BM189" i="1" s="1"/>
  <c r="BK189" i="1"/>
  <c r="BJ189" i="1"/>
  <c r="AV189" i="1"/>
  <c r="AT189" i="1"/>
  <c r="AA189" i="1"/>
  <c r="J189" i="1"/>
  <c r="BL188" i="1"/>
  <c r="BM188" i="1" s="1"/>
  <c r="BK188" i="1"/>
  <c r="BJ188" i="1"/>
  <c r="AV188" i="1"/>
  <c r="AT188" i="1"/>
  <c r="AA188" i="1"/>
  <c r="J188" i="1"/>
  <c r="BL67" i="1"/>
  <c r="BM67" i="1" s="1"/>
  <c r="BK67" i="1"/>
  <c r="BJ67" i="1"/>
  <c r="AV67" i="1"/>
  <c r="AT67" i="1"/>
  <c r="J67" i="1"/>
  <c r="BL66" i="1"/>
  <c r="BM66" i="1" s="1"/>
  <c r="BK66" i="1"/>
  <c r="BJ66" i="1"/>
  <c r="AV66" i="1"/>
  <c r="AT66" i="1"/>
  <c r="J66" i="1"/>
  <c r="AA187" i="1"/>
  <c r="J187" i="1"/>
  <c r="BL65" i="1"/>
  <c r="BM65" i="1" s="1"/>
  <c r="BK65" i="1"/>
  <c r="BJ65" i="1"/>
  <c r="AV65" i="1"/>
  <c r="AT65" i="1"/>
  <c r="J65" i="1"/>
  <c r="BL186" i="1"/>
  <c r="BM186" i="1" s="1"/>
  <c r="BK186" i="1"/>
  <c r="BJ186" i="1"/>
  <c r="AV186" i="1"/>
  <c r="AT186" i="1"/>
  <c r="J186" i="1"/>
  <c r="BL64" i="1"/>
  <c r="BM64" i="1" s="1"/>
  <c r="BK64" i="1"/>
  <c r="BJ64" i="1"/>
  <c r="AV64" i="1"/>
  <c r="AT64" i="1"/>
  <c r="J64" i="1"/>
  <c r="AV237" i="1"/>
  <c r="AT237" i="1"/>
  <c r="J237" i="1"/>
  <c r="BM185" i="1"/>
  <c r="BL185" i="1"/>
  <c r="BK185" i="1"/>
  <c r="BJ185" i="1"/>
  <c r="AV185" i="1"/>
  <c r="AT185" i="1"/>
  <c r="AS185" i="1"/>
  <c r="AA185" i="1"/>
  <c r="J185" i="1"/>
  <c r="BL236" i="1"/>
  <c r="BM236" i="1" s="1"/>
  <c r="BK236" i="1"/>
  <c r="BJ236" i="1"/>
  <c r="AV236" i="1"/>
  <c r="AT236" i="1"/>
  <c r="AS236" i="1"/>
  <c r="AA236" i="1"/>
  <c r="J236" i="1"/>
  <c r="BM184" i="1"/>
  <c r="BL184" i="1"/>
  <c r="BK184" i="1"/>
  <c r="BJ184" i="1"/>
  <c r="AV184" i="1"/>
  <c r="AT184" i="1"/>
  <c r="AS184" i="1"/>
  <c r="AA184" i="1"/>
  <c r="J184" i="1"/>
  <c r="BL235" i="1"/>
  <c r="BM235" i="1" s="1"/>
  <c r="BK235" i="1"/>
  <c r="BJ235" i="1"/>
  <c r="AV235" i="1"/>
  <c r="AT235" i="1"/>
  <c r="AA235" i="1"/>
  <c r="J235" i="1"/>
  <c r="J234" i="1"/>
  <c r="BL183" i="1"/>
  <c r="BM183" i="1" s="1"/>
  <c r="BK183" i="1"/>
  <c r="BJ183" i="1"/>
  <c r="AV183" i="1"/>
  <c r="AT183" i="1"/>
  <c r="AS183" i="1"/>
  <c r="AA183" i="1"/>
  <c r="J183" i="1"/>
  <c r="BL182" i="1"/>
  <c r="BM182" i="1" s="1"/>
  <c r="BK182" i="1"/>
  <c r="BJ182" i="1"/>
  <c r="AV182" i="1"/>
  <c r="AT182" i="1"/>
  <c r="AA182" i="1"/>
  <c r="J182" i="1"/>
  <c r="BL181" i="1"/>
  <c r="BM181" i="1" s="1"/>
  <c r="BK181" i="1"/>
  <c r="BJ181" i="1"/>
  <c r="AV181" i="1"/>
  <c r="AT181" i="1"/>
  <c r="AA181" i="1"/>
  <c r="J181" i="1"/>
  <c r="BL233" i="1"/>
  <c r="BM233" i="1" s="1"/>
  <c r="BK233" i="1"/>
  <c r="BJ233" i="1"/>
  <c r="AV233" i="1"/>
  <c r="AT233" i="1"/>
  <c r="J233" i="1"/>
  <c r="BL63" i="1"/>
  <c r="BM63" i="1" s="1"/>
  <c r="BK63" i="1"/>
  <c r="BJ63" i="1"/>
  <c r="AV63" i="1"/>
  <c r="AT63" i="1"/>
  <c r="AS63" i="1"/>
  <c r="AA63" i="1"/>
  <c r="J63" i="1"/>
  <c r="BL180" i="1"/>
  <c r="BM180" i="1" s="1"/>
  <c r="BK180" i="1"/>
  <c r="BJ180" i="1"/>
  <c r="AV180" i="1"/>
  <c r="AT180" i="1"/>
  <c r="AS180" i="1"/>
  <c r="AA180" i="1"/>
  <c r="J180" i="1"/>
  <c r="BM179" i="1"/>
  <c r="BL179" i="1"/>
  <c r="BK179" i="1"/>
  <c r="BJ179" i="1"/>
  <c r="AV179" i="1"/>
  <c r="AT179" i="1"/>
  <c r="AA179" i="1"/>
  <c r="J179" i="1"/>
  <c r="AV62" i="1"/>
  <c r="AT62" i="1"/>
  <c r="AS62" i="1"/>
  <c r="AA62" i="1"/>
  <c r="J62" i="1"/>
  <c r="AA178" i="1"/>
  <c r="J178" i="1"/>
  <c r="BL177" i="1"/>
  <c r="BM177" i="1" s="1"/>
  <c r="BK177" i="1"/>
  <c r="BJ177" i="1"/>
  <c r="AV177" i="1"/>
  <c r="AT177" i="1"/>
  <c r="AS177" i="1"/>
  <c r="AA177" i="1"/>
  <c r="J177" i="1"/>
  <c r="AV61" i="1"/>
  <c r="AT61" i="1"/>
  <c r="J61" i="1"/>
  <c r="BL60" i="1"/>
  <c r="BM60" i="1" s="1"/>
  <c r="BK60" i="1"/>
  <c r="BJ60" i="1"/>
  <c r="AV60" i="1"/>
  <c r="AT60" i="1"/>
  <c r="AA60" i="1"/>
  <c r="J60" i="1"/>
  <c r="BL176" i="1"/>
  <c r="BM176" i="1" s="1"/>
  <c r="BK176" i="1"/>
  <c r="BJ176" i="1"/>
  <c r="AV176" i="1"/>
  <c r="AT176" i="1"/>
  <c r="J176" i="1"/>
  <c r="BL59" i="1"/>
  <c r="BM59" i="1" s="1"/>
  <c r="BK59" i="1"/>
  <c r="BJ59" i="1"/>
  <c r="AV59" i="1"/>
  <c r="AT59" i="1"/>
  <c r="AS59" i="1"/>
  <c r="AA59" i="1"/>
  <c r="J59" i="1"/>
  <c r="BL175" i="1"/>
  <c r="BM175" i="1" s="1"/>
  <c r="BK175" i="1"/>
  <c r="BJ175" i="1"/>
  <c r="AV175" i="1"/>
  <c r="AT175" i="1"/>
  <c r="AS175" i="1"/>
  <c r="AA175" i="1"/>
  <c r="J175" i="1"/>
  <c r="AV174" i="1"/>
  <c r="AT174" i="1"/>
  <c r="J174" i="1"/>
  <c r="BL173" i="1"/>
  <c r="BM173" i="1" s="1"/>
  <c r="BK173" i="1"/>
  <c r="BJ173" i="1"/>
  <c r="AT173" i="1"/>
  <c r="AA173" i="1"/>
  <c r="J173" i="1"/>
  <c r="BL58" i="1"/>
  <c r="BM58" i="1" s="1"/>
  <c r="BK58" i="1"/>
  <c r="BJ58" i="1"/>
  <c r="AV58" i="1"/>
  <c r="AT58" i="1"/>
  <c r="AS58" i="1"/>
  <c r="AA58" i="1"/>
  <c r="J58" i="1"/>
  <c r="BL172" i="1"/>
  <c r="BM172" i="1" s="1"/>
  <c r="BK172" i="1"/>
  <c r="BJ172" i="1"/>
  <c r="AV172" i="1"/>
  <c r="AT172" i="1"/>
  <c r="AS172" i="1"/>
  <c r="AA172" i="1"/>
  <c r="J172" i="1"/>
  <c r="BL171" i="1"/>
  <c r="BM171" i="1" s="1"/>
  <c r="BK171" i="1"/>
  <c r="BJ171" i="1"/>
  <c r="AV171" i="1"/>
  <c r="AT171" i="1"/>
  <c r="AA171" i="1"/>
  <c r="J171" i="1"/>
  <c r="BL57" i="1"/>
  <c r="BM57" i="1" s="1"/>
  <c r="BK57" i="1"/>
  <c r="BJ57" i="1"/>
  <c r="AV57" i="1"/>
  <c r="AT57" i="1"/>
  <c r="J57" i="1"/>
  <c r="J170" i="1"/>
  <c r="BL56" i="1"/>
  <c r="BM56" i="1" s="1"/>
  <c r="BK56" i="1"/>
  <c r="BJ56" i="1"/>
  <c r="AV56" i="1"/>
  <c r="AT56" i="1"/>
  <c r="AS56" i="1"/>
  <c r="AA56" i="1"/>
  <c r="J56" i="1"/>
  <c r="BL169" i="1"/>
  <c r="BM169" i="1" s="1"/>
  <c r="BK169" i="1"/>
  <c r="BJ169" i="1"/>
  <c r="AV169" i="1"/>
  <c r="AT169" i="1"/>
  <c r="AS169" i="1"/>
  <c r="AA169" i="1"/>
  <c r="J169" i="1"/>
  <c r="AV55" i="1"/>
  <c r="AT55" i="1"/>
  <c r="AS55" i="1"/>
  <c r="AA55" i="1"/>
  <c r="J55" i="1"/>
  <c r="BL54" i="1"/>
  <c r="BM54" i="1" s="1"/>
  <c r="BK54" i="1"/>
  <c r="BJ54" i="1"/>
  <c r="AV54" i="1"/>
  <c r="AT54" i="1"/>
  <c r="AS54" i="1"/>
  <c r="AA54" i="1"/>
  <c r="J54" i="1"/>
  <c r="AA168" i="1"/>
  <c r="J168" i="1"/>
  <c r="BL53" i="1"/>
  <c r="BM53" i="1" s="1"/>
  <c r="BK53" i="1"/>
  <c r="BJ53" i="1"/>
  <c r="AV53" i="1"/>
  <c r="AT53" i="1"/>
  <c r="AS53" i="1"/>
  <c r="AA53" i="1"/>
  <c r="J53" i="1"/>
  <c r="BL52" i="1"/>
  <c r="BM52" i="1" s="1"/>
  <c r="BK52" i="1"/>
  <c r="BJ52" i="1"/>
  <c r="AV52" i="1"/>
  <c r="AT52" i="1"/>
  <c r="AS52" i="1"/>
  <c r="AA52" i="1"/>
  <c r="J52" i="1"/>
  <c r="BL51" i="1"/>
  <c r="BM51" i="1" s="1"/>
  <c r="BK51" i="1"/>
  <c r="BJ51" i="1"/>
  <c r="AV51" i="1"/>
  <c r="AT51" i="1"/>
  <c r="AA51" i="1"/>
  <c r="J51" i="1"/>
  <c r="BL166" i="1"/>
  <c r="BM166" i="1" s="1"/>
  <c r="BK166" i="1"/>
  <c r="BJ166" i="1"/>
  <c r="AV166" i="1"/>
  <c r="AT166" i="1"/>
  <c r="AS166" i="1"/>
  <c r="J166" i="1"/>
  <c r="BL50" i="1"/>
  <c r="BM50" i="1" s="1"/>
  <c r="BK50" i="1"/>
  <c r="BJ50" i="1"/>
  <c r="AV50" i="1"/>
  <c r="AT50" i="1"/>
  <c r="J50" i="1"/>
  <c r="J49" i="1"/>
  <c r="BL165" i="1"/>
  <c r="BM165" i="1" s="1"/>
  <c r="BK165" i="1"/>
  <c r="BJ165" i="1"/>
  <c r="AV165" i="1"/>
  <c r="AT165" i="1"/>
  <c r="AS165" i="1"/>
  <c r="AA165" i="1"/>
  <c r="J165" i="1"/>
  <c r="BL164" i="1"/>
  <c r="BM164" i="1" s="1"/>
  <c r="BK164" i="1"/>
  <c r="BJ164" i="1"/>
  <c r="AV164" i="1"/>
  <c r="AT164" i="1"/>
  <c r="AS164" i="1"/>
  <c r="J164" i="1"/>
  <c r="J48" i="1"/>
  <c r="BL47" i="1"/>
  <c r="BM47" i="1" s="1"/>
  <c r="BK47" i="1"/>
  <c r="BJ47" i="1"/>
  <c r="AV47" i="1"/>
  <c r="AT47" i="1"/>
  <c r="AS47" i="1"/>
  <c r="AA47" i="1"/>
  <c r="J47" i="1"/>
  <c r="AV46" i="1"/>
  <c r="AT46" i="1"/>
  <c r="AS46" i="1"/>
  <c r="AA46" i="1"/>
  <c r="J46" i="1"/>
  <c r="BL163" i="1"/>
  <c r="BM163" i="1" s="1"/>
  <c r="BK163" i="1"/>
  <c r="BJ163" i="1"/>
  <c r="AV163" i="1"/>
  <c r="AT163" i="1"/>
  <c r="AS163" i="1"/>
  <c r="AA163" i="1"/>
  <c r="J163" i="1"/>
  <c r="BL45" i="1"/>
  <c r="BM45" i="1" s="1"/>
  <c r="BK45" i="1"/>
  <c r="BJ45" i="1"/>
  <c r="AV45" i="1"/>
  <c r="AT45" i="1"/>
  <c r="AS45" i="1"/>
  <c r="AA45" i="1"/>
  <c r="J45" i="1"/>
  <c r="BL44" i="1"/>
  <c r="BM44" i="1" s="1"/>
  <c r="BK44" i="1"/>
  <c r="BJ44" i="1"/>
  <c r="AV44" i="1"/>
  <c r="AT44" i="1"/>
  <c r="AS44" i="1"/>
  <c r="J44" i="1"/>
  <c r="BL162" i="1"/>
  <c r="BM162" i="1" s="1"/>
  <c r="BK162" i="1"/>
  <c r="BJ162" i="1"/>
  <c r="AV162" i="1"/>
  <c r="AT162" i="1"/>
  <c r="AS162" i="1"/>
  <c r="AA162" i="1"/>
  <c r="J162" i="1"/>
  <c r="BL161" i="1"/>
  <c r="BM161" i="1" s="1"/>
  <c r="BK161" i="1"/>
  <c r="BJ161" i="1"/>
  <c r="AV161" i="1"/>
  <c r="AT161" i="1"/>
  <c r="AS161" i="1"/>
  <c r="AA161" i="1"/>
  <c r="J161" i="1"/>
  <c r="BL160" i="1"/>
  <c r="BM160" i="1" s="1"/>
  <c r="BK160" i="1"/>
  <c r="BJ160" i="1"/>
  <c r="AV160" i="1"/>
  <c r="AT160" i="1"/>
  <c r="J160" i="1"/>
  <c r="AV159" i="1"/>
  <c r="AT159" i="1"/>
  <c r="AA159" i="1"/>
  <c r="J159" i="1"/>
  <c r="AV158" i="1"/>
  <c r="AT158" i="1"/>
  <c r="AA158" i="1"/>
  <c r="J158" i="1"/>
  <c r="AV43" i="1"/>
  <c r="AT43" i="1"/>
  <c r="AA43" i="1"/>
  <c r="J43" i="1"/>
  <c r="AV42" i="1"/>
  <c r="AT42" i="1"/>
  <c r="AA42" i="1"/>
  <c r="J42" i="1"/>
  <c r="AV41" i="1"/>
  <c r="AT41" i="1"/>
  <c r="AA41" i="1"/>
  <c r="J41" i="1"/>
  <c r="AV157" i="1"/>
  <c r="AT157" i="1"/>
  <c r="J157" i="1"/>
  <c r="AV156" i="1"/>
  <c r="AT156" i="1"/>
  <c r="AS156" i="1"/>
  <c r="AA156" i="1"/>
  <c r="J156" i="1"/>
  <c r="AA155" i="1"/>
  <c r="J155" i="1"/>
  <c r="AV40" i="1"/>
  <c r="AT40" i="1"/>
  <c r="J40" i="1"/>
  <c r="AA154" i="1"/>
  <c r="J154" i="1"/>
  <c r="AV39" i="1"/>
  <c r="AT39" i="1"/>
  <c r="AA39" i="1"/>
  <c r="J39" i="1"/>
  <c r="J38" i="1"/>
  <c r="AV153" i="1"/>
  <c r="AT153" i="1"/>
  <c r="AA153" i="1"/>
  <c r="J153" i="1"/>
  <c r="AV152" i="1"/>
  <c r="AT152" i="1"/>
  <c r="AA152" i="1"/>
  <c r="J152" i="1"/>
  <c r="AV151" i="1"/>
  <c r="AT151" i="1"/>
  <c r="AA151" i="1"/>
  <c r="J151" i="1"/>
  <c r="AV150" i="1"/>
  <c r="AT150" i="1"/>
  <c r="AS150" i="1"/>
  <c r="AA150" i="1"/>
  <c r="J150" i="1"/>
  <c r="AV149" i="1"/>
  <c r="AT149" i="1"/>
  <c r="AA149" i="1"/>
  <c r="J149" i="1"/>
  <c r="AV37" i="1"/>
  <c r="AT37" i="1"/>
  <c r="AA37" i="1"/>
  <c r="J37" i="1"/>
  <c r="AV232" i="1"/>
  <c r="AT232" i="1"/>
  <c r="AS232" i="1"/>
  <c r="AA232" i="1"/>
  <c r="J232" i="1"/>
  <c r="AV148" i="1"/>
  <c r="AT148" i="1"/>
  <c r="AA148" i="1"/>
  <c r="J148" i="1"/>
  <c r="AV147" i="1"/>
  <c r="AT147" i="1"/>
  <c r="AS147" i="1"/>
  <c r="AA147" i="1"/>
  <c r="J147" i="1"/>
  <c r="AV36" i="1"/>
  <c r="AT36" i="1"/>
  <c r="AS36" i="1"/>
  <c r="AA36" i="1"/>
  <c r="J36" i="1"/>
  <c r="AV35" i="1"/>
  <c r="AT35" i="1"/>
  <c r="AA35" i="1"/>
  <c r="J35" i="1"/>
  <c r="AV146" i="1"/>
  <c r="AT146" i="1"/>
  <c r="AS146" i="1"/>
  <c r="AA146" i="1"/>
  <c r="J146" i="1"/>
  <c r="AV145" i="1"/>
  <c r="AT145" i="1"/>
  <c r="AS145" i="1"/>
  <c r="AA145" i="1"/>
  <c r="J145" i="1"/>
  <c r="AV144" i="1"/>
  <c r="AT144" i="1"/>
  <c r="AS144" i="1"/>
  <c r="AA144" i="1"/>
  <c r="J144" i="1"/>
  <c r="AV143" i="1"/>
  <c r="AT143" i="1"/>
  <c r="AS143" i="1"/>
  <c r="AA143" i="1"/>
  <c r="J143" i="1"/>
  <c r="AV34" i="1"/>
  <c r="AT34" i="1"/>
  <c r="AA34" i="1"/>
  <c r="J34" i="1"/>
  <c r="AV33" i="1"/>
  <c r="AT33" i="1"/>
  <c r="AS33" i="1"/>
  <c r="AA33" i="1"/>
  <c r="J33" i="1"/>
  <c r="AV142" i="1"/>
  <c r="AT142" i="1"/>
  <c r="AS142" i="1"/>
  <c r="AA142" i="1"/>
  <c r="J142" i="1"/>
  <c r="AV32" i="1"/>
  <c r="AT32" i="1"/>
  <c r="AA32" i="1"/>
  <c r="J32" i="1"/>
  <c r="J141" i="1"/>
  <c r="J231" i="1"/>
  <c r="AV140" i="1"/>
  <c r="AT140" i="1"/>
  <c r="AS140" i="1"/>
  <c r="AA140" i="1"/>
  <c r="J140" i="1"/>
  <c r="AA139" i="1"/>
  <c r="J139" i="1"/>
  <c r="AV31" i="1"/>
  <c r="AT31" i="1"/>
  <c r="AS31" i="1"/>
  <c r="AA31" i="1"/>
  <c r="J31" i="1"/>
  <c r="AV138" i="1"/>
  <c r="AT138" i="1"/>
  <c r="AS138" i="1"/>
  <c r="AA138" i="1"/>
  <c r="J138" i="1"/>
  <c r="AV137" i="1"/>
  <c r="AT137" i="1"/>
  <c r="AA137" i="1"/>
  <c r="J137" i="1"/>
  <c r="AV136" i="1"/>
  <c r="AT136" i="1"/>
  <c r="AA136" i="1"/>
  <c r="J136" i="1"/>
  <c r="AV30" i="1"/>
  <c r="AT30" i="1"/>
  <c r="AS30" i="1"/>
  <c r="AA30" i="1"/>
  <c r="J30" i="1"/>
  <c r="AV29" i="1"/>
  <c r="AT29" i="1"/>
  <c r="AA29" i="1"/>
  <c r="J29" i="1"/>
  <c r="AV135" i="1"/>
  <c r="AT135" i="1"/>
  <c r="AS135" i="1"/>
  <c r="AA135" i="1"/>
  <c r="J135" i="1"/>
  <c r="AV28" i="1"/>
  <c r="AT28" i="1"/>
  <c r="AS28" i="1"/>
  <c r="AA28" i="1"/>
  <c r="J28" i="1"/>
  <c r="AV134" i="1"/>
  <c r="AT134" i="1"/>
  <c r="AS134" i="1"/>
  <c r="AA134" i="1"/>
  <c r="J134" i="1"/>
  <c r="BJ133" i="1"/>
  <c r="AV133" i="1"/>
  <c r="AT133" i="1"/>
  <c r="AS133" i="1"/>
  <c r="AA133" i="1"/>
  <c r="J133" i="1"/>
  <c r="BJ27" i="1"/>
  <c r="AV27" i="1"/>
  <c r="AT27" i="1"/>
  <c r="AS27" i="1"/>
  <c r="AA27" i="1"/>
  <c r="J27" i="1"/>
  <c r="BJ26" i="1"/>
  <c r="AV26" i="1"/>
  <c r="AT26" i="1"/>
  <c r="AA26" i="1"/>
  <c r="J26" i="1"/>
  <c r="BJ132" i="1"/>
  <c r="AV132" i="1"/>
  <c r="AT132" i="1"/>
  <c r="AA132" i="1"/>
  <c r="J132" i="1"/>
  <c r="AA25" i="1"/>
  <c r="J25" i="1"/>
  <c r="BM24" i="1"/>
  <c r="BL24" i="1"/>
  <c r="BK24" i="1"/>
  <c r="BJ24" i="1"/>
  <c r="AV24" i="1"/>
  <c r="AT24" i="1"/>
  <c r="AS24" i="1"/>
  <c r="AA24" i="1"/>
  <c r="J24" i="1"/>
  <c r="CO23" i="1"/>
  <c r="CN23" i="1"/>
  <c r="CM23" i="1"/>
  <c r="CP23" i="1" s="1"/>
  <c r="BM23" i="1"/>
  <c r="BL23" i="1"/>
  <c r="BK23" i="1"/>
  <c r="BJ23" i="1"/>
  <c r="AV23" i="1"/>
  <c r="AT23" i="1"/>
  <c r="AS23" i="1"/>
  <c r="AA23" i="1"/>
  <c r="J23" i="1"/>
  <c r="BL22" i="1"/>
  <c r="BK22" i="1"/>
  <c r="BJ22" i="1"/>
  <c r="BM22" i="1" s="1"/>
  <c r="AV22" i="1"/>
  <c r="AT22" i="1"/>
  <c r="AS22" i="1"/>
  <c r="AA22" i="1"/>
  <c r="J22" i="1"/>
  <c r="BM131" i="1"/>
  <c r="BL131" i="1"/>
  <c r="BK131" i="1"/>
  <c r="BJ131" i="1"/>
  <c r="AV131" i="1"/>
  <c r="AT131" i="1"/>
  <c r="AS131" i="1"/>
  <c r="AA131" i="1"/>
  <c r="J131" i="1"/>
  <c r="BL130" i="1"/>
  <c r="BK130" i="1"/>
  <c r="BJ130" i="1"/>
  <c r="BM130" i="1" s="1"/>
  <c r="AV130" i="1"/>
  <c r="AT130" i="1"/>
  <c r="AS130" i="1"/>
  <c r="AA130" i="1"/>
  <c r="J130" i="1"/>
  <c r="BM21" i="1"/>
  <c r="BL21" i="1"/>
  <c r="BK21" i="1"/>
  <c r="BJ21" i="1"/>
  <c r="AV21" i="1"/>
  <c r="AT21" i="1"/>
  <c r="AS21" i="1"/>
  <c r="AA21" i="1"/>
  <c r="J21" i="1"/>
  <c r="CO230" i="1"/>
  <c r="CN230" i="1"/>
  <c r="CM230" i="1"/>
  <c r="CP230" i="1" s="1"/>
  <c r="BL230" i="1"/>
  <c r="BK230" i="1"/>
  <c r="BJ230" i="1"/>
  <c r="BM230" i="1" s="1"/>
  <c r="AV230" i="1"/>
  <c r="AT230" i="1"/>
  <c r="AS230" i="1"/>
  <c r="AA230" i="1"/>
  <c r="J230" i="1"/>
  <c r="CP129" i="1"/>
  <c r="CO129" i="1"/>
  <c r="CN129" i="1"/>
  <c r="CM129" i="1"/>
  <c r="BM129" i="1"/>
  <c r="BL129" i="1"/>
  <c r="BK129" i="1"/>
  <c r="BJ129" i="1"/>
  <c r="AV129" i="1"/>
  <c r="AT129" i="1"/>
  <c r="AA129" i="1"/>
  <c r="J129" i="1"/>
  <c r="BM128" i="1"/>
  <c r="BL128" i="1"/>
  <c r="BK128" i="1"/>
  <c r="BJ128" i="1"/>
  <c r="AV128" i="1"/>
  <c r="AT128" i="1"/>
  <c r="AS128" i="1"/>
  <c r="AA128" i="1"/>
  <c r="J128" i="1"/>
  <c r="CP127" i="1"/>
  <c r="CO127" i="1"/>
  <c r="CN127" i="1"/>
  <c r="CM127" i="1"/>
  <c r="BM127" i="1"/>
  <c r="BL127" i="1"/>
  <c r="BK127" i="1"/>
  <c r="BJ127" i="1"/>
  <c r="AV127" i="1"/>
  <c r="AT127" i="1"/>
  <c r="AA127" i="1"/>
  <c r="J127" i="1"/>
  <c r="CP126" i="1"/>
  <c r="CO126" i="1"/>
  <c r="CN126" i="1"/>
  <c r="CM126" i="1"/>
  <c r="BM126" i="1"/>
  <c r="BL126" i="1"/>
  <c r="BK126" i="1"/>
  <c r="BJ126" i="1"/>
  <c r="AV126" i="1"/>
  <c r="AT126" i="1"/>
  <c r="AS126" i="1"/>
  <c r="AA126" i="1"/>
  <c r="J126" i="1"/>
  <c r="BM20" i="1"/>
  <c r="BL20" i="1"/>
  <c r="BK20" i="1"/>
  <c r="BJ20" i="1"/>
  <c r="AV20" i="1"/>
  <c r="AT20" i="1"/>
  <c r="AA20" i="1"/>
  <c r="J20" i="1"/>
  <c r="CP125" i="1"/>
  <c r="CO125" i="1"/>
  <c r="CN125" i="1"/>
  <c r="CM125" i="1"/>
  <c r="BM125" i="1"/>
  <c r="BL125" i="1"/>
  <c r="BK125" i="1"/>
  <c r="BJ125" i="1"/>
  <c r="AV125" i="1"/>
  <c r="AT125" i="1"/>
  <c r="AS125" i="1"/>
  <c r="AA125" i="1"/>
  <c r="J125" i="1"/>
  <c r="BL124" i="1"/>
  <c r="BK124" i="1"/>
  <c r="BJ124" i="1"/>
  <c r="BM124" i="1" s="1"/>
  <c r="AV124" i="1"/>
  <c r="AT124" i="1"/>
  <c r="J124" i="1"/>
  <c r="BM19" i="1"/>
  <c r="BL19" i="1"/>
  <c r="BK19" i="1"/>
  <c r="BJ19" i="1"/>
  <c r="AV19" i="1"/>
  <c r="AT19" i="1"/>
  <c r="AA19" i="1"/>
  <c r="J19" i="1"/>
  <c r="BM123" i="1"/>
  <c r="BL123" i="1"/>
  <c r="BK123" i="1"/>
  <c r="BJ123" i="1"/>
  <c r="AV123" i="1"/>
  <c r="AT123" i="1"/>
  <c r="AA123" i="1"/>
  <c r="J123" i="1"/>
  <c r="BM18" i="1"/>
  <c r="BL18" i="1"/>
  <c r="BK18" i="1"/>
  <c r="BJ18" i="1"/>
  <c r="AV18" i="1"/>
  <c r="AT18" i="1"/>
  <c r="AS18" i="1"/>
  <c r="AA18" i="1"/>
  <c r="J18" i="1"/>
  <c r="BL17" i="1"/>
  <c r="BK17" i="1"/>
  <c r="BJ17" i="1"/>
  <c r="BM17" i="1" s="1"/>
  <c r="AV17" i="1"/>
  <c r="AT17" i="1"/>
  <c r="AS17" i="1"/>
  <c r="AA17" i="1"/>
  <c r="J17" i="1"/>
  <c r="BM122" i="1"/>
  <c r="BL122" i="1"/>
  <c r="BK122" i="1"/>
  <c r="BJ122" i="1"/>
  <c r="AV122" i="1"/>
  <c r="AT122" i="1"/>
  <c r="AA122" i="1"/>
  <c r="J122" i="1"/>
  <c r="BM16" i="1"/>
  <c r="BL16" i="1"/>
  <c r="BK16" i="1"/>
  <c r="BJ16" i="1"/>
  <c r="AV16" i="1"/>
  <c r="AT16" i="1"/>
  <c r="AS16" i="1"/>
  <c r="AA16" i="1"/>
  <c r="J16" i="1"/>
  <c r="CO121" i="1"/>
  <c r="CN121" i="1"/>
  <c r="CM121" i="1"/>
  <c r="CP121" i="1" s="1"/>
  <c r="BL121" i="1"/>
  <c r="BK121" i="1"/>
  <c r="BJ121" i="1"/>
  <c r="BM121" i="1" s="1"/>
  <c r="AV121" i="1"/>
  <c r="AT121" i="1"/>
  <c r="AS121" i="1"/>
  <c r="AA121" i="1"/>
  <c r="J121" i="1"/>
  <c r="BM15" i="1"/>
  <c r="BL15" i="1"/>
  <c r="BK15" i="1"/>
  <c r="BJ15" i="1"/>
  <c r="AV15" i="1"/>
  <c r="AT15" i="1"/>
  <c r="AS15" i="1"/>
  <c r="AA15" i="1"/>
  <c r="J15" i="1"/>
  <c r="CO14" i="1"/>
  <c r="CN14" i="1"/>
  <c r="CM14" i="1"/>
  <c r="CP14" i="1" s="1"/>
  <c r="BL14" i="1"/>
  <c r="BK14" i="1"/>
  <c r="BJ14" i="1"/>
  <c r="BM14" i="1" s="1"/>
  <c r="AV14" i="1"/>
  <c r="AT14" i="1"/>
  <c r="AA14" i="1"/>
  <c r="J14" i="1"/>
  <c r="CO120" i="1"/>
  <c r="CN120" i="1"/>
  <c r="CM120" i="1"/>
  <c r="CP120" i="1" s="1"/>
  <c r="BL120" i="1"/>
  <c r="BK120" i="1"/>
  <c r="BJ120" i="1"/>
  <c r="BM120" i="1" s="1"/>
  <c r="AV120" i="1"/>
  <c r="AT120" i="1"/>
  <c r="AS120" i="1"/>
  <c r="AA120" i="1"/>
  <c r="J120" i="1"/>
  <c r="BM119" i="1"/>
  <c r="BL119" i="1"/>
  <c r="BK119" i="1"/>
  <c r="BJ119" i="1"/>
  <c r="AV119" i="1"/>
  <c r="AT119" i="1"/>
  <c r="AA119" i="1"/>
  <c r="J119" i="1"/>
  <c r="BM118" i="1"/>
  <c r="BL118" i="1"/>
  <c r="BK118" i="1"/>
  <c r="BJ118" i="1"/>
  <c r="AV118" i="1"/>
  <c r="AT118" i="1"/>
  <c r="AA118" i="1"/>
  <c r="J118" i="1"/>
  <c r="BM13" i="1"/>
  <c r="BL13" i="1"/>
  <c r="BK13" i="1"/>
  <c r="BJ13" i="1"/>
  <c r="AV13" i="1"/>
  <c r="AT13" i="1"/>
  <c r="AS13" i="1"/>
  <c r="AA13" i="1"/>
  <c r="J13" i="1"/>
  <c r="BL117" i="1"/>
  <c r="BK117" i="1"/>
  <c r="BJ117" i="1"/>
  <c r="BM117" i="1" s="1"/>
  <c r="AV117" i="1"/>
  <c r="AT117" i="1"/>
  <c r="AS117" i="1"/>
  <c r="AA117" i="1"/>
  <c r="J117" i="1"/>
  <c r="BM12" i="1"/>
  <c r="BL12" i="1"/>
  <c r="BK12" i="1"/>
  <c r="BJ12" i="1"/>
  <c r="AV12" i="1"/>
  <c r="AT12" i="1"/>
  <c r="AA12" i="1"/>
  <c r="J12" i="1"/>
  <c r="CP229" i="1"/>
  <c r="CO229" i="1"/>
  <c r="CN229" i="1"/>
  <c r="CM229" i="1"/>
  <c r="BM229" i="1"/>
  <c r="BL229" i="1"/>
  <c r="BK229" i="1"/>
  <c r="BJ229" i="1"/>
  <c r="AV229" i="1"/>
  <c r="AT229" i="1"/>
  <c r="AS229" i="1"/>
  <c r="AA229" i="1"/>
  <c r="J229" i="1"/>
  <c r="BL11" i="1"/>
  <c r="BK11" i="1"/>
  <c r="BJ11" i="1"/>
  <c r="BM11" i="1" s="1"/>
  <c r="AV11" i="1"/>
  <c r="AT11" i="1"/>
  <c r="AA11" i="1"/>
  <c r="J11" i="1"/>
  <c r="CO10" i="1"/>
  <c r="CN10" i="1"/>
  <c r="CM10" i="1"/>
  <c r="CP10" i="1" s="1"/>
  <c r="BL10" i="1"/>
  <c r="BK10" i="1"/>
  <c r="BJ10" i="1"/>
  <c r="BM10" i="1" s="1"/>
  <c r="AV10" i="1"/>
  <c r="AT10" i="1"/>
  <c r="AS10" i="1"/>
  <c r="AA10" i="1"/>
  <c r="J10" i="1"/>
  <c r="BM9" i="1"/>
  <c r="BL9" i="1"/>
  <c r="BK9" i="1"/>
  <c r="AV9" i="1"/>
  <c r="AT9" i="1"/>
  <c r="AA9" i="1"/>
  <c r="J9" i="1"/>
  <c r="CO116" i="1"/>
  <c r="CN116" i="1"/>
  <c r="CM116" i="1"/>
  <c r="CP116" i="1" s="1"/>
  <c r="AA116" i="1"/>
  <c r="J116" i="1"/>
  <c r="BM8" i="1"/>
  <c r="BL8" i="1"/>
  <c r="BK8" i="1"/>
  <c r="AV8" i="1"/>
  <c r="AT8" i="1"/>
  <c r="AA8" i="1"/>
  <c r="J8" i="1"/>
  <c r="AA115" i="1"/>
  <c r="J115" i="1"/>
  <c r="CP7" i="1"/>
  <c r="CO7" i="1"/>
  <c r="CN7" i="1"/>
  <c r="CM7" i="1"/>
  <c r="AV7" i="1"/>
  <c r="AT7" i="1"/>
  <c r="AS7" i="1"/>
  <c r="AA7" i="1"/>
  <c r="J7" i="1"/>
  <c r="J114" i="1"/>
  <c r="AV113" i="1"/>
  <c r="AT113" i="1"/>
  <c r="AA113" i="1"/>
  <c r="J113" i="1"/>
  <c r="CP6" i="1"/>
  <c r="CO6" i="1"/>
  <c r="CN6" i="1"/>
  <c r="CM6" i="1"/>
  <c r="J6" i="1"/>
  <c r="CO5" i="1"/>
  <c r="CN5" i="1"/>
  <c r="CM5" i="1"/>
  <c r="CP5" i="1" s="1"/>
  <c r="BM5" i="1"/>
  <c r="BL5" i="1"/>
  <c r="BK5" i="1"/>
  <c r="AV5" i="1"/>
  <c r="AT5" i="1"/>
  <c r="AA5" i="1"/>
  <c r="J5" i="1"/>
  <c r="CP4" i="1"/>
  <c r="CO4" i="1"/>
  <c r="CN4" i="1"/>
  <c r="CM4" i="1"/>
  <c r="AV4" i="1"/>
  <c r="AT4" i="1"/>
  <c r="AA4" i="1"/>
  <c r="J4" i="1"/>
  <c r="CP3" i="1"/>
  <c r="CO3" i="1"/>
  <c r="CN3" i="1"/>
  <c r="CM3" i="1"/>
  <c r="BM3" i="1"/>
  <c r="BL3" i="1"/>
  <c r="BK3" i="1"/>
  <c r="BJ3" i="1"/>
  <c r="AV3" i="1"/>
  <c r="AT3" i="1"/>
  <c r="AS3" i="1"/>
  <c r="AA3" i="1"/>
  <c r="J3" i="1"/>
  <c r="J228" i="1"/>
  <c r="BM112" i="1"/>
  <c r="BL112" i="1"/>
  <c r="BK112" i="1"/>
  <c r="BJ112" i="1"/>
  <c r="AV112" i="1"/>
  <c r="AT112" i="1"/>
  <c r="AS112" i="1"/>
  <c r="AA112" i="1"/>
  <c r="J112" i="1"/>
  <c r="AA111" i="1"/>
  <c r="J111" i="1"/>
  <c r="CO227" i="1"/>
  <c r="CN227" i="1"/>
  <c r="CM227" i="1"/>
  <c r="CP227" i="1" s="1"/>
  <c r="BL227" i="1"/>
  <c r="BK227" i="1"/>
  <c r="BJ227" i="1"/>
  <c r="BM227" i="1" s="1"/>
  <c r="AV227" i="1"/>
  <c r="AT227" i="1"/>
  <c r="AA227" i="1"/>
  <c r="J227" i="1"/>
  <c r="CO2" i="1"/>
  <c r="CN2" i="1"/>
  <c r="CM2" i="1"/>
  <c r="CP2" i="1" s="1"/>
  <c r="AV2" i="1"/>
  <c r="AT2" i="1"/>
  <c r="AS2" i="1"/>
  <c r="AA2" i="1"/>
  <c r="J2" i="1"/>
  <c r="BL226" i="1"/>
  <c r="BK226" i="1"/>
  <c r="BJ226" i="1"/>
  <c r="BM226" i="1" s="1"/>
  <c r="AV226" i="1"/>
  <c r="AT226" i="1"/>
  <c r="AS226" i="1"/>
  <c r="AA226" i="1"/>
  <c r="J226" i="1"/>
</calcChain>
</file>

<file path=xl/sharedStrings.xml><?xml version="1.0" encoding="utf-8"?>
<sst xmlns="http://schemas.openxmlformats.org/spreadsheetml/2006/main" count="4846" uniqueCount="592">
  <si>
    <t xml:space="preserve">pořadové číslo </t>
  </si>
  <si>
    <t>doručeno</t>
  </si>
  <si>
    <t xml:space="preserve">jméno </t>
  </si>
  <si>
    <t>rodné číslo</t>
  </si>
  <si>
    <t>Datum narození</t>
  </si>
  <si>
    <t>genotyp HSD3B1</t>
  </si>
  <si>
    <t>PSA ze dne doručeno</t>
  </si>
  <si>
    <t>LDH ze dne doručeno</t>
  </si>
  <si>
    <t>Datum dg.</t>
  </si>
  <si>
    <t>Věk v době dg.</t>
  </si>
  <si>
    <t>iPSA</t>
  </si>
  <si>
    <t>Gleason skóre</t>
  </si>
  <si>
    <t>Gleason skóre součet</t>
  </si>
  <si>
    <t>Gleason skóre kategorie (8 a výše, 7, 6 a níže)</t>
  </si>
  <si>
    <t>Malobuněčná složka (0/1)</t>
  </si>
  <si>
    <t>RARP (0/1)</t>
  </si>
  <si>
    <t>Radikální RT (0/1)</t>
  </si>
  <si>
    <t>Salvage RT (0/1)</t>
  </si>
  <si>
    <t>Adjuvantní RT (0/1)</t>
  </si>
  <si>
    <t>cTNM</t>
  </si>
  <si>
    <t>pTNM (operovaní)</t>
  </si>
  <si>
    <t>Meta v době dg (0/1)</t>
  </si>
  <si>
    <t>hodnocení TNM v čase diag  (M1, N1, T3-4, T2 a níže)</t>
  </si>
  <si>
    <t>Datum mPC</t>
  </si>
  <si>
    <t>Datum mCRPC</t>
  </si>
  <si>
    <t>Datum kastrace</t>
  </si>
  <si>
    <t>Doba od kastrace do rozvoje kastrační rezistence (dny)</t>
  </si>
  <si>
    <t>High volume (0/1) vs. Low volume (v době kastrace)</t>
  </si>
  <si>
    <t>LHRH (0/1)</t>
  </si>
  <si>
    <t xml:space="preserve"> LHRH</t>
  </si>
  <si>
    <t>Chirurgická kastrace (0/1)</t>
  </si>
  <si>
    <t>PSA nadir (po kastraci)</t>
  </si>
  <si>
    <t>Datum PSA nadir</t>
  </si>
  <si>
    <t>Postižení uzlin (0/1)</t>
  </si>
  <si>
    <t>Postižení skeletu (0/1)</t>
  </si>
  <si>
    <t>Postižení plic (0/1)</t>
  </si>
  <si>
    <t>Postižení jater (0/1)</t>
  </si>
  <si>
    <t>Jiné postižení (0/1)</t>
  </si>
  <si>
    <t>Abirateron/enzalutamid</t>
  </si>
  <si>
    <t>typ Pca</t>
  </si>
  <si>
    <t>Postchemo/prechemo jen u mCRPC</t>
  </si>
  <si>
    <t>High volume (0/1) vs. Low volume (v době nasazení ARTA)</t>
  </si>
  <si>
    <t>Datum zahájení ARTA</t>
  </si>
  <si>
    <t>Datum ukončení ARTA</t>
  </si>
  <si>
    <t>Doba užívání ARTA (dny)</t>
  </si>
  <si>
    <t>Doba užívání ARTA nadir (dny)</t>
  </si>
  <si>
    <t>baseline ARTA (v den doručení vzorku, 1/0/nezačal ARTA)</t>
  </si>
  <si>
    <t>Věk v době zahájení ARTA</t>
  </si>
  <si>
    <t>Datum odběru při zahájení ARTA</t>
  </si>
  <si>
    <t>PSA (při zahájení ARTA)</t>
  </si>
  <si>
    <t>NSE (při zahájení ARTA)</t>
  </si>
  <si>
    <t>Chromogranin A (při zahájení ARTA)</t>
  </si>
  <si>
    <t>LDH (při zahájení ARTA)</t>
  </si>
  <si>
    <t>ALP (při zahájení ARTA)</t>
  </si>
  <si>
    <t>CRP (při zahájení ARTA)</t>
  </si>
  <si>
    <t>Hemoglobin (při zahájení ARTA)</t>
  </si>
  <si>
    <t>Leukocyty (při zahájení ARTA)</t>
  </si>
  <si>
    <t>Trombocyty (při zahájení ARTA)</t>
  </si>
  <si>
    <t>Neutrofily abs. Počet (při zahájení ARTA)</t>
  </si>
  <si>
    <t>Monocyty abs. Počet (při zahájení ARTA)</t>
  </si>
  <si>
    <t>Lymfocyty abs. Počet (při zahájení ARTA)</t>
  </si>
  <si>
    <t>NLR (poměr neutrofilů/lymfocytů)</t>
  </si>
  <si>
    <t>LMR (poměr lymfocytů/monocytů)</t>
  </si>
  <si>
    <t>PLR (poměr trombocytů/lymfocytů)</t>
  </si>
  <si>
    <t>SII = neutrofily x trombocyty/lymfocyty</t>
  </si>
  <si>
    <t>PS (ECOG)</t>
  </si>
  <si>
    <t>BPI</t>
  </si>
  <si>
    <t>PSA nadir</t>
  </si>
  <si>
    <t>Klinický efekt (0/1)</t>
  </si>
  <si>
    <t>CR/PR (0/1)</t>
  </si>
  <si>
    <t>Datum CR/PR</t>
  </si>
  <si>
    <t>Nežádoucí účinky ARTA (0/1)</t>
  </si>
  <si>
    <t>Léčba docetaxel (0/1)</t>
  </si>
  <si>
    <t>Datum zahájení léčby</t>
  </si>
  <si>
    <t>Datum ukončení léčby</t>
  </si>
  <si>
    <t>Počet cyklů</t>
  </si>
  <si>
    <t>Datum odběrů před zahájením docetaxelu</t>
  </si>
  <si>
    <t>PSA (při doce)</t>
  </si>
  <si>
    <t>NSE (při doce)</t>
  </si>
  <si>
    <t>Chromogranin A (při doce)</t>
  </si>
  <si>
    <t>LDH (při doce)</t>
  </si>
  <si>
    <t>ALP (při doce)</t>
  </si>
  <si>
    <t>CRP (při doce)</t>
  </si>
  <si>
    <t>Hemoglobin (při doce)</t>
  </si>
  <si>
    <t>Leukocyty (při doce)</t>
  </si>
  <si>
    <t>Trombocyty (při doce)</t>
  </si>
  <si>
    <t>Neutrofily abs. Počet (při doce)</t>
  </si>
  <si>
    <t>Monocyty abs. Počet (při doce)</t>
  </si>
  <si>
    <t>Lymfocyty abs. Počet (při doce)</t>
  </si>
  <si>
    <t>NLR (při doce)</t>
  </si>
  <si>
    <t>LMR (při doce)</t>
  </si>
  <si>
    <t>PLR (při doce)</t>
  </si>
  <si>
    <t>SII (při doce)</t>
  </si>
  <si>
    <t>Nežádoucí účinky doce (0/1)</t>
  </si>
  <si>
    <t>Cabazitaxel (0/1)</t>
  </si>
  <si>
    <t>Další chemoterapie (0/1)</t>
  </si>
  <si>
    <t>Jiná ARTA (0/1)</t>
  </si>
  <si>
    <t>Radium-223 (0/1)</t>
  </si>
  <si>
    <t>Paliativní RT (0/1)</t>
  </si>
  <si>
    <t>SRE (patol. Fr., RT meta skeletu, míšní komprese, operace)</t>
  </si>
  <si>
    <t>Bifosfonáty (0/1)</t>
  </si>
  <si>
    <t>Denosumab (0/1)</t>
  </si>
  <si>
    <t>Úmrtí (0/1)</t>
  </si>
  <si>
    <t>Datum poslední kontroly/úmrtí</t>
  </si>
  <si>
    <t>Šimek Vladimír</t>
  </si>
  <si>
    <t>C/C</t>
  </si>
  <si>
    <t>5+4</t>
  </si>
  <si>
    <t>TxN0M1b</t>
  </si>
  <si>
    <t>M1</t>
  </si>
  <si>
    <t>degarelix</t>
  </si>
  <si>
    <t>enzalutamid</t>
  </si>
  <si>
    <t>mCRPC</t>
  </si>
  <si>
    <t>postchemo</t>
  </si>
  <si>
    <t>UN</t>
  </si>
  <si>
    <t>Pléha Bohuslav</t>
  </si>
  <si>
    <t>A/A</t>
  </si>
  <si>
    <t>4+4</t>
  </si>
  <si>
    <t>leuprorelin</t>
  </si>
  <si>
    <t>prechemo</t>
  </si>
  <si>
    <t>NA</t>
  </si>
  <si>
    <t>Doubrava Josef</t>
  </si>
  <si>
    <t>4+5</t>
  </si>
  <si>
    <t>T2N0M1b</t>
  </si>
  <si>
    <t>Fiury Josef</t>
  </si>
  <si>
    <t>A/C</t>
  </si>
  <si>
    <t>4+3</t>
  </si>
  <si>
    <t>T3N0M0</t>
  </si>
  <si>
    <t>T3bN0M0</t>
  </si>
  <si>
    <t>T3</t>
  </si>
  <si>
    <t>goserelin</t>
  </si>
  <si>
    <t>ne arta</t>
  </si>
  <si>
    <t>Janeček Vladimír</t>
  </si>
  <si>
    <t>abirateron</t>
  </si>
  <si>
    <t>Bařinka Petr</t>
  </si>
  <si>
    <t>T2N1M1c</t>
  </si>
  <si>
    <t>mHSPC</t>
  </si>
  <si>
    <t>Žák Vladimír</t>
  </si>
  <si>
    <t>T2N0M0</t>
  </si>
  <si>
    <t>T2</t>
  </si>
  <si>
    <t>duplicita (melanom)</t>
  </si>
  <si>
    <t>Rech Josef</t>
  </si>
  <si>
    <t>T4N1M1b</t>
  </si>
  <si>
    <t>Tesařík Jaroslav</t>
  </si>
  <si>
    <t>T3bN1M0</t>
  </si>
  <si>
    <t>N1</t>
  </si>
  <si>
    <t>Vogl Jaroslav</t>
  </si>
  <si>
    <t>T3N0M1b</t>
  </si>
  <si>
    <t>Chytil Oldřich</t>
  </si>
  <si>
    <t>5+3</t>
  </si>
  <si>
    <t>T2cN0M1b</t>
  </si>
  <si>
    <t>triptorelin</t>
  </si>
  <si>
    <t>Hapala Aleš</t>
  </si>
  <si>
    <t>3+4</t>
  </si>
  <si>
    <t>TxNxM1b</t>
  </si>
  <si>
    <t>Kestl Jaroslav</t>
  </si>
  <si>
    <t>5+5</t>
  </si>
  <si>
    <t>Macháček Stanislav</t>
  </si>
  <si>
    <t>T3aN2M1b</t>
  </si>
  <si>
    <t>Andrýsek Antonín</t>
  </si>
  <si>
    <t>3+3</t>
  </si>
  <si>
    <t>T1cN0M0</t>
  </si>
  <si>
    <t>Heitl Antonín</t>
  </si>
  <si>
    <t>T3N1M1c</t>
  </si>
  <si>
    <t>Steiger Přemysl</t>
  </si>
  <si>
    <t>Lenhart František</t>
  </si>
  <si>
    <t>Dobisík Jiří</t>
  </si>
  <si>
    <t>T3aN0M0</t>
  </si>
  <si>
    <t>Haderka Josef</t>
  </si>
  <si>
    <t>T2aN0M0</t>
  </si>
  <si>
    <t>T2cN0M0</t>
  </si>
  <si>
    <t>Marvan Petr</t>
  </si>
  <si>
    <t>Palásek Jan</t>
  </si>
  <si>
    <t>T3aN0M1b</t>
  </si>
  <si>
    <t>Abrahám František</t>
  </si>
  <si>
    <t>Konarik Jaromír</t>
  </si>
  <si>
    <t>Smítal František</t>
  </si>
  <si>
    <t>Král Lubomír</t>
  </si>
  <si>
    <t>T4N0M0</t>
  </si>
  <si>
    <t>Matuščík Daniel</t>
  </si>
  <si>
    <t>&lt;0,6</t>
  </si>
  <si>
    <t>Stratil Jiří</t>
  </si>
  <si>
    <t>T2N0M1a</t>
  </si>
  <si>
    <t>duplicita, Spartan</t>
  </si>
  <si>
    <t>Grygar Josef</t>
  </si>
  <si>
    <t>T2bN0M0</t>
  </si>
  <si>
    <t>Coufal Květoslav</t>
  </si>
  <si>
    <t>Pečenka Jaroslav</t>
  </si>
  <si>
    <t>duplicita (tonsila)</t>
  </si>
  <si>
    <t>Koudelka Josef</t>
  </si>
  <si>
    <t>Bohár Jiří</t>
  </si>
  <si>
    <t>duplicita (Hodgkin)</t>
  </si>
  <si>
    <t>Lojda Ladislav</t>
  </si>
  <si>
    <t>Skácel Luděk</t>
  </si>
  <si>
    <t>duplicita (pulmo)</t>
  </si>
  <si>
    <t>Procházka Bohumil</t>
  </si>
  <si>
    <t>Vosátka Karel</t>
  </si>
  <si>
    <t>2+3</t>
  </si>
  <si>
    <t>Horák Vladimír</t>
  </si>
  <si>
    <t>Kašík Pavel</t>
  </si>
  <si>
    <t>Vargulič Jan</t>
  </si>
  <si>
    <t>Staněk Jiří</t>
  </si>
  <si>
    <t>T3bN0M1b</t>
  </si>
  <si>
    <t>Sršeň Milan</t>
  </si>
  <si>
    <t>T4NxM1b</t>
  </si>
  <si>
    <t>Krejčí Lubomír</t>
  </si>
  <si>
    <t>T3bN1M1b</t>
  </si>
  <si>
    <t>Bodnár Rudolf</t>
  </si>
  <si>
    <t>3+2</t>
  </si>
  <si>
    <t>pT3bN0M0</t>
  </si>
  <si>
    <t>Čada Jaromír</t>
  </si>
  <si>
    <t>Zimmermann Alois</t>
  </si>
  <si>
    <t>UN.5.2011</t>
  </si>
  <si>
    <t>Ondruška Bohumil</t>
  </si>
  <si>
    <t>T2N1M0</t>
  </si>
  <si>
    <t>Lollek Karel</t>
  </si>
  <si>
    <t>199,9 (31.10.2106)</t>
  </si>
  <si>
    <t>Zatloukal Jaroslav</t>
  </si>
  <si>
    <t>1+2</t>
  </si>
  <si>
    <t>T1N0M0</t>
  </si>
  <si>
    <t>dupicita (cholangiokarcinom)</t>
  </si>
  <si>
    <t>Špírek Jiří</t>
  </si>
  <si>
    <t>Fiala Miroslav</t>
  </si>
  <si>
    <t>T3bN1M1c</t>
  </si>
  <si>
    <t>duplicita (lymfom)</t>
  </si>
  <si>
    <t>Horák Zdeněk</t>
  </si>
  <si>
    <t>Macháček Jiří</t>
  </si>
  <si>
    <t>duplicita (ca. prsu)</t>
  </si>
  <si>
    <t>Výstřela Vladimír</t>
  </si>
  <si>
    <t>Milar Miroslav</t>
  </si>
  <si>
    <t>T2cN1M1b</t>
  </si>
  <si>
    <t>Komínek Josef</t>
  </si>
  <si>
    <t>T2N1M1b</t>
  </si>
  <si>
    <t>Navrátil Jiří</t>
  </si>
  <si>
    <t>T2NXM0</t>
  </si>
  <si>
    <t>Kolomazník Ladislav</t>
  </si>
  <si>
    <t>Drabina Kamil</t>
  </si>
  <si>
    <t>Slavotínek Ladislav</t>
  </si>
  <si>
    <t>Papoušek Zdeněk</t>
  </si>
  <si>
    <t>TXN0M0</t>
  </si>
  <si>
    <t>Bojčuk Karel</t>
  </si>
  <si>
    <t>T1cNXM0</t>
  </si>
  <si>
    <t>Prorok Jaromír</t>
  </si>
  <si>
    <t>T3NXM1b</t>
  </si>
  <si>
    <t>Odložilík Jiří</t>
  </si>
  <si>
    <t>Zapletal Aleš</t>
  </si>
  <si>
    <t>Kozák Mečislav</t>
  </si>
  <si>
    <t>bez meta</t>
  </si>
  <si>
    <t>HSPC</t>
  </si>
  <si>
    <t>Zezulka Jindřich</t>
  </si>
  <si>
    <t>Rýpar Jindřich</t>
  </si>
  <si>
    <t>TXNXM1c</t>
  </si>
  <si>
    <t>Bártek Ivo</t>
  </si>
  <si>
    <t>probíhá</t>
  </si>
  <si>
    <t>Nedoma František</t>
  </si>
  <si>
    <t>Matyščák Josef</t>
  </si>
  <si>
    <t>T4N0M1b</t>
  </si>
  <si>
    <t>Školoudík Josef</t>
  </si>
  <si>
    <t>Nesvadbík František</t>
  </si>
  <si>
    <t>T4N1M0</t>
  </si>
  <si>
    <t>Orálek Alois</t>
  </si>
  <si>
    <t>Skokan Jan</t>
  </si>
  <si>
    <t>TXNXM1b</t>
  </si>
  <si>
    <t>Kučera Antonín</t>
  </si>
  <si>
    <t>Feistl Josef</t>
  </si>
  <si>
    <t>T2N1M1a</t>
  </si>
  <si>
    <t>pokračuje</t>
  </si>
  <si>
    <t>Měrka Pavel</t>
  </si>
  <si>
    <t>duplicita</t>
  </si>
  <si>
    <t>Amort Josef</t>
  </si>
  <si>
    <t>Hýbl Josef</t>
  </si>
  <si>
    <t>Hrabal Jaroslav</t>
  </si>
  <si>
    <t>T3bN2M1b</t>
  </si>
  <si>
    <t>Lehký Josef</t>
  </si>
  <si>
    <t>T3N1M0</t>
  </si>
  <si>
    <t>Novák Milan</t>
  </si>
  <si>
    <t>Potěšil Jan</t>
  </si>
  <si>
    <t>Šaršon Miloslav</t>
  </si>
  <si>
    <t>2+2</t>
  </si>
  <si>
    <t>Kaštyl Zdeněk</t>
  </si>
  <si>
    <t>Maitz Herbert</t>
  </si>
  <si>
    <t>3+5</t>
  </si>
  <si>
    <t>Langer František</t>
  </si>
  <si>
    <t>Sobota František</t>
  </si>
  <si>
    <t>T2NXM1b</t>
  </si>
  <si>
    <t>Koupil Miroslav</t>
  </si>
  <si>
    <t>Fojtů František</t>
  </si>
  <si>
    <t>Kousal Miroslav</t>
  </si>
  <si>
    <t>Polášek Vladimír</t>
  </si>
  <si>
    <t>Netolický Jaroslav</t>
  </si>
  <si>
    <t>Neděla Vladimír</t>
  </si>
  <si>
    <t>duplicita (ca. rtu)</t>
  </si>
  <si>
    <t>Šiler Lubomír</t>
  </si>
  <si>
    <t>duplicita (ca. penisu)</t>
  </si>
  <si>
    <t>Gancarčík Vlastimil</t>
  </si>
  <si>
    <t>Dlouhý Čestmír</t>
  </si>
  <si>
    <t>T3NXM0</t>
  </si>
  <si>
    <t>Hohn Miroslav</t>
  </si>
  <si>
    <t xml:space="preserve"> 4+3</t>
  </si>
  <si>
    <t>cT3 N1M1b</t>
  </si>
  <si>
    <t>PR</t>
  </si>
  <si>
    <t>Suchánek Břetislav</t>
  </si>
  <si>
    <t xml:space="preserve"> pT2b pN+ MO</t>
  </si>
  <si>
    <t>Hájek Rudolf</t>
  </si>
  <si>
    <t>T3aN1M1</t>
  </si>
  <si>
    <t>Teplý Jiří</t>
  </si>
  <si>
    <t>T3bN1M1</t>
  </si>
  <si>
    <t>O</t>
  </si>
  <si>
    <t>Ondryáš Zdeněk</t>
  </si>
  <si>
    <t>pT3bpN0 M0</t>
  </si>
  <si>
    <t>Beran Milan</t>
  </si>
  <si>
    <t>T3b NXM1b</t>
  </si>
  <si>
    <t>Polner Miroslav</t>
  </si>
  <si>
    <t>T2 NXM1</t>
  </si>
  <si>
    <t>dipherelin</t>
  </si>
  <si>
    <t>Švestka Jindřich</t>
  </si>
  <si>
    <t>T2NxM1</t>
  </si>
  <si>
    <t>Leptoprol</t>
  </si>
  <si>
    <t xml:space="preserve"> abirateron</t>
  </si>
  <si>
    <t>Vaňourek Jiří</t>
  </si>
  <si>
    <t>T2-3 NX MX</t>
  </si>
  <si>
    <t>CRPC M0</t>
  </si>
  <si>
    <t>Nekarda Milan</t>
  </si>
  <si>
    <t>T-4  N0 M1b</t>
  </si>
  <si>
    <t>Klega Vilém</t>
  </si>
  <si>
    <t>Zemánek Jiří</t>
  </si>
  <si>
    <t>T4 N1 M0</t>
  </si>
  <si>
    <t>Reich Jaromír</t>
  </si>
  <si>
    <t xml:space="preserve"> 3+4</t>
  </si>
  <si>
    <t>T3-4NXM0</t>
  </si>
  <si>
    <t>bikalutamid</t>
  </si>
  <si>
    <t>Tesař Jan</t>
  </si>
  <si>
    <t>Indrák Jan</t>
  </si>
  <si>
    <t>T4N1M1</t>
  </si>
  <si>
    <t>Procházka Milan</t>
  </si>
  <si>
    <t xml:space="preserve"> 24.4.2020</t>
  </si>
  <si>
    <t>T4aN1M1b</t>
  </si>
  <si>
    <t>Vincenec Antonín</t>
  </si>
  <si>
    <t>T3b-T4N1M1</t>
  </si>
  <si>
    <t xml:space="preserve"> 08.12.2020</t>
  </si>
  <si>
    <t>Žalák Přemysl</t>
  </si>
  <si>
    <t>Navrátil Jáchym</t>
  </si>
  <si>
    <t>Boška Jiří</t>
  </si>
  <si>
    <t>abirateton</t>
  </si>
  <si>
    <t>Jahoda Jaromír</t>
  </si>
  <si>
    <t xml:space="preserve"> 5+4</t>
  </si>
  <si>
    <t>T3-4NxMX</t>
  </si>
  <si>
    <t>Kociňák Anton</t>
  </si>
  <si>
    <t>TXN1?M0</t>
  </si>
  <si>
    <t>Schromm Karel</t>
  </si>
  <si>
    <t>T3N1M1b</t>
  </si>
  <si>
    <t>Zendulka Milan</t>
  </si>
  <si>
    <t>cT3-4N0 M1</t>
  </si>
  <si>
    <t>leproprolol</t>
  </si>
  <si>
    <t>Zapletal Václav</t>
  </si>
  <si>
    <t>T2bN0M1b</t>
  </si>
  <si>
    <t xml:space="preserve">M1 </t>
  </si>
  <si>
    <t>Šlahorek Miroslav</t>
  </si>
  <si>
    <t xml:space="preserve"> pT2a pNX M0</t>
  </si>
  <si>
    <t>Jílek Jan</t>
  </si>
  <si>
    <t>Vybíral Miroslav</t>
  </si>
  <si>
    <t>pT2cNX</t>
  </si>
  <si>
    <t>Kryške Jiří</t>
  </si>
  <si>
    <t>pT2c pNX MO</t>
  </si>
  <si>
    <t xml:space="preserve"> 15.1.2021</t>
  </si>
  <si>
    <t>Vulc Milan</t>
  </si>
  <si>
    <t>T2NXMX</t>
  </si>
  <si>
    <t>pT3bNX</t>
  </si>
  <si>
    <t>apalutamid</t>
  </si>
  <si>
    <t>Hovadík Jaroslav</t>
  </si>
  <si>
    <t>cT3-4 N1 M1</t>
  </si>
  <si>
    <t>Pěnička Jaroslav</t>
  </si>
  <si>
    <t>dipherelin/degarelix</t>
  </si>
  <si>
    <t>Pospěch Vladimír</t>
  </si>
  <si>
    <t>?</t>
  </si>
  <si>
    <t>TXN1M1b</t>
  </si>
  <si>
    <t>Žatecký Jan</t>
  </si>
  <si>
    <t>pT3a pN0 M0</t>
  </si>
  <si>
    <t>Lešovský Zdeněk</t>
  </si>
  <si>
    <t>cT1 N0M0</t>
  </si>
  <si>
    <t>Kamlar František</t>
  </si>
  <si>
    <t>T4 N1 M1a</t>
  </si>
  <si>
    <t>Patera Vlastislav</t>
  </si>
  <si>
    <t>Salák František</t>
  </si>
  <si>
    <t>pT3a N0 M0</t>
  </si>
  <si>
    <t>Václavek Petr</t>
  </si>
  <si>
    <t>pT2c pN0 M0</t>
  </si>
  <si>
    <t>Diphereline</t>
  </si>
  <si>
    <t>Kloss Josef</t>
  </si>
  <si>
    <t>T2-3 N0 M0-1</t>
  </si>
  <si>
    <t>Skála Bedřich</t>
  </si>
  <si>
    <t>Mrázek Josef</t>
  </si>
  <si>
    <t>diphrelin</t>
  </si>
  <si>
    <t>Benč Josef</t>
  </si>
  <si>
    <t>cTb Nx M0</t>
  </si>
  <si>
    <t>T</t>
  </si>
  <si>
    <t>Kollman Josef</t>
  </si>
  <si>
    <t>pT2bN0Mx</t>
  </si>
  <si>
    <t xml:space="preserve"> 3.1.2020</t>
  </si>
  <si>
    <t>Nimmrichter Josef</t>
  </si>
  <si>
    <t>5.5.20221</t>
  </si>
  <si>
    <t>Hrdlička Bohumíř</t>
  </si>
  <si>
    <t>T3BN0MX</t>
  </si>
  <si>
    <t>casodex</t>
  </si>
  <si>
    <t>Valenta Václav</t>
  </si>
  <si>
    <t>Hlavinka Ladislav</t>
  </si>
  <si>
    <t xml:space="preserve">T4N1M1b </t>
  </si>
  <si>
    <t>Sitta Jiří</t>
  </si>
  <si>
    <t xml:space="preserve"> 4+4</t>
  </si>
  <si>
    <t>Suchý Milan</t>
  </si>
  <si>
    <t>předán do spádu</t>
  </si>
  <si>
    <t>Mikulica Vladimír</t>
  </si>
  <si>
    <t>Stejskal Petr</t>
  </si>
  <si>
    <t>T3aN1M1b</t>
  </si>
  <si>
    <t>Procházka Pavel</t>
  </si>
  <si>
    <t>3+3 a 3+4</t>
  </si>
  <si>
    <t>Novák Miroslav</t>
  </si>
  <si>
    <t>T4N1M1c</t>
  </si>
  <si>
    <t>Petruň Ivo</t>
  </si>
  <si>
    <t>T2cN1M1a</t>
  </si>
  <si>
    <t>Kuřica Josef</t>
  </si>
  <si>
    <t>Miček Vladimír</t>
  </si>
  <si>
    <t>T3N1M1</t>
  </si>
  <si>
    <t>Smolík Vojtěch</t>
  </si>
  <si>
    <t>T2aN2M1b</t>
  </si>
  <si>
    <t>Frančák Josef</t>
  </si>
  <si>
    <t>pT3b N0 M0</t>
  </si>
  <si>
    <t>Zapletal František</t>
  </si>
  <si>
    <t>UN M1</t>
  </si>
  <si>
    <t>Prachař Zdeněk</t>
  </si>
  <si>
    <t>cT3b-4cN1M1b</t>
  </si>
  <si>
    <t>Valníček Milan</t>
  </si>
  <si>
    <t xml:space="preserve">TX NX M1b </t>
  </si>
  <si>
    <t>abirateon</t>
  </si>
  <si>
    <t>Doubrava Jiří</t>
  </si>
  <si>
    <t>pT3bpN1M0</t>
  </si>
  <si>
    <t>Janeček Josef</t>
  </si>
  <si>
    <t>TXNXM1</t>
  </si>
  <si>
    <t>Čiháček Jan</t>
  </si>
  <si>
    <t>Jánošík Eduard</t>
  </si>
  <si>
    <t>T2cNXM0</t>
  </si>
  <si>
    <t>CPRC M0</t>
  </si>
  <si>
    <t>Balatka Jaroslav</t>
  </si>
  <si>
    <t>Neradílek Josef</t>
  </si>
  <si>
    <t>T2bN0M1</t>
  </si>
  <si>
    <t>Moravec Zdeněk</t>
  </si>
  <si>
    <t>Pulter Stanislav</t>
  </si>
  <si>
    <t>Sotolář Zdeněk</t>
  </si>
  <si>
    <t>T2-3N1M1b</t>
  </si>
  <si>
    <t>Feranec Marcel</t>
  </si>
  <si>
    <t>T3aNxM1b</t>
  </si>
  <si>
    <t>Krejčí Vratislav</t>
  </si>
  <si>
    <t>Sláma Vladislav</t>
  </si>
  <si>
    <t>cT4N1M1c</t>
  </si>
  <si>
    <t>Mačák Jirka</t>
  </si>
  <si>
    <t>pT3bpN0M0</t>
  </si>
  <si>
    <t>Krobot Jiří</t>
  </si>
  <si>
    <t>cT3N0M1b</t>
  </si>
  <si>
    <t>Kytlica Antonín</t>
  </si>
  <si>
    <t>pT2cpN0M0</t>
  </si>
  <si>
    <t>Bednář Libor</t>
  </si>
  <si>
    <t>cT3bN0M1b</t>
  </si>
  <si>
    <t>Pivečka Vlastimil</t>
  </si>
  <si>
    <t>darolutamid</t>
  </si>
  <si>
    <t>Jedelský Jiří</t>
  </si>
  <si>
    <t>Šostok Jiří</t>
  </si>
  <si>
    <t>T3bN0M1c</t>
  </si>
  <si>
    <t>Vtípil Zdeněk</t>
  </si>
  <si>
    <t>Tomášek Vladimír</t>
  </si>
  <si>
    <t>Mencl Alexander</t>
  </si>
  <si>
    <t>Strakoš Jaromír</t>
  </si>
  <si>
    <t>degarelix, triptorelin</t>
  </si>
  <si>
    <t xml:space="preserve"> 21.09.22</t>
  </si>
  <si>
    <t>Macháček Zdeněk</t>
  </si>
  <si>
    <t>T1cN1M1a</t>
  </si>
  <si>
    <t>Spáčil Jan</t>
  </si>
  <si>
    <t>pT2cNx</t>
  </si>
  <si>
    <t>apalutamud</t>
  </si>
  <si>
    <t>Navrátil Josef</t>
  </si>
  <si>
    <t>cT4N0M1b</t>
  </si>
  <si>
    <t>Jaroš Boris</t>
  </si>
  <si>
    <t>Wiener Radomír</t>
  </si>
  <si>
    <t>Míl Bohuslav</t>
  </si>
  <si>
    <t>Mikulík  Vladimír</t>
  </si>
  <si>
    <t>T3bNxM0</t>
  </si>
  <si>
    <t>apalutiamid</t>
  </si>
  <si>
    <t>Pokorný Rostislav</t>
  </si>
  <si>
    <t>Volný Mikuláš</t>
  </si>
  <si>
    <t>cT3bN1M1b</t>
  </si>
  <si>
    <t>Lopata Jaroslav</t>
  </si>
  <si>
    <t>T2-T3N1M1c</t>
  </si>
  <si>
    <t>Sedláček Vladislav</t>
  </si>
  <si>
    <t>pT3bN1M1b</t>
  </si>
  <si>
    <t>Hambálek Jiří</t>
  </si>
  <si>
    <t>cT2c-3aN1M1</t>
  </si>
  <si>
    <t>Habram Roman</t>
  </si>
  <si>
    <t>cT3aN0M1c</t>
  </si>
  <si>
    <t>Paprota Josef</t>
  </si>
  <si>
    <t>cT2cN0M1B</t>
  </si>
  <si>
    <t>Macháček Jaromír</t>
  </si>
  <si>
    <t>T3bN0M1</t>
  </si>
  <si>
    <t>Výloha Milan</t>
  </si>
  <si>
    <t>pT3aN0M0</t>
  </si>
  <si>
    <t>Weinlich Břetislav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</si>
  <si>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</si>
  <si>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Růžička Miroslav</t>
  </si>
  <si>
    <t>pT3acN0Mx</t>
  </si>
  <si>
    <t>Michálek Miloslav</t>
  </si>
  <si>
    <t>Foukal Stanislav</t>
  </si>
  <si>
    <t>cT3-4N1M1b</t>
  </si>
  <si>
    <t>progrese</t>
  </si>
  <si>
    <t>Škurek Jan</t>
  </si>
  <si>
    <t>pT3bpNXM0</t>
  </si>
  <si>
    <t>Staněk Jan</t>
  </si>
  <si>
    <t>cT3-4N1M1</t>
  </si>
  <si>
    <t>Babica Jaromír</t>
  </si>
  <si>
    <t>bicalutamid</t>
  </si>
  <si>
    <t>Kotek Miroslav</t>
  </si>
  <si>
    <t>Argan Marek</t>
  </si>
  <si>
    <t>pT3apN0M0</t>
  </si>
  <si>
    <t>Valoušek Jiří</t>
  </si>
  <si>
    <t>TXN0M1</t>
  </si>
  <si>
    <t>Němeček Jaroslav</t>
  </si>
  <si>
    <t>pT3bN1M0</t>
  </si>
  <si>
    <t>Uvíra Miroslav</t>
  </si>
  <si>
    <t>Holba Antonín</t>
  </si>
  <si>
    <t>Malík Jiří</t>
  </si>
  <si>
    <t>cT4N1M1b</t>
  </si>
  <si>
    <t>Zipser Bronislav</t>
  </si>
  <si>
    <t>Bílek Karel</t>
  </si>
  <si>
    <t>Steipe Jan</t>
  </si>
  <si>
    <t>Vítek Jaroslav</t>
  </si>
  <si>
    <t>cTXN1M1c</t>
  </si>
  <si>
    <t>Končík Josef</t>
  </si>
  <si>
    <t>T3-4N1M1b</t>
  </si>
  <si>
    <t>Kratochvíl Lubomír</t>
  </si>
  <si>
    <t>pT3bpN1M0 bilat</t>
  </si>
  <si>
    <t>Knápek František</t>
  </si>
  <si>
    <t>TX NX M0</t>
  </si>
  <si>
    <t>cyproteron</t>
  </si>
  <si>
    <t>Dufka Zdeněk</t>
  </si>
  <si>
    <t>Šrámek Karel</t>
  </si>
  <si>
    <t>cT2b-T3aNxMx</t>
  </si>
  <si>
    <t>pT3bpN1M1b</t>
  </si>
  <si>
    <t>Musil Pavel</t>
  </si>
  <si>
    <t xml:space="preserve"> cT4cN1 M1</t>
  </si>
  <si>
    <t>Mazur Milan</t>
  </si>
  <si>
    <t xml:space="preserve"> cT3bN0M1b</t>
  </si>
  <si>
    <t>Vlk Jaroslav</t>
  </si>
  <si>
    <t>pT3apNXM0</t>
  </si>
  <si>
    <t>Míšek Jaromír</t>
  </si>
  <si>
    <t>cT2 N0 M1b</t>
  </si>
  <si>
    <t>Čajka Česlav</t>
  </si>
  <si>
    <t>1561, 3</t>
  </si>
  <si>
    <t>cT3 N1 M1c</t>
  </si>
  <si>
    <t>Peterka Vladimír</t>
  </si>
  <si>
    <t>Cimbál Jaroslav</t>
  </si>
  <si>
    <t>cT2cNxcM1b</t>
  </si>
  <si>
    <t>Kohut František</t>
  </si>
  <si>
    <t>Miklík Jiří</t>
  </si>
  <si>
    <t>T2b NX M0</t>
  </si>
  <si>
    <t>Salík František</t>
  </si>
  <si>
    <t>cT3a cN1 cM0</t>
  </si>
  <si>
    <t>Brachtl Oldřich</t>
  </si>
  <si>
    <t xml:space="preserve">4+5 </t>
  </si>
  <si>
    <t>T2c-T3a N1 M0</t>
  </si>
  <si>
    <t>Zaoral Josef</t>
  </si>
  <si>
    <t xml:space="preserve"> T2b-3a  N1 M1</t>
  </si>
  <si>
    <t>Pudil Jiří</t>
  </si>
  <si>
    <t>T2c N1 M1a</t>
  </si>
  <si>
    <t>Matějíček Jaroslav</t>
  </si>
  <si>
    <t>Šon Josef</t>
  </si>
  <si>
    <t>Kalandra Petr</t>
  </si>
  <si>
    <t>cT4N1M1a</t>
  </si>
  <si>
    <t>Burda Jaroslav</t>
  </si>
  <si>
    <t>pT3b pN1M0</t>
  </si>
  <si>
    <t>Petrlík Evžen</t>
  </si>
  <si>
    <t>cT2N0M0</t>
  </si>
  <si>
    <t>Opletal Jiří</t>
  </si>
  <si>
    <t>pT4pN1(7*/9)MX</t>
  </si>
  <si>
    <t>Hanák Jaroslav</t>
  </si>
  <si>
    <t xml:space="preserve">4+4 </t>
  </si>
  <si>
    <t>T2-3 N1 M1</t>
  </si>
  <si>
    <t>Drmola Josef</t>
  </si>
  <si>
    <t>Kurtin Milan</t>
  </si>
  <si>
    <t>pT3bpN1(3/13)Mx</t>
  </si>
  <si>
    <t>Nadymáček Oldřich</t>
  </si>
  <si>
    <t>T3b N1 MX</t>
  </si>
  <si>
    <t>typ PCa (HS, mHS, M0 CRPC, mCRPC)</t>
  </si>
  <si>
    <t>nezačal</t>
  </si>
  <si>
    <t>nedosáhl</t>
  </si>
  <si>
    <t xml:space="preserve">nezačal </t>
  </si>
  <si>
    <t>nezahájil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</si>
</sst>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.9"/>
      <color theme="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164" fontId="2" fillId="2" borderId="1" xfId="0" applyNumberFormat="1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left" vertical="center" wrapText="1" indent="1"/>
    </xf>
    <xf numFmtId="164" fontId="2" fillId="3" borderId="1" xfId="0" applyNumberFormat="1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3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right" indent="2"/>
    </xf>
    <xf numFmtId="164" fontId="0" fillId="0" borderId="1" xfId="0" applyNumberFormat="1" applyBorder="1" applyAlignment="1">
      <alignment horizontal="right" indent="2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left" indent="1"/>
    </xf>
    <xf numFmtId="1" fontId="0" fillId="0" borderId="1" xfId="0" applyNumberForma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vertical="center" indent="1"/>
    </xf>
    <xf numFmtId="1" fontId="0" fillId="0" borderId="1" xfId="0" applyNumberFormat="1" applyBorder="1" applyAlignment="1">
      <alignment horizontal="left" vertical="center" indent="1"/>
    </xf>
    <xf numFmtId="164" fontId="0" fillId="0" borderId="1" xfId="0" applyNumberFormat="1" applyBorder="1" applyAlignment="1">
      <alignment horizontal="left" vertical="center" indent="1"/>
    </xf>
    <xf numFmtId="164" fontId="4" fillId="0" borderId="1" xfId="0" applyNumberFormat="1" applyFont="1" applyBorder="1" applyAlignment="1">
      <alignment horizontal="left" vertical="center" indent="1"/>
    </xf>
    <xf numFmtId="1" fontId="4" fillId="0" borderId="1" xfId="0" applyNumberFormat="1" applyFont="1" applyBorder="1" applyAlignment="1">
      <alignment horizontal="left" vertical="center" indent="1"/>
    </xf>
    <xf numFmtId="2" fontId="0" fillId="0" borderId="1" xfId="0" applyNumberForma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64" fontId="0" fillId="7" borderId="1" xfId="0" applyNumberForma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2" fontId="4" fillId="0" borderId="1" xfId="0" applyNumberFormat="1" applyFont="1" applyBorder="1" applyAlignment="1">
      <alignment horizontal="left" vertical="center" indent="1"/>
    </xf>
    <xf numFmtId="0" fontId="0" fillId="7" borderId="1" xfId="0" applyFill="1" applyBorder="1" applyAlignment="1">
      <alignment horizontal="left" vertical="center" indent="1"/>
    </xf>
    <xf numFmtId="0" fontId="3" fillId="0" borderId="1" xfId="0" applyFont="1" applyBorder="1" applyAlignment="1">
      <alignment horizontal="left" indent="2"/>
    </xf>
    <xf numFmtId="0" fontId="0" fillId="7" borderId="1" xfId="0" applyFill="1" applyBorder="1" applyAlignment="1">
      <alignment horizontal="left" indent="2"/>
    </xf>
    <xf numFmtId="0" fontId="0" fillId="0" borderId="1" xfId="0" applyBorder="1"/>
    <xf numFmtId="0" fontId="3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left" vertical="center" indent="1"/>
    </xf>
    <xf numFmtId="14" fontId="0" fillId="0" borderId="0" xfId="0" applyNumberFormat="1" applyAlignment="1">
      <alignment horizontal="left" vertical="center" indent="1"/>
    </xf>
    <xf numFmtId="164" fontId="0" fillId="7" borderId="1" xfId="0" applyNumberFormat="1" applyFill="1" applyBorder="1" applyAlignment="1">
      <alignment horizontal="left" indent="1"/>
    </xf>
    <xf numFmtId="14" fontId="3" fillId="0" borderId="1" xfId="0" applyNumberFormat="1" applyFont="1" applyBorder="1" applyAlignment="1">
      <alignment horizontal="right" indent="1"/>
    </xf>
    <xf numFmtId="0" fontId="3" fillId="0" borderId="1" xfId="0" applyFont="1" applyBorder="1" applyAlignment="1">
      <alignment horizontal="right" indent="2"/>
    </xf>
    <xf numFmtId="164" fontId="3" fillId="0" borderId="1" xfId="0" applyNumberFormat="1" applyFont="1" applyBorder="1" applyAlignment="1">
      <alignment horizontal="right" indent="2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vertical="center" indent="1"/>
    </xf>
    <xf numFmtId="1" fontId="3" fillId="0" borderId="1" xfId="0" applyNumberFormat="1" applyFont="1" applyBorder="1" applyAlignment="1">
      <alignment horizontal="left" indent="1"/>
    </xf>
    <xf numFmtId="1" fontId="3" fillId="0" borderId="1" xfId="0" applyNumberFormat="1" applyFont="1" applyBorder="1" applyAlignment="1">
      <alignment horizontal="left" vertical="center" indent="1"/>
    </xf>
    <xf numFmtId="164" fontId="3" fillId="0" borderId="1" xfId="0" applyNumberFormat="1" applyFont="1" applyBorder="1" applyAlignment="1">
      <alignment horizontal="left" vertical="center" indent="1"/>
    </xf>
    <xf numFmtId="14" fontId="3" fillId="0" borderId="1" xfId="0" applyNumberFormat="1" applyFont="1" applyBorder="1" applyAlignment="1">
      <alignment horizontal="left" vertical="center" indent="1"/>
    </xf>
    <xf numFmtId="2" fontId="3" fillId="0" borderId="1" xfId="0" applyNumberFormat="1" applyFont="1" applyBorder="1" applyAlignment="1">
      <alignment horizontal="left" vertical="center" indent="1"/>
    </xf>
    <xf numFmtId="14" fontId="0" fillId="0" borderId="1" xfId="0" applyNumberFormat="1" applyBorder="1" applyAlignment="1">
      <alignment horizontal="right" indent="1"/>
    </xf>
    <xf numFmtId="2" fontId="0" fillId="0" borderId="1" xfId="0" applyNumberFormat="1" applyBorder="1" applyAlignment="1">
      <alignment horizontal="left" indent="1"/>
    </xf>
    <xf numFmtId="0" fontId="0" fillId="7" borderId="1" xfId="0" applyFill="1" applyBorder="1" applyAlignment="1">
      <alignment horizontal="center"/>
    </xf>
    <xf numFmtId="14" fontId="0" fillId="7" borderId="1" xfId="0" applyNumberFormat="1" applyFill="1" applyBorder="1" applyAlignment="1">
      <alignment horizontal="right" indent="1"/>
    </xf>
    <xf numFmtId="0" fontId="0" fillId="7" borderId="1" xfId="0" applyFill="1" applyBorder="1" applyAlignment="1">
      <alignment horizontal="right" indent="2"/>
    </xf>
    <xf numFmtId="164" fontId="0" fillId="7" borderId="1" xfId="0" applyNumberFormat="1" applyFill="1" applyBorder="1" applyAlignment="1">
      <alignment horizontal="right" indent="2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left" indent="1"/>
    </xf>
    <xf numFmtId="1" fontId="0" fillId="7" borderId="1" xfId="0" applyNumberFormat="1" applyFill="1" applyBorder="1" applyAlignment="1">
      <alignment horizontal="left" indent="1"/>
    </xf>
    <xf numFmtId="1" fontId="0" fillId="7" borderId="1" xfId="0" applyNumberFormat="1" applyFill="1" applyBorder="1" applyAlignment="1">
      <alignment horizontal="left" vertical="center" indent="1"/>
    </xf>
    <xf numFmtId="0" fontId="0" fillId="7" borderId="1" xfId="0" applyFill="1" applyBorder="1"/>
    <xf numFmtId="14" fontId="0" fillId="7" borderId="1" xfId="0" applyNumberFormat="1" applyFill="1" applyBorder="1" applyAlignment="1">
      <alignment horizontal="left" vertical="center" indent="1"/>
    </xf>
    <xf numFmtId="1" fontId="4" fillId="7" borderId="1" xfId="0" applyNumberFormat="1" applyFont="1" applyFill="1" applyBorder="1" applyAlignment="1">
      <alignment horizontal="left" vertical="center" indent="1"/>
    </xf>
    <xf numFmtId="0" fontId="0" fillId="7" borderId="0" xfId="0" applyFill="1" applyAlignment="1">
      <alignment horizontal="left" vertical="center" indent="1"/>
    </xf>
    <xf numFmtId="2" fontId="0" fillId="0" borderId="1" xfId="0" applyNumberFormat="1" applyBorder="1" applyAlignment="1">
      <alignment horizontal="center"/>
    </xf>
    <xf numFmtId="2" fontId="0" fillId="7" borderId="1" xfId="0" applyNumberFormat="1" applyFill="1" applyBorder="1" applyAlignment="1">
      <alignment horizontal="left" vertical="center" indent="1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14" fontId="0" fillId="0" borderId="1" xfId="0" applyNumberFormat="1" applyBorder="1" applyAlignment="1">
      <alignment horizontal="left" indent="1"/>
    </xf>
    <xf numFmtId="17" fontId="0" fillId="0" borderId="1" xfId="0" applyNumberFormat="1" applyBorder="1" applyAlignment="1">
      <alignment horizontal="left" inden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left" vertical="center" indent="1"/>
    </xf>
    <xf numFmtId="0" fontId="0" fillId="6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 indent="1"/>
    </xf>
    <xf numFmtId="0" fontId="3" fillId="7" borderId="1" xfId="0" applyFont="1" applyFill="1" applyBorder="1" applyAlignment="1">
      <alignment horizontal="left" indent="2"/>
    </xf>
    <xf numFmtId="14" fontId="4" fillId="0" borderId="1" xfId="0" applyNumberFormat="1" applyFont="1" applyBorder="1" applyAlignment="1">
      <alignment horizontal="left" vertical="center" indent="1"/>
    </xf>
  </cellXfs>
  <cellStyles count="1">
    <cellStyle name="Normální" xfId="0" builtinId="0"/>
  </cellStyles>
  <dxfs count="5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C4A4-BA63-43B5-B1EB-7EA6A96B4E7A}">
  <dimension ref="A1:DI248"/>
  <sheetViews>
    <sheetView topLeftCell="Q1" workbookViewId="0">
      <pane ySplit="1" topLeftCell="A209" activePane="bottomLeft" state="frozen"/>
      <selection activeCell="AA1" sqref="AA1"/>
      <selection pane="bottomLeft" activeCell="Z243" sqref="Z243"/>
    </sheetView>
  </sheetViews>
  <sheetFormatPr defaultColWidth="15.7109375" defaultRowHeight="15" x14ac:dyDescent="0.25"/>
  <cols>
    <col min="47" max="47" width="17.140625" customWidth="1"/>
  </cols>
  <sheetData>
    <row r="1" spans="1:113" s="14" customFormat="1" ht="49.9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8" t="s">
        <v>6</v>
      </c>
      <c r="H1" s="1" t="s">
        <v>7</v>
      </c>
      <c r="I1" s="3" t="s">
        <v>8</v>
      </c>
      <c r="J1" s="4" t="s">
        <v>9</v>
      </c>
      <c r="K1" s="8" t="s">
        <v>10</v>
      </c>
      <c r="L1" s="4" t="s">
        <v>11</v>
      </c>
      <c r="M1" s="4" t="s">
        <v>12</v>
      </c>
      <c r="N1" s="4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4" t="s">
        <v>19</v>
      </c>
      <c r="U1" s="4" t="s">
        <v>20</v>
      </c>
      <c r="V1" s="4" t="s">
        <v>21</v>
      </c>
      <c r="W1" s="5" t="s">
        <v>22</v>
      </c>
      <c r="X1" s="3" t="s">
        <v>23</v>
      </c>
      <c r="Y1" s="3" t="s">
        <v>24</v>
      </c>
      <c r="Z1" s="3" t="s">
        <v>25</v>
      </c>
      <c r="AA1" s="6" t="s">
        <v>26</v>
      </c>
      <c r="AB1" s="4" t="s">
        <v>27</v>
      </c>
      <c r="AC1" s="1" t="s">
        <v>28</v>
      </c>
      <c r="AD1" s="1" t="s">
        <v>29</v>
      </c>
      <c r="AE1" s="1" t="s">
        <v>30</v>
      </c>
      <c r="AF1" s="8" t="s">
        <v>31</v>
      </c>
      <c r="AG1" s="2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4" t="s">
        <v>39</v>
      </c>
      <c r="AO1" s="4" t="s">
        <v>40</v>
      </c>
      <c r="AP1" s="4" t="s">
        <v>41</v>
      </c>
      <c r="AQ1" s="7" t="s">
        <v>42</v>
      </c>
      <c r="AR1" s="2" t="s">
        <v>43</v>
      </c>
      <c r="AS1" s="1" t="s">
        <v>44</v>
      </c>
      <c r="AT1" s="8" t="s">
        <v>45</v>
      </c>
      <c r="AU1" s="4" t="s">
        <v>46</v>
      </c>
      <c r="AV1" s="4" t="s">
        <v>47</v>
      </c>
      <c r="AW1" s="2" t="s">
        <v>48</v>
      </c>
      <c r="AX1" s="8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1" t="s">
        <v>66</v>
      </c>
      <c r="BP1" s="8" t="s">
        <v>67</v>
      </c>
      <c r="BQ1" s="1" t="s">
        <v>32</v>
      </c>
      <c r="BR1" s="1" t="s">
        <v>68</v>
      </c>
      <c r="BS1" s="1" t="s">
        <v>69</v>
      </c>
      <c r="BT1" s="2" t="s">
        <v>70</v>
      </c>
      <c r="BU1" s="1" t="s">
        <v>71</v>
      </c>
      <c r="BV1" s="9" t="s">
        <v>72</v>
      </c>
      <c r="BW1" s="10" t="s">
        <v>73</v>
      </c>
      <c r="BX1" s="10" t="s">
        <v>74</v>
      </c>
      <c r="BY1" s="9" t="s">
        <v>75</v>
      </c>
      <c r="BZ1" s="10" t="s">
        <v>76</v>
      </c>
      <c r="CA1" s="83" t="s">
        <v>77</v>
      </c>
      <c r="CB1" s="9" t="s">
        <v>78</v>
      </c>
      <c r="CC1" s="9" t="s">
        <v>79</v>
      </c>
      <c r="CD1" s="9" t="s">
        <v>80</v>
      </c>
      <c r="CE1" s="9" t="s">
        <v>81</v>
      </c>
      <c r="CF1" s="9" t="s">
        <v>82</v>
      </c>
      <c r="CG1" s="9" t="s">
        <v>83</v>
      </c>
      <c r="CH1" s="9" t="s">
        <v>84</v>
      </c>
      <c r="CI1" s="9" t="s">
        <v>85</v>
      </c>
      <c r="CJ1" s="9" t="s">
        <v>86</v>
      </c>
      <c r="CK1" s="9" t="s">
        <v>87</v>
      </c>
      <c r="CL1" s="9" t="s">
        <v>88</v>
      </c>
      <c r="CM1" s="9" t="s">
        <v>89</v>
      </c>
      <c r="CN1" s="9" t="s">
        <v>90</v>
      </c>
      <c r="CO1" s="9" t="s">
        <v>91</v>
      </c>
      <c r="CP1" s="9" t="s">
        <v>92</v>
      </c>
      <c r="CQ1" s="9" t="s">
        <v>65</v>
      </c>
      <c r="CR1" s="9" t="s">
        <v>66</v>
      </c>
      <c r="CS1" s="9" t="s">
        <v>67</v>
      </c>
      <c r="CT1" s="10" t="s">
        <v>32</v>
      </c>
      <c r="CU1" s="9" t="s">
        <v>68</v>
      </c>
      <c r="CV1" s="9" t="s">
        <v>69</v>
      </c>
      <c r="CW1" s="10" t="s">
        <v>70</v>
      </c>
      <c r="CX1" s="9" t="s">
        <v>93</v>
      </c>
      <c r="CY1" s="9" t="s">
        <v>94</v>
      </c>
      <c r="CZ1" s="9" t="s">
        <v>95</v>
      </c>
      <c r="DA1" s="9" t="s">
        <v>96</v>
      </c>
      <c r="DB1" s="9" t="s">
        <v>97</v>
      </c>
      <c r="DC1" s="9" t="s">
        <v>98</v>
      </c>
      <c r="DD1" s="9" t="s">
        <v>99</v>
      </c>
      <c r="DE1" s="9" t="s">
        <v>100</v>
      </c>
      <c r="DF1" s="9" t="s">
        <v>101</v>
      </c>
      <c r="DG1" s="11" t="s">
        <v>102</v>
      </c>
      <c r="DH1" s="12" t="s">
        <v>103</v>
      </c>
      <c r="DI1" s="13"/>
    </row>
    <row r="2" spans="1:113" x14ac:dyDescent="0.25">
      <c r="A2" s="15">
        <v>2</v>
      </c>
      <c r="B2" s="16">
        <v>43265</v>
      </c>
      <c r="C2" s="17" t="s">
        <v>114</v>
      </c>
      <c r="D2" s="18">
        <v>5605152311</v>
      </c>
      <c r="E2" s="19">
        <v>20590</v>
      </c>
      <c r="F2" s="20" t="s">
        <v>115</v>
      </c>
      <c r="G2" s="15">
        <v>1529.04</v>
      </c>
      <c r="H2" s="15">
        <v>14.44</v>
      </c>
      <c r="I2" s="21">
        <v>42264</v>
      </c>
      <c r="J2" s="22">
        <f t="shared" ref="J2:J34" si="0">YEARFRAC(I2,E2)</f>
        <v>59.338888888888889</v>
      </c>
      <c r="K2" s="23">
        <v>2758.63</v>
      </c>
      <c r="L2" s="23" t="s">
        <v>116</v>
      </c>
      <c r="M2" s="23">
        <v>8</v>
      </c>
      <c r="N2" s="23">
        <v>8</v>
      </c>
      <c r="O2" s="24">
        <v>0</v>
      </c>
      <c r="P2" s="24">
        <v>0</v>
      </c>
      <c r="Q2" s="24">
        <v>0</v>
      </c>
      <c r="R2" s="24">
        <v>0</v>
      </c>
      <c r="S2" s="24">
        <v>0</v>
      </c>
      <c r="T2" s="23"/>
      <c r="U2" s="23"/>
      <c r="V2" s="23">
        <v>1</v>
      </c>
      <c r="W2" s="23" t="s">
        <v>108</v>
      </c>
      <c r="X2" s="21">
        <v>42278</v>
      </c>
      <c r="Y2" s="21">
        <v>42606</v>
      </c>
      <c r="Z2" s="21">
        <v>42248</v>
      </c>
      <c r="AA2" s="22">
        <f>DATEDIF(Z2,Y2,"d")</f>
        <v>358</v>
      </c>
      <c r="AB2" s="25">
        <v>1</v>
      </c>
      <c r="AC2" s="24">
        <v>1</v>
      </c>
      <c r="AD2" s="24" t="s">
        <v>117</v>
      </c>
      <c r="AE2" s="24">
        <v>0</v>
      </c>
      <c r="AF2" s="24">
        <v>1.54</v>
      </c>
      <c r="AG2" s="26">
        <v>42461</v>
      </c>
      <c r="AH2" s="24">
        <v>1</v>
      </c>
      <c r="AI2" s="24">
        <v>1</v>
      </c>
      <c r="AJ2" s="24">
        <v>0</v>
      </c>
      <c r="AK2" s="24">
        <v>0</v>
      </c>
      <c r="AL2" s="24">
        <v>0</v>
      </c>
      <c r="AM2" s="24" t="s">
        <v>110</v>
      </c>
      <c r="AN2" s="24" t="s">
        <v>111</v>
      </c>
      <c r="AO2" s="24" t="s">
        <v>118</v>
      </c>
      <c r="AP2" s="24">
        <v>1</v>
      </c>
      <c r="AQ2" s="27">
        <v>42702</v>
      </c>
      <c r="AR2" s="26">
        <v>42758</v>
      </c>
      <c r="AS2" s="28">
        <f>_xlfn.DAYS(AR2,AQ2)</f>
        <v>56</v>
      </c>
      <c r="AT2" s="28">
        <f>_xlfn.DAYS(AR2,AQ2)</f>
        <v>56</v>
      </c>
      <c r="AU2" s="20">
        <v>0</v>
      </c>
      <c r="AV2" s="25">
        <f>YEARFRAC(AQ2,E2)</f>
        <v>60.536111111111111</v>
      </c>
      <c r="AW2" s="26">
        <v>42702</v>
      </c>
      <c r="AX2" s="24">
        <v>278.02</v>
      </c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9"/>
      <c r="BK2" s="29"/>
      <c r="BL2" s="25"/>
      <c r="BM2" s="25"/>
      <c r="BN2" s="24">
        <v>0</v>
      </c>
      <c r="BO2" s="24">
        <v>1</v>
      </c>
      <c r="BP2" s="24"/>
      <c r="BQ2" s="26"/>
      <c r="BR2" s="24">
        <v>0</v>
      </c>
      <c r="BS2" s="24">
        <v>0</v>
      </c>
      <c r="BT2" s="26"/>
      <c r="BU2" s="24">
        <v>0</v>
      </c>
      <c r="BV2" s="24">
        <v>1</v>
      </c>
      <c r="BW2" s="26">
        <v>42807</v>
      </c>
      <c r="BX2" s="26">
        <v>42996</v>
      </c>
      <c r="BY2" s="24">
        <v>10</v>
      </c>
      <c r="BZ2" s="26">
        <v>42807</v>
      </c>
      <c r="CA2" s="24">
        <v>28.85</v>
      </c>
      <c r="CB2" s="24" t="s">
        <v>113</v>
      </c>
      <c r="CC2" s="24" t="s">
        <v>113</v>
      </c>
      <c r="CD2" s="24">
        <v>4.29</v>
      </c>
      <c r="CE2" s="24">
        <v>5.01</v>
      </c>
      <c r="CF2" s="24">
        <v>5</v>
      </c>
      <c r="CG2" s="24">
        <v>129</v>
      </c>
      <c r="CH2" s="24">
        <v>7.04</v>
      </c>
      <c r="CI2" s="24">
        <v>212</v>
      </c>
      <c r="CJ2" s="24">
        <v>3.86</v>
      </c>
      <c r="CK2" s="24">
        <v>0.75</v>
      </c>
      <c r="CL2" s="24">
        <v>1.99</v>
      </c>
      <c r="CM2" s="29">
        <f t="shared" ref="CM2:CM7" si="1">CJ2/CL2</f>
        <v>1.9396984924623115</v>
      </c>
      <c r="CN2" s="29">
        <f t="shared" ref="CN2:CN7" si="2">CL2/CK2</f>
        <v>2.6533333333333333</v>
      </c>
      <c r="CO2" s="25">
        <f t="shared" ref="CO2:CO7" si="3">CI2/CL2</f>
        <v>106.53266331658291</v>
      </c>
      <c r="CP2" s="25">
        <f t="shared" ref="CP2:CP7" si="4">PRODUCT(CM2,CI2)</f>
        <v>411.21608040201005</v>
      </c>
      <c r="CQ2" s="24">
        <v>0</v>
      </c>
      <c r="CR2" s="24">
        <v>1</v>
      </c>
      <c r="CS2" s="24">
        <v>24.6</v>
      </c>
      <c r="CT2" s="26">
        <v>42891</v>
      </c>
      <c r="CU2" s="24" t="s">
        <v>119</v>
      </c>
      <c r="CV2" s="24">
        <v>0</v>
      </c>
      <c r="CW2" s="26" t="s">
        <v>119</v>
      </c>
      <c r="CX2" s="24">
        <v>1</v>
      </c>
      <c r="CY2" s="24">
        <v>1</v>
      </c>
      <c r="CZ2" s="24">
        <v>1</v>
      </c>
      <c r="DA2" s="24">
        <v>0</v>
      </c>
      <c r="DB2" s="24">
        <v>0</v>
      </c>
      <c r="DC2" s="24">
        <v>0</v>
      </c>
      <c r="DD2" s="24">
        <v>0</v>
      </c>
      <c r="DE2" s="24">
        <v>1</v>
      </c>
      <c r="DF2" s="24">
        <v>1</v>
      </c>
      <c r="DG2" s="24">
        <v>1</v>
      </c>
      <c r="DH2" s="26">
        <v>43654</v>
      </c>
      <c r="DI2" s="30"/>
    </row>
    <row r="3" spans="1:113" x14ac:dyDescent="0.25">
      <c r="A3" s="15">
        <v>7</v>
      </c>
      <c r="B3" s="16">
        <v>43300</v>
      </c>
      <c r="C3" s="35" t="s">
        <v>136</v>
      </c>
      <c r="D3" s="18">
        <v>490505071</v>
      </c>
      <c r="E3" s="19">
        <v>18023</v>
      </c>
      <c r="F3" s="20" t="s">
        <v>115</v>
      </c>
      <c r="G3" s="15">
        <v>1206.1400000000001</v>
      </c>
      <c r="H3" s="15">
        <v>5.0999999999999996</v>
      </c>
      <c r="I3" s="21">
        <v>41943</v>
      </c>
      <c r="J3" s="22">
        <f t="shared" si="0"/>
        <v>65.488888888888894</v>
      </c>
      <c r="K3" s="23">
        <v>14.46</v>
      </c>
      <c r="L3" s="23" t="s">
        <v>121</v>
      </c>
      <c r="M3" s="23">
        <v>9</v>
      </c>
      <c r="N3" s="23">
        <v>8</v>
      </c>
      <c r="O3" s="24">
        <v>0</v>
      </c>
      <c r="P3" s="24">
        <v>0</v>
      </c>
      <c r="Q3" s="24">
        <v>1</v>
      </c>
      <c r="R3" s="24">
        <v>0</v>
      </c>
      <c r="S3" s="24">
        <v>0</v>
      </c>
      <c r="T3" s="23" t="s">
        <v>137</v>
      </c>
      <c r="U3" s="23">
        <v>0</v>
      </c>
      <c r="V3" s="23">
        <v>0</v>
      </c>
      <c r="W3" s="23" t="s">
        <v>138</v>
      </c>
      <c r="X3" s="21">
        <v>42845</v>
      </c>
      <c r="Y3" s="21">
        <v>42845</v>
      </c>
      <c r="Z3" s="21">
        <v>41963</v>
      </c>
      <c r="AA3" s="22">
        <f>DATEDIF(Z3,Y3,"d")</f>
        <v>882</v>
      </c>
      <c r="AB3" s="25">
        <v>0</v>
      </c>
      <c r="AC3" s="24">
        <v>1</v>
      </c>
      <c r="AD3" s="24" t="s">
        <v>129</v>
      </c>
      <c r="AE3" s="24">
        <v>0</v>
      </c>
      <c r="AF3" s="24">
        <v>0.13</v>
      </c>
      <c r="AG3" s="26">
        <v>42298</v>
      </c>
      <c r="AH3" s="24">
        <v>1</v>
      </c>
      <c r="AI3" s="24">
        <v>1</v>
      </c>
      <c r="AJ3" s="24">
        <v>1</v>
      </c>
      <c r="AK3" s="24">
        <v>0</v>
      </c>
      <c r="AL3" s="24">
        <v>0</v>
      </c>
      <c r="AM3" s="24" t="s">
        <v>110</v>
      </c>
      <c r="AN3" s="24" t="s">
        <v>111</v>
      </c>
      <c r="AO3" s="24" t="s">
        <v>112</v>
      </c>
      <c r="AP3" s="24">
        <v>1</v>
      </c>
      <c r="AQ3" s="27">
        <v>43116</v>
      </c>
      <c r="AR3" s="31">
        <v>43182</v>
      </c>
      <c r="AS3" s="28">
        <f>_xlfn.DAYS(AR3,AQ3)</f>
        <v>66</v>
      </c>
      <c r="AT3" s="28">
        <f>_xlfn.DAYS(AR3,AQ3)</f>
        <v>66</v>
      </c>
      <c r="AU3" s="20">
        <v>0</v>
      </c>
      <c r="AV3" s="25">
        <f>YEARFRAC(AQ3,E3)</f>
        <v>68.697222222222223</v>
      </c>
      <c r="AW3" s="26">
        <v>43111</v>
      </c>
      <c r="AX3" s="24">
        <v>485.02</v>
      </c>
      <c r="AY3" s="24"/>
      <c r="AZ3" s="24"/>
      <c r="BA3" s="24">
        <v>3.68</v>
      </c>
      <c r="BB3" s="24">
        <v>1.45</v>
      </c>
      <c r="BC3" s="24">
        <v>44.3</v>
      </c>
      <c r="BD3" s="24">
        <v>108</v>
      </c>
      <c r="BE3" s="24">
        <v>2.54</v>
      </c>
      <c r="BF3" s="24">
        <v>280</v>
      </c>
      <c r="BG3" s="24">
        <v>0.62</v>
      </c>
      <c r="BH3" s="24">
        <v>0.92</v>
      </c>
      <c r="BI3" s="24">
        <v>0.99</v>
      </c>
      <c r="BJ3" s="29">
        <f>BG3/BI3</f>
        <v>0.6262626262626263</v>
      </c>
      <c r="BK3" s="29">
        <f>BI3/BH3</f>
        <v>1.076086956521739</v>
      </c>
      <c r="BL3" s="25">
        <f>BF3/BI3</f>
        <v>282.82828282828285</v>
      </c>
      <c r="BM3" s="25">
        <f>PRODUCT(BJ3,BF3)</f>
        <v>175.35353535353536</v>
      </c>
      <c r="BN3" s="24">
        <v>0</v>
      </c>
      <c r="BO3" s="24">
        <v>0</v>
      </c>
      <c r="BP3" s="24">
        <v>268.08</v>
      </c>
      <c r="BQ3" s="26">
        <v>43143</v>
      </c>
      <c r="BR3" s="24"/>
      <c r="BS3" s="24"/>
      <c r="BT3" s="26"/>
      <c r="BU3" s="24">
        <v>0</v>
      </c>
      <c r="BV3" s="24">
        <v>1</v>
      </c>
      <c r="BW3" s="26">
        <v>43020</v>
      </c>
      <c r="BX3" s="26">
        <v>43102</v>
      </c>
      <c r="BY3" s="24">
        <v>5</v>
      </c>
      <c r="BZ3" s="26">
        <v>43020</v>
      </c>
      <c r="CA3" s="24">
        <v>271.82</v>
      </c>
      <c r="CB3" s="24" t="s">
        <v>113</v>
      </c>
      <c r="CC3" s="24" t="s">
        <v>113</v>
      </c>
      <c r="CD3" s="24">
        <v>3.34</v>
      </c>
      <c r="CE3" s="24">
        <v>4.1399999999999997</v>
      </c>
      <c r="CF3" s="24">
        <v>43.2</v>
      </c>
      <c r="CG3" s="24">
        <v>118</v>
      </c>
      <c r="CH3" s="24">
        <v>7.58</v>
      </c>
      <c r="CI3" s="24">
        <v>218</v>
      </c>
      <c r="CJ3" s="24">
        <v>5.27</v>
      </c>
      <c r="CK3" s="24">
        <v>0.8</v>
      </c>
      <c r="CL3" s="24">
        <v>1.36</v>
      </c>
      <c r="CM3" s="29">
        <f t="shared" si="1"/>
        <v>3.8749999999999996</v>
      </c>
      <c r="CN3" s="29">
        <f t="shared" si="2"/>
        <v>1.7</v>
      </c>
      <c r="CO3" s="25">
        <f t="shared" si="3"/>
        <v>160.29411764705881</v>
      </c>
      <c r="CP3" s="25">
        <f t="shared" si="4"/>
        <v>844.74999999999989</v>
      </c>
      <c r="CQ3" s="24">
        <v>0</v>
      </c>
      <c r="CR3" s="24">
        <v>0</v>
      </c>
      <c r="CS3" s="24" t="s">
        <v>119</v>
      </c>
      <c r="CT3" s="26" t="s">
        <v>119</v>
      </c>
      <c r="CU3" s="24" t="s">
        <v>119</v>
      </c>
      <c r="CV3" s="24">
        <v>0</v>
      </c>
      <c r="CW3" s="26" t="s">
        <v>119</v>
      </c>
      <c r="CX3" s="24">
        <v>1</v>
      </c>
      <c r="CY3" s="24">
        <v>0</v>
      </c>
      <c r="CZ3" s="24">
        <v>1</v>
      </c>
      <c r="DA3" s="24">
        <v>1</v>
      </c>
      <c r="DB3" s="24">
        <v>0</v>
      </c>
      <c r="DC3" s="24">
        <v>0</v>
      </c>
      <c r="DD3" s="24">
        <v>0</v>
      </c>
      <c r="DE3" s="24">
        <v>1</v>
      </c>
      <c r="DF3" s="24">
        <v>1</v>
      </c>
      <c r="DG3" s="24">
        <v>1</v>
      </c>
      <c r="DH3" s="26">
        <v>43595</v>
      </c>
      <c r="DI3" s="30" t="s">
        <v>139</v>
      </c>
    </row>
    <row r="4" spans="1:113" x14ac:dyDescent="0.25">
      <c r="A4" s="15">
        <v>8</v>
      </c>
      <c r="B4" s="16">
        <v>43301</v>
      </c>
      <c r="C4" s="17" t="s">
        <v>140</v>
      </c>
      <c r="D4" s="18">
        <v>6012221743</v>
      </c>
      <c r="E4" s="19">
        <v>22272</v>
      </c>
      <c r="F4" s="20" t="s">
        <v>115</v>
      </c>
      <c r="G4" s="15"/>
      <c r="H4" s="15"/>
      <c r="I4" s="21">
        <v>42844</v>
      </c>
      <c r="J4" s="22">
        <f t="shared" si="0"/>
        <v>56.325000000000003</v>
      </c>
      <c r="K4" s="23">
        <v>1243</v>
      </c>
      <c r="L4" s="23"/>
      <c r="M4" s="23"/>
      <c r="N4" s="23"/>
      <c r="O4" s="24">
        <v>0</v>
      </c>
      <c r="P4" s="24">
        <v>0</v>
      </c>
      <c r="Q4" s="24">
        <v>0</v>
      </c>
      <c r="R4" s="24">
        <v>0</v>
      </c>
      <c r="S4" s="24">
        <v>0</v>
      </c>
      <c r="T4" s="23" t="s">
        <v>141</v>
      </c>
      <c r="U4" s="23"/>
      <c r="V4" s="23">
        <v>1</v>
      </c>
      <c r="W4" s="23" t="s">
        <v>108</v>
      </c>
      <c r="X4" s="21">
        <v>42836</v>
      </c>
      <c r="Y4" s="21">
        <v>43266</v>
      </c>
      <c r="Z4" s="21">
        <v>42850</v>
      </c>
      <c r="AA4" s="22">
        <f>DATEDIF(Z4,Y4,"d")</f>
        <v>416</v>
      </c>
      <c r="AB4" s="25">
        <v>1</v>
      </c>
      <c r="AC4" s="24">
        <v>1</v>
      </c>
      <c r="AD4" s="24" t="s">
        <v>109</v>
      </c>
      <c r="AE4" s="24">
        <v>1</v>
      </c>
      <c r="AF4" s="24">
        <v>60.17</v>
      </c>
      <c r="AG4" s="26">
        <v>43019</v>
      </c>
      <c r="AH4" s="24">
        <v>0</v>
      </c>
      <c r="AI4" s="24">
        <v>1</v>
      </c>
      <c r="AJ4" s="24">
        <v>0</v>
      </c>
      <c r="AK4" s="24">
        <v>0</v>
      </c>
      <c r="AL4" s="24">
        <v>0</v>
      </c>
      <c r="AM4" s="24">
        <v>0</v>
      </c>
      <c r="AN4" s="24" t="s">
        <v>111</v>
      </c>
      <c r="AO4" s="24" t="s">
        <v>112</v>
      </c>
      <c r="AP4" s="24"/>
      <c r="AQ4" s="27">
        <v>44485</v>
      </c>
      <c r="AR4" s="31">
        <v>45061</v>
      </c>
      <c r="AS4" s="28"/>
      <c r="AT4" s="28">
        <f>_xlfn.DAYS(AR4,AQ4)</f>
        <v>576</v>
      </c>
      <c r="AU4" s="20">
        <v>1</v>
      </c>
      <c r="AV4" s="25">
        <f>YEARFRAC(AQ4,E4)</f>
        <v>60.81666666666667</v>
      </c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9"/>
      <c r="BK4" s="29"/>
      <c r="BL4" s="25"/>
      <c r="BM4" s="25"/>
      <c r="BN4" s="26"/>
      <c r="BO4" s="26"/>
      <c r="BP4" s="26"/>
      <c r="BQ4" s="26"/>
      <c r="BR4" s="26"/>
      <c r="BS4" s="24"/>
      <c r="BT4" s="26"/>
      <c r="BU4" s="24"/>
      <c r="BV4" s="24">
        <v>1</v>
      </c>
      <c r="BW4" s="26">
        <v>42872</v>
      </c>
      <c r="BX4" s="26">
        <v>42977</v>
      </c>
      <c r="BY4" s="24">
        <v>6</v>
      </c>
      <c r="BZ4" s="26">
        <v>41754</v>
      </c>
      <c r="CA4" s="24">
        <v>960.67</v>
      </c>
      <c r="CB4" s="24">
        <v>26.39</v>
      </c>
      <c r="CC4" s="24">
        <v>123.91</v>
      </c>
      <c r="CD4" s="24">
        <v>4</v>
      </c>
      <c r="CE4" s="24">
        <v>3.27</v>
      </c>
      <c r="CF4" s="24">
        <v>3.8</v>
      </c>
      <c r="CG4" s="24">
        <v>167</v>
      </c>
      <c r="CH4" s="24">
        <v>11.11</v>
      </c>
      <c r="CI4" s="24">
        <v>290</v>
      </c>
      <c r="CJ4" s="24">
        <v>8.07</v>
      </c>
      <c r="CK4" s="24">
        <v>0.85</v>
      </c>
      <c r="CL4" s="24">
        <v>2.0299999999999998</v>
      </c>
      <c r="CM4" s="29">
        <f t="shared" si="1"/>
        <v>3.9753694581280792</v>
      </c>
      <c r="CN4" s="29">
        <f t="shared" si="2"/>
        <v>2.388235294117647</v>
      </c>
      <c r="CO4" s="25">
        <f t="shared" si="3"/>
        <v>142.85714285714286</v>
      </c>
      <c r="CP4" s="25">
        <f t="shared" si="4"/>
        <v>1152.8571428571429</v>
      </c>
      <c r="CQ4" s="24">
        <v>1</v>
      </c>
      <c r="CR4" s="24">
        <v>4</v>
      </c>
      <c r="CS4" s="24">
        <v>60.17</v>
      </c>
      <c r="CT4" s="26">
        <v>43019</v>
      </c>
      <c r="CU4" s="24">
        <v>1</v>
      </c>
      <c r="CV4" s="24">
        <v>1</v>
      </c>
      <c r="CW4" s="26">
        <v>43017</v>
      </c>
      <c r="CX4" s="24">
        <v>1</v>
      </c>
      <c r="CY4" s="24">
        <v>1</v>
      </c>
      <c r="CZ4" s="24">
        <v>0</v>
      </c>
      <c r="DA4" s="24">
        <v>0</v>
      </c>
      <c r="DB4" s="24">
        <v>0</v>
      </c>
      <c r="DC4" s="24">
        <v>0</v>
      </c>
      <c r="DD4" s="24">
        <v>0</v>
      </c>
      <c r="DE4" s="24">
        <v>0</v>
      </c>
      <c r="DF4" s="24">
        <v>0</v>
      </c>
      <c r="DG4" s="24">
        <v>1</v>
      </c>
      <c r="DH4" s="26">
        <v>43519</v>
      </c>
      <c r="DI4" s="30"/>
    </row>
    <row r="5" spans="1:113" x14ac:dyDescent="0.25">
      <c r="A5" s="15">
        <v>9</v>
      </c>
      <c r="B5" s="16">
        <v>43304</v>
      </c>
      <c r="C5" s="17" t="s">
        <v>142</v>
      </c>
      <c r="D5" s="18">
        <v>530606056</v>
      </c>
      <c r="E5" s="19">
        <v>19516</v>
      </c>
      <c r="F5" s="20" t="s">
        <v>115</v>
      </c>
      <c r="G5" s="15">
        <v>0.62</v>
      </c>
      <c r="H5" s="15">
        <v>3.16</v>
      </c>
      <c r="I5" s="21">
        <v>39953</v>
      </c>
      <c r="J5" s="22">
        <f t="shared" si="0"/>
        <v>55.955555555555556</v>
      </c>
      <c r="K5" s="23">
        <v>118</v>
      </c>
      <c r="L5" s="23" t="s">
        <v>106</v>
      </c>
      <c r="M5" s="23">
        <v>9</v>
      </c>
      <c r="N5" s="23">
        <v>8</v>
      </c>
      <c r="O5" s="24">
        <v>0</v>
      </c>
      <c r="P5" s="24">
        <v>0</v>
      </c>
      <c r="Q5" s="24">
        <v>1</v>
      </c>
      <c r="R5" s="24">
        <v>0</v>
      </c>
      <c r="S5" s="24">
        <v>0</v>
      </c>
      <c r="T5" s="23" t="s">
        <v>143</v>
      </c>
      <c r="U5" s="23"/>
      <c r="V5" s="23">
        <v>0</v>
      </c>
      <c r="W5" s="23" t="s">
        <v>144</v>
      </c>
      <c r="X5" s="21">
        <v>41348</v>
      </c>
      <c r="Y5" s="21">
        <v>41348</v>
      </c>
      <c r="Z5" s="21">
        <v>41045</v>
      </c>
      <c r="AA5" s="22">
        <f>DATEDIF(Z5,Y5,"d")</f>
        <v>303</v>
      </c>
      <c r="AB5" s="25">
        <v>0</v>
      </c>
      <c r="AC5" s="24">
        <v>0</v>
      </c>
      <c r="AD5" s="24">
        <v>0</v>
      </c>
      <c r="AE5" s="24">
        <v>1</v>
      </c>
      <c r="AF5" s="24">
        <v>5.13</v>
      </c>
      <c r="AG5" s="26">
        <v>41176</v>
      </c>
      <c r="AH5" s="24">
        <v>1</v>
      </c>
      <c r="AI5" s="24">
        <v>1</v>
      </c>
      <c r="AJ5" s="24">
        <v>0</v>
      </c>
      <c r="AK5" s="24">
        <v>0</v>
      </c>
      <c r="AL5" s="24">
        <v>0</v>
      </c>
      <c r="AM5" s="24" t="s">
        <v>110</v>
      </c>
      <c r="AN5" s="24" t="s">
        <v>111</v>
      </c>
      <c r="AO5" s="24" t="s">
        <v>112</v>
      </c>
      <c r="AP5" s="24">
        <v>1</v>
      </c>
      <c r="AQ5" s="27">
        <v>42262</v>
      </c>
      <c r="AR5" s="31">
        <v>45061</v>
      </c>
      <c r="AS5" s="28"/>
      <c r="AT5" s="28">
        <f>_xlfn.DAYS(AR5,AQ5)</f>
        <v>2799</v>
      </c>
      <c r="AU5" s="20">
        <v>0</v>
      </c>
      <c r="AV5" s="25">
        <f>YEARFRAC(AQ5,E5)</f>
        <v>62.274999999999999</v>
      </c>
      <c r="AW5" s="26">
        <v>42261</v>
      </c>
      <c r="AX5" s="24">
        <v>696.6</v>
      </c>
      <c r="AY5" s="24"/>
      <c r="AZ5" s="24"/>
      <c r="BA5" s="24">
        <v>3.05</v>
      </c>
      <c r="BB5" s="24">
        <v>1.1000000000000001</v>
      </c>
      <c r="BC5" s="24">
        <v>5.2</v>
      </c>
      <c r="BD5" s="24">
        <v>147</v>
      </c>
      <c r="BE5" s="24">
        <v>6.65</v>
      </c>
      <c r="BF5" s="24">
        <v>178</v>
      </c>
      <c r="BG5" s="24">
        <v>4.3</v>
      </c>
      <c r="BH5" s="24">
        <v>0.8</v>
      </c>
      <c r="BI5" s="24">
        <v>1.32</v>
      </c>
      <c r="BJ5" s="33">
        <v>2.1735537190000001</v>
      </c>
      <c r="BK5" s="29">
        <f>BI5/BH5</f>
        <v>1.65</v>
      </c>
      <c r="BL5" s="25">
        <f>BF5/BI5</f>
        <v>134.84848484848484</v>
      </c>
      <c r="BM5" s="25">
        <f>PRODUCT(BJ5,BF5)</f>
        <v>386.89256198200002</v>
      </c>
      <c r="BN5" s="24">
        <v>1</v>
      </c>
      <c r="BO5" s="24">
        <v>1</v>
      </c>
      <c r="BP5" s="24">
        <v>0.1</v>
      </c>
      <c r="BQ5" s="26">
        <v>42765</v>
      </c>
      <c r="BR5" s="24">
        <v>1</v>
      </c>
      <c r="BS5" s="24">
        <v>1</v>
      </c>
      <c r="BT5" s="26">
        <v>42426</v>
      </c>
      <c r="BU5" s="24">
        <v>0</v>
      </c>
      <c r="BV5" s="24">
        <v>1</v>
      </c>
      <c r="BW5" s="26">
        <v>41617</v>
      </c>
      <c r="BX5" s="26">
        <v>41722</v>
      </c>
      <c r="BY5" s="24">
        <v>6</v>
      </c>
      <c r="BZ5" s="26">
        <v>41597</v>
      </c>
      <c r="CA5" s="24">
        <v>218.17</v>
      </c>
      <c r="CB5" s="24" t="s">
        <v>119</v>
      </c>
      <c r="CC5" s="24" t="s">
        <v>119</v>
      </c>
      <c r="CD5" s="24">
        <v>2.92</v>
      </c>
      <c r="CE5" s="24">
        <v>1.43</v>
      </c>
      <c r="CF5" s="24">
        <v>2</v>
      </c>
      <c r="CG5" s="24">
        <v>155</v>
      </c>
      <c r="CH5" s="24">
        <v>7.3</v>
      </c>
      <c r="CI5" s="24">
        <v>185</v>
      </c>
      <c r="CJ5" s="24">
        <v>5.08</v>
      </c>
      <c r="CK5" s="24">
        <v>0.63</v>
      </c>
      <c r="CL5" s="24">
        <v>1.32</v>
      </c>
      <c r="CM5" s="29">
        <f t="shared" si="1"/>
        <v>3.8484848484848482</v>
      </c>
      <c r="CN5" s="29">
        <f t="shared" si="2"/>
        <v>2.0952380952380953</v>
      </c>
      <c r="CO5" s="25">
        <f t="shared" si="3"/>
        <v>140.15151515151516</v>
      </c>
      <c r="CP5" s="25">
        <f t="shared" si="4"/>
        <v>711.96969696969688</v>
      </c>
      <c r="CQ5" s="24">
        <v>0</v>
      </c>
      <c r="CR5" s="24">
        <v>0</v>
      </c>
      <c r="CS5" s="24">
        <v>35.58</v>
      </c>
      <c r="CT5" s="26">
        <v>41722</v>
      </c>
      <c r="CU5" s="24" t="s">
        <v>119</v>
      </c>
      <c r="CV5" s="24">
        <v>1</v>
      </c>
      <c r="CW5" s="26">
        <v>41759</v>
      </c>
      <c r="CX5" s="24">
        <v>1</v>
      </c>
      <c r="CY5" s="24">
        <v>1</v>
      </c>
      <c r="CZ5" s="24">
        <v>0</v>
      </c>
      <c r="DA5" s="24">
        <v>0</v>
      </c>
      <c r="DB5" s="24">
        <v>0</v>
      </c>
      <c r="DC5" s="24">
        <v>0</v>
      </c>
      <c r="DD5" s="24">
        <v>0</v>
      </c>
      <c r="DE5" s="24">
        <v>1</v>
      </c>
      <c r="DF5" s="24">
        <v>0</v>
      </c>
      <c r="DG5" s="24">
        <v>0</v>
      </c>
      <c r="DH5" s="26">
        <v>43880</v>
      </c>
      <c r="DI5" s="30"/>
    </row>
    <row r="6" spans="1:113" x14ac:dyDescent="0.25">
      <c r="A6" s="15">
        <v>10</v>
      </c>
      <c r="B6" s="16">
        <v>43312</v>
      </c>
      <c r="C6" s="36" t="s">
        <v>145</v>
      </c>
      <c r="D6" s="18">
        <v>410112409</v>
      </c>
      <c r="E6" s="19">
        <v>14988</v>
      </c>
      <c r="F6" s="20" t="s">
        <v>115</v>
      </c>
      <c r="G6" s="15">
        <v>574.29999999999995</v>
      </c>
      <c r="H6" s="15">
        <v>2.5499999999999998</v>
      </c>
      <c r="I6" s="21">
        <v>43312</v>
      </c>
      <c r="J6" s="22">
        <f t="shared" si="0"/>
        <v>77.552777777777777</v>
      </c>
      <c r="K6" s="23">
        <v>574.29999999999995</v>
      </c>
      <c r="L6" s="23" t="s">
        <v>121</v>
      </c>
      <c r="M6" s="23">
        <v>9</v>
      </c>
      <c r="N6" s="24">
        <v>8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3" t="s">
        <v>146</v>
      </c>
      <c r="U6" s="23"/>
      <c r="V6" s="23">
        <v>1</v>
      </c>
      <c r="W6" s="37" t="s">
        <v>108</v>
      </c>
      <c r="X6" s="21">
        <v>42450</v>
      </c>
      <c r="Y6" s="21"/>
      <c r="Z6" s="21">
        <v>43326</v>
      </c>
      <c r="AA6" s="22"/>
      <c r="AB6" s="25">
        <v>1</v>
      </c>
      <c r="AC6" s="24">
        <v>1</v>
      </c>
      <c r="AD6" s="24" t="s">
        <v>109</v>
      </c>
      <c r="AE6" s="24">
        <v>0</v>
      </c>
      <c r="AF6" s="24">
        <v>0.59</v>
      </c>
      <c r="AG6" s="26">
        <v>43545</v>
      </c>
      <c r="AH6" s="24">
        <v>0</v>
      </c>
      <c r="AI6" s="24">
        <v>1</v>
      </c>
      <c r="AJ6" s="24">
        <v>0</v>
      </c>
      <c r="AK6" s="24">
        <v>0</v>
      </c>
      <c r="AL6" s="24">
        <v>0</v>
      </c>
      <c r="AM6" s="24">
        <v>0</v>
      </c>
      <c r="AN6" s="24" t="s">
        <v>135</v>
      </c>
      <c r="AO6" s="24"/>
      <c r="AP6" s="24"/>
      <c r="AQ6" s="32"/>
      <c r="AR6" s="24"/>
      <c r="AS6" s="28"/>
      <c r="AT6" s="28"/>
      <c r="AU6" s="20" t="s">
        <v>130</v>
      </c>
      <c r="AV6" s="25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9"/>
      <c r="BK6" s="29"/>
      <c r="BL6" s="25"/>
      <c r="BM6" s="25"/>
      <c r="BN6" s="24"/>
      <c r="BO6" s="24"/>
      <c r="BP6" s="24"/>
      <c r="BQ6" s="24"/>
      <c r="BR6" s="24"/>
      <c r="BS6" s="24"/>
      <c r="BT6" s="26"/>
      <c r="BU6" s="24"/>
      <c r="BV6" s="24">
        <v>1</v>
      </c>
      <c r="BW6" s="26">
        <v>43364</v>
      </c>
      <c r="BX6" s="26">
        <v>43469</v>
      </c>
      <c r="BY6" s="24">
        <v>6</v>
      </c>
      <c r="BZ6" s="26">
        <v>43363</v>
      </c>
      <c r="CA6" s="24">
        <v>4.97</v>
      </c>
      <c r="CB6" s="24" t="s">
        <v>113</v>
      </c>
      <c r="CC6" s="24" t="s">
        <v>113</v>
      </c>
      <c r="CD6" s="24">
        <v>2.56</v>
      </c>
      <c r="CE6" s="24">
        <v>2.5</v>
      </c>
      <c r="CF6" s="24">
        <v>1.6</v>
      </c>
      <c r="CG6" s="24">
        <v>138</v>
      </c>
      <c r="CH6" s="24">
        <v>7.39</v>
      </c>
      <c r="CI6" s="24">
        <v>286</v>
      </c>
      <c r="CJ6" s="24">
        <v>4.13</v>
      </c>
      <c r="CK6" s="24">
        <v>0.49</v>
      </c>
      <c r="CL6" s="24">
        <v>2.38</v>
      </c>
      <c r="CM6" s="29">
        <f t="shared" si="1"/>
        <v>1.7352941176470589</v>
      </c>
      <c r="CN6" s="29">
        <f t="shared" si="2"/>
        <v>4.8571428571428568</v>
      </c>
      <c r="CO6" s="25">
        <f t="shared" si="3"/>
        <v>120.16806722689076</v>
      </c>
      <c r="CP6" s="25">
        <f t="shared" si="4"/>
        <v>496.29411764705884</v>
      </c>
      <c r="CQ6" s="24">
        <v>0</v>
      </c>
      <c r="CR6" s="24">
        <v>0</v>
      </c>
      <c r="CS6" s="24">
        <v>0.59</v>
      </c>
      <c r="CT6" s="26">
        <v>43545</v>
      </c>
      <c r="CU6" s="24" t="s">
        <v>119</v>
      </c>
      <c r="CV6" s="24">
        <v>1</v>
      </c>
      <c r="CW6" s="26">
        <v>43539</v>
      </c>
      <c r="CX6" s="24">
        <v>1</v>
      </c>
      <c r="CY6" s="24">
        <v>0</v>
      </c>
      <c r="CZ6" s="24">
        <v>0</v>
      </c>
      <c r="DA6" s="24">
        <v>0</v>
      </c>
      <c r="DB6" s="24">
        <v>0</v>
      </c>
      <c r="DC6" s="24">
        <v>0</v>
      </c>
      <c r="DD6" s="24">
        <v>0</v>
      </c>
      <c r="DE6" s="24">
        <v>0</v>
      </c>
      <c r="DF6" s="24">
        <v>0</v>
      </c>
      <c r="DG6" s="24">
        <v>0</v>
      </c>
      <c r="DH6" s="26">
        <v>44581</v>
      </c>
      <c r="DI6" s="30"/>
    </row>
    <row r="7" spans="1:113" x14ac:dyDescent="0.25">
      <c r="A7" s="15">
        <v>13</v>
      </c>
      <c r="B7" s="16">
        <v>43343</v>
      </c>
      <c r="C7" s="17" t="s">
        <v>154</v>
      </c>
      <c r="D7" s="18">
        <v>430304423</v>
      </c>
      <c r="E7" s="19">
        <v>15769</v>
      </c>
      <c r="F7" s="20" t="s">
        <v>115</v>
      </c>
      <c r="G7" s="15">
        <v>165.82</v>
      </c>
      <c r="H7" s="15">
        <v>7.34</v>
      </c>
      <c r="I7" s="21">
        <v>42977</v>
      </c>
      <c r="J7" s="22">
        <f t="shared" si="0"/>
        <v>74.488888888888894</v>
      </c>
      <c r="K7" s="23">
        <v>757.1</v>
      </c>
      <c r="L7" s="23" t="s">
        <v>155</v>
      </c>
      <c r="M7" s="23">
        <v>10</v>
      </c>
      <c r="N7" s="23">
        <v>8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3" t="s">
        <v>153</v>
      </c>
      <c r="U7" s="23"/>
      <c r="V7" s="23">
        <v>1</v>
      </c>
      <c r="W7" s="23" t="s">
        <v>108</v>
      </c>
      <c r="X7" s="21">
        <v>42984</v>
      </c>
      <c r="Y7" s="21">
        <v>43117</v>
      </c>
      <c r="Z7" s="21">
        <v>42993</v>
      </c>
      <c r="AA7" s="22">
        <f t="shared" ref="AA7:AA37" si="5">DATEDIF(Z7,Y7,"d")</f>
        <v>124</v>
      </c>
      <c r="AB7" s="25">
        <v>1</v>
      </c>
      <c r="AC7" s="24">
        <v>1</v>
      </c>
      <c r="AD7" s="24" t="s">
        <v>150</v>
      </c>
      <c r="AE7" s="24">
        <v>0</v>
      </c>
      <c r="AF7" s="24">
        <v>65.28</v>
      </c>
      <c r="AG7" s="26">
        <v>43074</v>
      </c>
      <c r="AH7" s="24">
        <v>0</v>
      </c>
      <c r="AI7" s="24">
        <v>1</v>
      </c>
      <c r="AJ7" s="24">
        <v>0</v>
      </c>
      <c r="AK7" s="24">
        <v>0</v>
      </c>
      <c r="AL7" s="24">
        <v>0</v>
      </c>
      <c r="AM7" s="24" t="s">
        <v>132</v>
      </c>
      <c r="AN7" s="24" t="s">
        <v>111</v>
      </c>
      <c r="AO7" s="24" t="s">
        <v>112</v>
      </c>
      <c r="AP7" s="24">
        <v>1</v>
      </c>
      <c r="AQ7" s="27">
        <v>43357</v>
      </c>
      <c r="AR7" s="26">
        <v>43381</v>
      </c>
      <c r="AS7" s="28">
        <f>_xlfn.DAYS(AR7,AQ7)</f>
        <v>24</v>
      </c>
      <c r="AT7" s="28">
        <f t="shared" ref="AT7:AT24" si="6">_xlfn.DAYS(AR7,AQ7)</f>
        <v>24</v>
      </c>
      <c r="AU7" s="20">
        <v>0</v>
      </c>
      <c r="AV7" s="25">
        <f t="shared" ref="AV7:AV24" si="7">YEARFRAC(AQ7,E7)</f>
        <v>75.527777777777771</v>
      </c>
      <c r="AW7" s="26">
        <v>43357</v>
      </c>
      <c r="AX7" s="24">
        <v>249.3</v>
      </c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9"/>
      <c r="BK7" s="29"/>
      <c r="BL7" s="25"/>
      <c r="BM7" s="25"/>
      <c r="BN7" s="24">
        <v>2</v>
      </c>
      <c r="BO7" s="24">
        <v>4</v>
      </c>
      <c r="BP7" s="24"/>
      <c r="BQ7" s="24"/>
      <c r="BR7" s="24">
        <v>0</v>
      </c>
      <c r="BS7" s="24">
        <v>0</v>
      </c>
      <c r="BT7" s="26"/>
      <c r="BU7" s="24">
        <v>0</v>
      </c>
      <c r="BV7" s="24">
        <v>1</v>
      </c>
      <c r="BW7" s="26">
        <v>43131</v>
      </c>
      <c r="BX7" s="26">
        <v>43292</v>
      </c>
      <c r="BY7" s="24">
        <v>8</v>
      </c>
      <c r="BZ7" s="26">
        <v>43130</v>
      </c>
      <c r="CA7" s="24">
        <v>122.01</v>
      </c>
      <c r="CB7" s="24" t="s">
        <v>113</v>
      </c>
      <c r="CC7" s="24" t="s">
        <v>113</v>
      </c>
      <c r="CD7" s="24">
        <v>5.15</v>
      </c>
      <c r="CE7" s="24">
        <v>9.01</v>
      </c>
      <c r="CF7" s="24">
        <v>13.1</v>
      </c>
      <c r="CG7" s="24">
        <v>112</v>
      </c>
      <c r="CH7" s="24">
        <v>7.3</v>
      </c>
      <c r="CI7" s="24">
        <v>145</v>
      </c>
      <c r="CJ7" s="24">
        <v>4.26</v>
      </c>
      <c r="CK7" s="24">
        <v>0.71</v>
      </c>
      <c r="CL7" s="24">
        <v>1.99</v>
      </c>
      <c r="CM7" s="29">
        <f t="shared" si="1"/>
        <v>2.1407035175879394</v>
      </c>
      <c r="CN7" s="29">
        <f t="shared" si="2"/>
        <v>2.802816901408451</v>
      </c>
      <c r="CO7" s="25">
        <f t="shared" si="3"/>
        <v>72.8643216080402</v>
      </c>
      <c r="CP7" s="25">
        <f t="shared" si="4"/>
        <v>310.40201005025119</v>
      </c>
      <c r="CQ7" s="24">
        <v>2</v>
      </c>
      <c r="CR7" s="24">
        <v>5</v>
      </c>
      <c r="CS7" s="24">
        <v>84.89</v>
      </c>
      <c r="CT7" s="26">
        <v>43249</v>
      </c>
      <c r="CU7" s="24">
        <v>1</v>
      </c>
      <c r="CV7" s="24">
        <v>0</v>
      </c>
      <c r="CW7" s="26" t="s">
        <v>119</v>
      </c>
      <c r="CX7" s="24">
        <v>1</v>
      </c>
      <c r="CY7" s="24">
        <v>0</v>
      </c>
      <c r="CZ7" s="24">
        <v>0</v>
      </c>
      <c r="DA7" s="24">
        <v>0</v>
      </c>
      <c r="DB7" s="24">
        <v>0</v>
      </c>
      <c r="DC7" s="24">
        <v>0</v>
      </c>
      <c r="DD7" s="24">
        <v>1</v>
      </c>
      <c r="DE7" s="24">
        <v>1</v>
      </c>
      <c r="DF7" s="24">
        <v>1</v>
      </c>
      <c r="DG7" s="24">
        <v>1</v>
      </c>
      <c r="DH7" s="26">
        <v>43403</v>
      </c>
      <c r="DI7" s="30"/>
    </row>
    <row r="8" spans="1:113" x14ac:dyDescent="0.25">
      <c r="A8" s="15">
        <v>15</v>
      </c>
      <c r="B8" s="16">
        <v>43348</v>
      </c>
      <c r="C8" s="17" t="s">
        <v>158</v>
      </c>
      <c r="D8" s="18">
        <v>410304428</v>
      </c>
      <c r="E8" s="19">
        <v>15039</v>
      </c>
      <c r="F8" s="20" t="s">
        <v>115</v>
      </c>
      <c r="G8" s="15">
        <v>13.73</v>
      </c>
      <c r="H8" s="15"/>
      <c r="I8" s="21">
        <v>39084</v>
      </c>
      <c r="J8" s="22">
        <f t="shared" si="0"/>
        <v>65.827777777777783</v>
      </c>
      <c r="K8" s="23">
        <v>43.3</v>
      </c>
      <c r="L8" s="23" t="s">
        <v>159</v>
      </c>
      <c r="M8" s="23">
        <v>6</v>
      </c>
      <c r="N8" s="24">
        <v>6</v>
      </c>
      <c r="O8" s="24">
        <v>0</v>
      </c>
      <c r="P8" s="24">
        <v>0</v>
      </c>
      <c r="Q8" s="24">
        <v>1</v>
      </c>
      <c r="R8" s="24">
        <v>0</v>
      </c>
      <c r="S8" s="24">
        <v>0</v>
      </c>
      <c r="T8" s="23" t="s">
        <v>160</v>
      </c>
      <c r="U8" s="23"/>
      <c r="V8" s="23">
        <v>0</v>
      </c>
      <c r="W8" s="37" t="s">
        <v>138</v>
      </c>
      <c r="X8" s="21">
        <v>42522</v>
      </c>
      <c r="Y8" s="21">
        <v>43329</v>
      </c>
      <c r="Z8" s="21">
        <v>42949</v>
      </c>
      <c r="AA8" s="22">
        <f t="shared" si="5"/>
        <v>380</v>
      </c>
      <c r="AB8" s="25">
        <v>0</v>
      </c>
      <c r="AC8" s="24">
        <v>1</v>
      </c>
      <c r="AD8" s="24" t="s">
        <v>117</v>
      </c>
      <c r="AE8" s="24">
        <v>0</v>
      </c>
      <c r="AF8" s="24"/>
      <c r="AG8" s="26"/>
      <c r="AH8" s="24">
        <v>0</v>
      </c>
      <c r="AI8" s="24">
        <v>1</v>
      </c>
      <c r="AJ8" s="24">
        <v>0</v>
      </c>
      <c r="AK8" s="24">
        <v>0</v>
      </c>
      <c r="AL8" s="24">
        <v>0</v>
      </c>
      <c r="AM8" s="24" t="s">
        <v>132</v>
      </c>
      <c r="AN8" s="24" t="s">
        <v>111</v>
      </c>
      <c r="AO8" s="24" t="s">
        <v>118</v>
      </c>
      <c r="AP8" s="24">
        <v>0</v>
      </c>
      <c r="AQ8" s="27">
        <v>43348</v>
      </c>
      <c r="AR8" s="31">
        <v>45061</v>
      </c>
      <c r="AS8" s="28"/>
      <c r="AT8" s="28">
        <f t="shared" si="6"/>
        <v>1713</v>
      </c>
      <c r="AU8" s="20">
        <v>0</v>
      </c>
      <c r="AV8" s="25">
        <f t="shared" si="7"/>
        <v>77.50277777777778</v>
      </c>
      <c r="AW8" s="26">
        <v>43329</v>
      </c>
      <c r="AX8" s="24">
        <v>13.87</v>
      </c>
      <c r="AY8" s="24">
        <v>18.75</v>
      </c>
      <c r="AZ8" s="24">
        <v>115.88</v>
      </c>
      <c r="BA8" s="24"/>
      <c r="BB8" s="24">
        <v>1.07</v>
      </c>
      <c r="BC8" s="24">
        <v>0.7</v>
      </c>
      <c r="BD8" s="24">
        <v>128</v>
      </c>
      <c r="BE8" s="24">
        <v>5.85</v>
      </c>
      <c r="BF8" s="24">
        <v>191</v>
      </c>
      <c r="BG8" s="24">
        <v>3.79</v>
      </c>
      <c r="BH8" s="24">
        <v>0.47</v>
      </c>
      <c r="BI8" s="24">
        <v>1.42</v>
      </c>
      <c r="BJ8" s="33">
        <v>2.1735537190000001</v>
      </c>
      <c r="BK8" s="29">
        <f t="shared" ref="BK8:BK24" si="8">BI8/BH8</f>
        <v>3.021276595744681</v>
      </c>
      <c r="BL8" s="25">
        <f t="shared" ref="BL8:BL24" si="9">BF8/BI8</f>
        <v>134.50704225352112</v>
      </c>
      <c r="BM8" s="25">
        <f t="shared" ref="BM8:BM24" si="10">PRODUCT(BJ8,BF8)</f>
        <v>415.14876032900003</v>
      </c>
      <c r="BN8" s="24">
        <v>1</v>
      </c>
      <c r="BO8" s="24">
        <v>0</v>
      </c>
      <c r="BP8" s="24">
        <v>0.27</v>
      </c>
      <c r="BQ8" s="26">
        <v>43620</v>
      </c>
      <c r="BR8" s="24">
        <v>1</v>
      </c>
      <c r="BS8" s="24">
        <v>0</v>
      </c>
      <c r="BT8" s="26"/>
      <c r="BU8" s="24">
        <v>0</v>
      </c>
      <c r="BV8" s="24">
        <v>0</v>
      </c>
      <c r="BW8" s="24"/>
      <c r="BX8" s="24"/>
      <c r="BY8" s="24"/>
      <c r="BZ8" s="24" t="s">
        <v>119</v>
      </c>
      <c r="CA8" s="24" t="s">
        <v>119</v>
      </c>
      <c r="CB8" s="24" t="s">
        <v>119</v>
      </c>
      <c r="CC8" s="24" t="s">
        <v>119</v>
      </c>
      <c r="CD8" s="24" t="s">
        <v>119</v>
      </c>
      <c r="CE8" s="24" t="s">
        <v>119</v>
      </c>
      <c r="CF8" s="24" t="s">
        <v>119</v>
      </c>
      <c r="CG8" s="24" t="s">
        <v>119</v>
      </c>
      <c r="CH8" s="24" t="s">
        <v>119</v>
      </c>
      <c r="CI8" s="24" t="s">
        <v>119</v>
      </c>
      <c r="CJ8" s="24" t="s">
        <v>119</v>
      </c>
      <c r="CK8" s="24" t="s">
        <v>119</v>
      </c>
      <c r="CL8" s="24" t="s">
        <v>119</v>
      </c>
      <c r="CM8" s="29" t="s">
        <v>119</v>
      </c>
      <c r="CN8" s="29" t="s">
        <v>119</v>
      </c>
      <c r="CO8" s="25" t="s">
        <v>119</v>
      </c>
      <c r="CP8" s="25" t="s">
        <v>119</v>
      </c>
      <c r="CQ8" s="24" t="s">
        <v>119</v>
      </c>
      <c r="CR8" s="24" t="s">
        <v>119</v>
      </c>
      <c r="CS8" s="24" t="s">
        <v>119</v>
      </c>
      <c r="CT8" s="24" t="s">
        <v>119</v>
      </c>
      <c r="CU8" s="24" t="s">
        <v>119</v>
      </c>
      <c r="CV8" s="24" t="s">
        <v>119</v>
      </c>
      <c r="CW8" s="24" t="s">
        <v>119</v>
      </c>
      <c r="CX8" s="24" t="s">
        <v>119</v>
      </c>
      <c r="CY8" s="24">
        <v>0</v>
      </c>
      <c r="CZ8" s="24">
        <v>0</v>
      </c>
      <c r="DA8" s="24">
        <v>0</v>
      </c>
      <c r="DB8" s="24">
        <v>0</v>
      </c>
      <c r="DC8" s="24">
        <v>0</v>
      </c>
      <c r="DD8" s="24">
        <v>0</v>
      </c>
      <c r="DE8" s="24">
        <v>0</v>
      </c>
      <c r="DF8" s="24">
        <v>0</v>
      </c>
      <c r="DG8" s="24">
        <v>0</v>
      </c>
      <c r="DH8" s="26">
        <v>44602</v>
      </c>
      <c r="DI8" s="30"/>
    </row>
    <row r="9" spans="1:113" x14ac:dyDescent="0.25">
      <c r="A9" s="15">
        <v>17</v>
      </c>
      <c r="B9" s="16">
        <v>43361</v>
      </c>
      <c r="C9" s="17" t="s">
        <v>163</v>
      </c>
      <c r="D9" s="18">
        <v>501217185</v>
      </c>
      <c r="E9" s="19">
        <v>18614</v>
      </c>
      <c r="F9" s="20" t="s">
        <v>115</v>
      </c>
      <c r="G9" s="15">
        <v>1.97</v>
      </c>
      <c r="H9" s="15">
        <v>3.14</v>
      </c>
      <c r="I9" s="21">
        <v>41744</v>
      </c>
      <c r="J9" s="22">
        <f t="shared" si="0"/>
        <v>63.327777777777776</v>
      </c>
      <c r="K9" s="23">
        <v>4.6100000000000003</v>
      </c>
      <c r="L9" s="23" t="s">
        <v>121</v>
      </c>
      <c r="M9" s="23">
        <v>9</v>
      </c>
      <c r="N9" s="23">
        <v>8</v>
      </c>
      <c r="O9" s="24">
        <v>0</v>
      </c>
      <c r="P9" s="24">
        <v>1</v>
      </c>
      <c r="Q9" s="24">
        <v>0</v>
      </c>
      <c r="R9" s="24">
        <v>0</v>
      </c>
      <c r="S9" s="24">
        <v>0</v>
      </c>
      <c r="T9" s="23" t="s">
        <v>137</v>
      </c>
      <c r="U9" s="23" t="s">
        <v>127</v>
      </c>
      <c r="V9" s="23">
        <v>0</v>
      </c>
      <c r="W9" s="23" t="s">
        <v>138</v>
      </c>
      <c r="X9" s="21">
        <v>41897</v>
      </c>
      <c r="Y9" s="21">
        <v>43327</v>
      </c>
      <c r="Z9" s="21">
        <v>41907</v>
      </c>
      <c r="AA9" s="22">
        <f t="shared" si="5"/>
        <v>1420</v>
      </c>
      <c r="AB9" s="25">
        <v>0</v>
      </c>
      <c r="AC9" s="24">
        <v>1</v>
      </c>
      <c r="AD9" s="24" t="s">
        <v>117</v>
      </c>
      <c r="AE9" s="24">
        <v>1</v>
      </c>
      <c r="AF9" s="24">
        <v>0.01</v>
      </c>
      <c r="AG9" s="26">
        <v>42011</v>
      </c>
      <c r="AH9" s="24">
        <v>0</v>
      </c>
      <c r="AI9" s="24">
        <v>1</v>
      </c>
      <c r="AJ9" s="24">
        <v>0</v>
      </c>
      <c r="AK9" s="24">
        <v>0</v>
      </c>
      <c r="AL9" s="24">
        <v>0</v>
      </c>
      <c r="AM9" s="24" t="s">
        <v>132</v>
      </c>
      <c r="AN9" s="24" t="s">
        <v>111</v>
      </c>
      <c r="AO9" s="24" t="s">
        <v>118</v>
      </c>
      <c r="AP9" s="24">
        <v>1</v>
      </c>
      <c r="AQ9" s="27">
        <v>43417</v>
      </c>
      <c r="AR9" s="31">
        <v>45061</v>
      </c>
      <c r="AS9" s="28"/>
      <c r="AT9" s="28">
        <f t="shared" si="6"/>
        <v>1644</v>
      </c>
      <c r="AU9" s="20">
        <v>0</v>
      </c>
      <c r="AV9" s="25">
        <f t="shared" si="7"/>
        <v>67.905555555555551</v>
      </c>
      <c r="AW9" s="26">
        <v>43417</v>
      </c>
      <c r="AX9" s="24">
        <v>4.7300000000000004</v>
      </c>
      <c r="AY9" s="24"/>
      <c r="AZ9" s="24"/>
      <c r="BA9" s="24">
        <v>2.87</v>
      </c>
      <c r="BB9" s="24">
        <v>1.34</v>
      </c>
      <c r="BC9" s="24">
        <v>0.9</v>
      </c>
      <c r="BD9" s="24">
        <v>149</v>
      </c>
      <c r="BE9" s="24">
        <v>7.64</v>
      </c>
      <c r="BF9" s="24">
        <v>274</v>
      </c>
      <c r="BG9" s="24">
        <v>3.79</v>
      </c>
      <c r="BH9" s="24">
        <v>0.69</v>
      </c>
      <c r="BI9" s="24">
        <v>3.08</v>
      </c>
      <c r="BJ9" s="33">
        <v>2.1735537190000001</v>
      </c>
      <c r="BK9" s="29">
        <f t="shared" si="8"/>
        <v>4.4637681159420293</v>
      </c>
      <c r="BL9" s="25">
        <f t="shared" si="9"/>
        <v>88.961038961038966</v>
      </c>
      <c r="BM9" s="25">
        <f t="shared" si="10"/>
        <v>595.55371900600005</v>
      </c>
      <c r="BN9" s="24">
        <v>0</v>
      </c>
      <c r="BO9" s="24">
        <v>0</v>
      </c>
      <c r="BP9" s="24">
        <v>0.19</v>
      </c>
      <c r="BQ9" s="26">
        <v>43594</v>
      </c>
      <c r="BR9" s="24">
        <v>0</v>
      </c>
      <c r="BS9" s="24">
        <v>0</v>
      </c>
      <c r="BT9" s="26"/>
      <c r="BU9" s="24">
        <v>0</v>
      </c>
      <c r="BV9" s="24">
        <v>0</v>
      </c>
      <c r="BW9" s="24"/>
      <c r="BX9" s="24"/>
      <c r="BY9" s="24"/>
      <c r="BZ9" s="24" t="s">
        <v>119</v>
      </c>
      <c r="CA9" s="24" t="s">
        <v>119</v>
      </c>
      <c r="CB9" s="24" t="s">
        <v>119</v>
      </c>
      <c r="CC9" s="24" t="s">
        <v>119</v>
      </c>
      <c r="CD9" s="24" t="s">
        <v>119</v>
      </c>
      <c r="CE9" s="24" t="s">
        <v>119</v>
      </c>
      <c r="CF9" s="24" t="s">
        <v>119</v>
      </c>
      <c r="CG9" s="24" t="s">
        <v>119</v>
      </c>
      <c r="CH9" s="24" t="s">
        <v>119</v>
      </c>
      <c r="CI9" s="24" t="s">
        <v>119</v>
      </c>
      <c r="CJ9" s="24" t="s">
        <v>119</v>
      </c>
      <c r="CK9" s="24" t="s">
        <v>119</v>
      </c>
      <c r="CL9" s="24" t="s">
        <v>119</v>
      </c>
      <c r="CM9" s="29" t="s">
        <v>119</v>
      </c>
      <c r="CN9" s="29" t="s">
        <v>119</v>
      </c>
      <c r="CO9" s="25" t="s">
        <v>119</v>
      </c>
      <c r="CP9" s="25" t="s">
        <v>119</v>
      </c>
      <c r="CQ9" s="24" t="s">
        <v>119</v>
      </c>
      <c r="CR9" s="24" t="s">
        <v>119</v>
      </c>
      <c r="CS9" s="24" t="s">
        <v>119</v>
      </c>
      <c r="CT9" s="24" t="s">
        <v>119</v>
      </c>
      <c r="CU9" s="24" t="s">
        <v>119</v>
      </c>
      <c r="CV9" s="24" t="s">
        <v>119</v>
      </c>
      <c r="CW9" s="24" t="s">
        <v>119</v>
      </c>
      <c r="CX9" s="24" t="s">
        <v>119</v>
      </c>
      <c r="CY9" s="24">
        <v>0</v>
      </c>
      <c r="CZ9" s="24">
        <v>0</v>
      </c>
      <c r="DA9" s="24">
        <v>0</v>
      </c>
      <c r="DB9" s="24">
        <v>0</v>
      </c>
      <c r="DC9" s="24">
        <v>0</v>
      </c>
      <c r="DD9" s="24">
        <v>0</v>
      </c>
      <c r="DE9" s="24">
        <v>0</v>
      </c>
      <c r="DF9" s="24">
        <v>0</v>
      </c>
      <c r="DG9" s="24">
        <v>0</v>
      </c>
      <c r="DH9" s="26">
        <v>43875</v>
      </c>
      <c r="DI9" s="30"/>
    </row>
    <row r="10" spans="1:113" x14ac:dyDescent="0.25">
      <c r="A10" s="15">
        <v>18</v>
      </c>
      <c r="B10" s="16">
        <v>43381</v>
      </c>
      <c r="C10" s="17" t="s">
        <v>164</v>
      </c>
      <c r="D10" s="18">
        <v>380322444</v>
      </c>
      <c r="E10" s="19">
        <v>13961</v>
      </c>
      <c r="F10" s="20" t="s">
        <v>115</v>
      </c>
      <c r="G10" s="15">
        <v>235.89</v>
      </c>
      <c r="H10" s="15">
        <v>2.92</v>
      </c>
      <c r="I10" s="21">
        <v>39542</v>
      </c>
      <c r="J10" s="22">
        <f t="shared" si="0"/>
        <v>70.033333333333331</v>
      </c>
      <c r="K10" s="23">
        <v>4.4000000000000004</v>
      </c>
      <c r="L10" s="23" t="s">
        <v>159</v>
      </c>
      <c r="M10" s="23">
        <v>6</v>
      </c>
      <c r="N10" s="23">
        <v>6</v>
      </c>
      <c r="O10" s="24">
        <v>0</v>
      </c>
      <c r="P10" s="24">
        <v>0</v>
      </c>
      <c r="Q10" s="24">
        <v>1</v>
      </c>
      <c r="R10" s="24">
        <v>0</v>
      </c>
      <c r="S10" s="24">
        <v>0</v>
      </c>
      <c r="T10" s="23" t="s">
        <v>127</v>
      </c>
      <c r="U10" s="23"/>
      <c r="V10" s="23">
        <v>0</v>
      </c>
      <c r="W10" s="23" t="s">
        <v>128</v>
      </c>
      <c r="X10" s="21">
        <v>42776</v>
      </c>
      <c r="Y10" s="21">
        <v>42776</v>
      </c>
      <c r="Z10" s="21">
        <v>39623</v>
      </c>
      <c r="AA10" s="22">
        <f t="shared" si="5"/>
        <v>3153</v>
      </c>
      <c r="AB10" s="25">
        <v>0</v>
      </c>
      <c r="AC10" s="24">
        <v>1</v>
      </c>
      <c r="AD10" s="24" t="s">
        <v>117</v>
      </c>
      <c r="AE10" s="24">
        <v>1</v>
      </c>
      <c r="AF10" s="24">
        <v>0.02</v>
      </c>
      <c r="AG10" s="26">
        <v>40140</v>
      </c>
      <c r="AH10" s="24">
        <v>0</v>
      </c>
      <c r="AI10" s="24">
        <v>1</v>
      </c>
      <c r="AJ10" s="24">
        <v>1</v>
      </c>
      <c r="AK10" s="24">
        <v>0</v>
      </c>
      <c r="AL10" s="24">
        <v>0</v>
      </c>
      <c r="AM10" s="24" t="s">
        <v>132</v>
      </c>
      <c r="AN10" s="24" t="s">
        <v>111</v>
      </c>
      <c r="AO10" s="24" t="s">
        <v>112</v>
      </c>
      <c r="AP10" s="24">
        <v>1</v>
      </c>
      <c r="AQ10" s="27">
        <v>43267</v>
      </c>
      <c r="AR10" s="26">
        <v>43381</v>
      </c>
      <c r="AS10" s="28">
        <f>_xlfn.DAYS(AR10,AQ10)</f>
        <v>114</v>
      </c>
      <c r="AT10" s="28">
        <f t="shared" si="6"/>
        <v>114</v>
      </c>
      <c r="AU10" s="20">
        <v>0</v>
      </c>
      <c r="AV10" s="25">
        <f t="shared" si="7"/>
        <v>80.233333333333334</v>
      </c>
      <c r="AW10" s="26">
        <v>43252</v>
      </c>
      <c r="AX10" s="24">
        <v>143.02000000000001</v>
      </c>
      <c r="AY10" s="24"/>
      <c r="AZ10" s="24"/>
      <c r="BA10" s="24">
        <v>3.42</v>
      </c>
      <c r="BB10" s="24">
        <v>1.51</v>
      </c>
      <c r="BC10" s="24">
        <v>5.4</v>
      </c>
      <c r="BD10" s="24">
        <v>120</v>
      </c>
      <c r="BE10" s="24">
        <v>6.64</v>
      </c>
      <c r="BF10" s="24">
        <v>247</v>
      </c>
      <c r="BG10" s="24">
        <v>4.49</v>
      </c>
      <c r="BH10" s="24">
        <v>0.42</v>
      </c>
      <c r="BI10" s="24">
        <v>1.62</v>
      </c>
      <c r="BJ10" s="29">
        <f t="shared" ref="BJ10:BJ24" si="11">BG10/BI10</f>
        <v>2.7716049382716048</v>
      </c>
      <c r="BK10" s="29">
        <f t="shared" si="8"/>
        <v>3.8571428571428577</v>
      </c>
      <c r="BL10" s="25">
        <f t="shared" si="9"/>
        <v>152.46913580246914</v>
      </c>
      <c r="BM10" s="25">
        <f t="shared" si="10"/>
        <v>684.58641975308637</v>
      </c>
      <c r="BN10" s="24">
        <v>1</v>
      </c>
      <c r="BO10" s="24"/>
      <c r="BP10" s="24"/>
      <c r="BQ10" s="26"/>
      <c r="BR10" s="24">
        <v>0</v>
      </c>
      <c r="BS10" s="24">
        <v>0</v>
      </c>
      <c r="BT10" s="26"/>
      <c r="BU10" s="24">
        <v>0</v>
      </c>
      <c r="BV10" s="24">
        <v>1</v>
      </c>
      <c r="BW10" s="26">
        <v>42895</v>
      </c>
      <c r="BX10" s="26">
        <v>43042</v>
      </c>
      <c r="BY10" s="24">
        <v>9</v>
      </c>
      <c r="BZ10" s="26">
        <v>42895</v>
      </c>
      <c r="CA10" s="24">
        <v>77.349999999999994</v>
      </c>
      <c r="CB10" s="24" t="s">
        <v>113</v>
      </c>
      <c r="CC10" s="24" t="s">
        <v>113</v>
      </c>
      <c r="CD10" s="24">
        <v>3.42</v>
      </c>
      <c r="CE10" s="24">
        <v>1.55</v>
      </c>
      <c r="CF10" s="24">
        <v>6.7</v>
      </c>
      <c r="CG10" s="24">
        <v>131</v>
      </c>
      <c r="CH10" s="24">
        <v>8.61</v>
      </c>
      <c r="CI10" s="24">
        <v>227</v>
      </c>
      <c r="CJ10" s="24">
        <v>6.44</v>
      </c>
      <c r="CK10" s="24">
        <v>0.61</v>
      </c>
      <c r="CL10" s="24">
        <v>1.45</v>
      </c>
      <c r="CM10" s="29">
        <f>CJ10/CL10</f>
        <v>4.4413793103448276</v>
      </c>
      <c r="CN10" s="29">
        <f>CL10/CK10</f>
        <v>2.377049180327869</v>
      </c>
      <c r="CO10" s="25">
        <f>CI10/CL10</f>
        <v>156.55172413793105</v>
      </c>
      <c r="CP10" s="25">
        <f>PRODUCT(CM10,CI10)</f>
        <v>1008.1931034482759</v>
      </c>
      <c r="CQ10" s="24">
        <v>1</v>
      </c>
      <c r="CR10" s="24" t="s">
        <v>113</v>
      </c>
      <c r="CS10" s="24">
        <v>0.69</v>
      </c>
      <c r="CT10" s="26">
        <v>43063</v>
      </c>
      <c r="CU10" s="24">
        <v>1</v>
      </c>
      <c r="CV10" s="24">
        <v>0</v>
      </c>
      <c r="CW10" s="26" t="s">
        <v>119</v>
      </c>
      <c r="CX10" s="24">
        <v>0</v>
      </c>
      <c r="CY10" s="24">
        <v>1</v>
      </c>
      <c r="CZ10" s="24">
        <v>0</v>
      </c>
      <c r="DA10" s="24">
        <v>0</v>
      </c>
      <c r="DB10" s="24">
        <v>0</v>
      </c>
      <c r="DC10" s="24">
        <v>0</v>
      </c>
      <c r="DD10" s="24">
        <v>0</v>
      </c>
      <c r="DE10" s="24">
        <v>0</v>
      </c>
      <c r="DF10" s="24">
        <v>0</v>
      </c>
      <c r="DG10" s="24">
        <v>1</v>
      </c>
      <c r="DH10" s="26">
        <v>43693</v>
      </c>
      <c r="DI10" s="30"/>
    </row>
    <row r="11" spans="1:113" x14ac:dyDescent="0.25">
      <c r="A11" s="15">
        <v>19</v>
      </c>
      <c r="B11" s="16">
        <v>43381</v>
      </c>
      <c r="C11" s="17" t="s">
        <v>165</v>
      </c>
      <c r="D11" s="18">
        <v>450504401</v>
      </c>
      <c r="E11" s="19">
        <v>16561</v>
      </c>
      <c r="F11" s="20" t="s">
        <v>115</v>
      </c>
      <c r="G11" s="15">
        <v>0.38</v>
      </c>
      <c r="H11" s="15">
        <v>2.98</v>
      </c>
      <c r="I11" s="21">
        <v>41759</v>
      </c>
      <c r="J11" s="22">
        <f t="shared" si="0"/>
        <v>68.988888888888894</v>
      </c>
      <c r="K11" s="23">
        <v>6.8</v>
      </c>
      <c r="L11" s="23" t="s">
        <v>152</v>
      </c>
      <c r="M11" s="23">
        <v>7</v>
      </c>
      <c r="N11" s="23">
        <v>7</v>
      </c>
      <c r="O11" s="24">
        <v>0</v>
      </c>
      <c r="P11" s="24">
        <v>1</v>
      </c>
      <c r="Q11" s="24">
        <v>0</v>
      </c>
      <c r="R11" s="24">
        <v>1</v>
      </c>
      <c r="S11" s="24">
        <v>0</v>
      </c>
      <c r="T11" s="23" t="s">
        <v>160</v>
      </c>
      <c r="U11" s="23" t="s">
        <v>166</v>
      </c>
      <c r="V11" s="23">
        <v>0</v>
      </c>
      <c r="W11" s="23" t="s">
        <v>138</v>
      </c>
      <c r="X11" s="21">
        <v>43193</v>
      </c>
      <c r="Y11" s="21">
        <v>43193</v>
      </c>
      <c r="Z11" s="21">
        <v>42278</v>
      </c>
      <c r="AA11" s="22">
        <f t="shared" si="5"/>
        <v>915</v>
      </c>
      <c r="AB11" s="25">
        <v>0</v>
      </c>
      <c r="AC11" s="24">
        <v>1</v>
      </c>
      <c r="AD11" s="24" t="s">
        <v>150</v>
      </c>
      <c r="AE11" s="24">
        <v>1</v>
      </c>
      <c r="AF11" s="24">
        <v>0.01</v>
      </c>
      <c r="AG11" s="26">
        <v>42375</v>
      </c>
      <c r="AH11" s="24">
        <v>1</v>
      </c>
      <c r="AI11" s="24">
        <v>0</v>
      </c>
      <c r="AJ11" s="24">
        <v>0</v>
      </c>
      <c r="AK11" s="24">
        <v>0</v>
      </c>
      <c r="AL11" s="24">
        <v>0</v>
      </c>
      <c r="AM11" s="24" t="s">
        <v>132</v>
      </c>
      <c r="AN11" s="24" t="s">
        <v>111</v>
      </c>
      <c r="AO11" s="24" t="s">
        <v>118</v>
      </c>
      <c r="AP11" s="24">
        <v>0</v>
      </c>
      <c r="AQ11" s="27">
        <v>43213</v>
      </c>
      <c r="AR11" s="31">
        <v>45061</v>
      </c>
      <c r="AS11" s="28"/>
      <c r="AT11" s="28">
        <f t="shared" si="6"/>
        <v>1848</v>
      </c>
      <c r="AU11" s="20">
        <v>0</v>
      </c>
      <c r="AV11" s="25">
        <f t="shared" si="7"/>
        <v>72.969444444444449</v>
      </c>
      <c r="AW11" s="26">
        <v>43207</v>
      </c>
      <c r="AX11" s="24">
        <v>4.71</v>
      </c>
      <c r="AY11" s="24">
        <v>16.239999999999998</v>
      </c>
      <c r="AZ11" s="24">
        <v>218.13</v>
      </c>
      <c r="BA11" s="24">
        <v>3.44</v>
      </c>
      <c r="BB11" s="24">
        <v>1.47</v>
      </c>
      <c r="BC11" s="24">
        <v>0.9</v>
      </c>
      <c r="BD11" s="24">
        <v>118</v>
      </c>
      <c r="BE11" s="24">
        <v>5.07</v>
      </c>
      <c r="BF11" s="24">
        <v>183</v>
      </c>
      <c r="BG11" s="24">
        <v>3.49</v>
      </c>
      <c r="BH11" s="24">
        <v>0.43</v>
      </c>
      <c r="BI11" s="24">
        <v>1.02</v>
      </c>
      <c r="BJ11" s="29">
        <f t="shared" si="11"/>
        <v>3.4215686274509807</v>
      </c>
      <c r="BK11" s="29">
        <f t="shared" si="8"/>
        <v>2.3720930232558142</v>
      </c>
      <c r="BL11" s="25">
        <f t="shared" si="9"/>
        <v>179.41176470588235</v>
      </c>
      <c r="BM11" s="25">
        <f t="shared" si="10"/>
        <v>626.14705882352951</v>
      </c>
      <c r="BN11" s="24">
        <v>1</v>
      </c>
      <c r="BO11" s="24">
        <v>0</v>
      </c>
      <c r="BP11" s="24">
        <v>0.1</v>
      </c>
      <c r="BQ11" s="26">
        <v>43866</v>
      </c>
      <c r="BR11" s="24"/>
      <c r="BS11" s="24">
        <v>0</v>
      </c>
      <c r="BT11" s="26"/>
      <c r="BU11" s="24">
        <v>0</v>
      </c>
      <c r="BV11" s="24">
        <v>0</v>
      </c>
      <c r="BW11" s="24"/>
      <c r="BX11" s="24"/>
      <c r="BY11" s="24"/>
      <c r="BZ11" s="24" t="s">
        <v>119</v>
      </c>
      <c r="CA11" s="24" t="s">
        <v>119</v>
      </c>
      <c r="CB11" s="24" t="s">
        <v>119</v>
      </c>
      <c r="CC11" s="24" t="s">
        <v>119</v>
      </c>
      <c r="CD11" s="24" t="s">
        <v>119</v>
      </c>
      <c r="CE11" s="24" t="s">
        <v>119</v>
      </c>
      <c r="CF11" s="24" t="s">
        <v>119</v>
      </c>
      <c r="CG11" s="24" t="s">
        <v>119</v>
      </c>
      <c r="CH11" s="24" t="s">
        <v>119</v>
      </c>
      <c r="CI11" s="24" t="s">
        <v>119</v>
      </c>
      <c r="CJ11" s="24" t="s">
        <v>119</v>
      </c>
      <c r="CK11" s="24" t="s">
        <v>119</v>
      </c>
      <c r="CL11" s="24" t="s">
        <v>119</v>
      </c>
      <c r="CM11" s="29" t="s">
        <v>119</v>
      </c>
      <c r="CN11" s="29" t="s">
        <v>119</v>
      </c>
      <c r="CO11" s="25" t="s">
        <v>119</v>
      </c>
      <c r="CP11" s="25" t="s">
        <v>119</v>
      </c>
      <c r="CQ11" s="24" t="s">
        <v>119</v>
      </c>
      <c r="CR11" s="24" t="s">
        <v>119</v>
      </c>
      <c r="CS11" s="24" t="s">
        <v>119</v>
      </c>
      <c r="CT11" s="24" t="s">
        <v>119</v>
      </c>
      <c r="CU11" s="24" t="s">
        <v>119</v>
      </c>
      <c r="CV11" s="24" t="s">
        <v>119</v>
      </c>
      <c r="CW11" s="24" t="s">
        <v>119</v>
      </c>
      <c r="CX11" s="24" t="s">
        <v>119</v>
      </c>
      <c r="CY11" s="24">
        <v>0</v>
      </c>
      <c r="CZ11" s="24">
        <v>0</v>
      </c>
      <c r="DA11" s="24">
        <v>0</v>
      </c>
      <c r="DB11" s="24">
        <v>0</v>
      </c>
      <c r="DC11" s="24">
        <v>0</v>
      </c>
      <c r="DD11" s="24">
        <v>0</v>
      </c>
      <c r="DE11" s="24">
        <v>0</v>
      </c>
      <c r="DF11" s="24">
        <v>0</v>
      </c>
      <c r="DG11" s="24">
        <v>0</v>
      </c>
      <c r="DH11" s="26">
        <v>43894</v>
      </c>
      <c r="DI11" s="30"/>
    </row>
    <row r="12" spans="1:113" x14ac:dyDescent="0.25">
      <c r="A12" s="15">
        <v>21</v>
      </c>
      <c r="B12" s="16">
        <v>43381</v>
      </c>
      <c r="C12" s="17" t="s">
        <v>170</v>
      </c>
      <c r="D12" s="18">
        <v>500508086</v>
      </c>
      <c r="E12" s="19">
        <v>18391</v>
      </c>
      <c r="F12" s="20" t="s">
        <v>115</v>
      </c>
      <c r="G12" s="15">
        <v>14.14</v>
      </c>
      <c r="H12" s="15">
        <v>3.06</v>
      </c>
      <c r="I12" s="21">
        <v>40106</v>
      </c>
      <c r="J12" s="22">
        <f t="shared" si="0"/>
        <v>59.45</v>
      </c>
      <c r="K12" s="23">
        <v>8.1</v>
      </c>
      <c r="L12" s="23" t="s">
        <v>116</v>
      </c>
      <c r="M12" s="23">
        <v>8</v>
      </c>
      <c r="N12" s="23">
        <v>8</v>
      </c>
      <c r="O12" s="24">
        <v>0</v>
      </c>
      <c r="P12" s="24">
        <v>1</v>
      </c>
      <c r="Q12" s="24">
        <v>0</v>
      </c>
      <c r="R12" s="24">
        <v>1</v>
      </c>
      <c r="S12" s="24">
        <v>0</v>
      </c>
      <c r="T12" s="23" t="s">
        <v>169</v>
      </c>
      <c r="U12" s="23" t="s">
        <v>127</v>
      </c>
      <c r="V12" s="23">
        <v>0</v>
      </c>
      <c r="W12" s="23" t="s">
        <v>138</v>
      </c>
      <c r="X12" s="21">
        <v>43377</v>
      </c>
      <c r="Y12" s="21">
        <v>43377</v>
      </c>
      <c r="Z12" s="21">
        <v>41752</v>
      </c>
      <c r="AA12" s="22">
        <f t="shared" si="5"/>
        <v>1625</v>
      </c>
      <c r="AB12" s="25">
        <v>0</v>
      </c>
      <c r="AC12" s="24">
        <v>1</v>
      </c>
      <c r="AD12" s="24" t="s">
        <v>150</v>
      </c>
      <c r="AE12" s="24">
        <v>0</v>
      </c>
      <c r="AF12" s="24">
        <v>7.0000000000000007E-2</v>
      </c>
      <c r="AG12" s="26">
        <v>41821</v>
      </c>
      <c r="AH12" s="24">
        <v>1</v>
      </c>
      <c r="AI12" s="24">
        <v>0</v>
      </c>
      <c r="AJ12" s="24">
        <v>0</v>
      </c>
      <c r="AK12" s="24">
        <v>0</v>
      </c>
      <c r="AL12" s="24">
        <v>1</v>
      </c>
      <c r="AM12" s="24" t="s">
        <v>110</v>
      </c>
      <c r="AN12" s="24" t="s">
        <v>111</v>
      </c>
      <c r="AO12" s="24" t="s">
        <v>118</v>
      </c>
      <c r="AP12" s="24">
        <v>1</v>
      </c>
      <c r="AQ12" s="27">
        <v>43388</v>
      </c>
      <c r="AR12" s="31">
        <v>45061</v>
      </c>
      <c r="AS12" s="28"/>
      <c r="AT12" s="28">
        <f t="shared" si="6"/>
        <v>1673</v>
      </c>
      <c r="AU12" s="20">
        <v>0</v>
      </c>
      <c r="AV12" s="25">
        <f t="shared" si="7"/>
        <v>68.436111111111117</v>
      </c>
      <c r="AW12" s="26">
        <v>43381</v>
      </c>
      <c r="AX12" s="24">
        <v>14.14</v>
      </c>
      <c r="AY12" s="24">
        <v>18.68</v>
      </c>
      <c r="AZ12" s="24">
        <v>70.33</v>
      </c>
      <c r="BA12" s="24">
        <v>3.06</v>
      </c>
      <c r="BB12" s="24">
        <v>1.34</v>
      </c>
      <c r="BC12" s="24">
        <v>1.1000000000000001</v>
      </c>
      <c r="BD12" s="24">
        <v>130</v>
      </c>
      <c r="BE12" s="24">
        <v>4.18</v>
      </c>
      <c r="BF12" s="24">
        <v>248</v>
      </c>
      <c r="BG12" s="24">
        <v>2.6</v>
      </c>
      <c r="BH12" s="24">
        <v>0.48</v>
      </c>
      <c r="BI12" s="24">
        <v>0.96</v>
      </c>
      <c r="BJ12" s="29">
        <f t="shared" si="11"/>
        <v>2.7083333333333335</v>
      </c>
      <c r="BK12" s="29">
        <f t="shared" si="8"/>
        <v>2</v>
      </c>
      <c r="BL12" s="25">
        <f t="shared" si="9"/>
        <v>258.33333333333337</v>
      </c>
      <c r="BM12" s="25">
        <f t="shared" si="10"/>
        <v>671.66666666666674</v>
      </c>
      <c r="BN12" s="24">
        <v>0</v>
      </c>
      <c r="BO12" s="24">
        <v>0</v>
      </c>
      <c r="BP12" s="24">
        <v>14.38</v>
      </c>
      <c r="BQ12" s="26">
        <v>43894</v>
      </c>
      <c r="BR12" s="24"/>
      <c r="BS12" s="24">
        <v>0</v>
      </c>
      <c r="BT12" s="26"/>
      <c r="BU12" s="24">
        <v>0</v>
      </c>
      <c r="BV12" s="24">
        <v>0</v>
      </c>
      <c r="BW12" s="24"/>
      <c r="BX12" s="24"/>
      <c r="BY12" s="24"/>
      <c r="BZ12" s="24" t="s">
        <v>119</v>
      </c>
      <c r="CA12" s="24" t="s">
        <v>119</v>
      </c>
      <c r="CB12" s="24" t="s">
        <v>119</v>
      </c>
      <c r="CC12" s="24" t="s">
        <v>119</v>
      </c>
      <c r="CD12" s="24" t="s">
        <v>119</v>
      </c>
      <c r="CE12" s="24" t="s">
        <v>119</v>
      </c>
      <c r="CF12" s="24" t="s">
        <v>119</v>
      </c>
      <c r="CG12" s="24" t="s">
        <v>119</v>
      </c>
      <c r="CH12" s="24" t="s">
        <v>119</v>
      </c>
      <c r="CI12" s="24" t="s">
        <v>119</v>
      </c>
      <c r="CJ12" s="24" t="s">
        <v>119</v>
      </c>
      <c r="CK12" s="24" t="s">
        <v>119</v>
      </c>
      <c r="CL12" s="24" t="s">
        <v>119</v>
      </c>
      <c r="CM12" s="29" t="s">
        <v>119</v>
      </c>
      <c r="CN12" s="29" t="s">
        <v>119</v>
      </c>
      <c r="CO12" s="25" t="s">
        <v>119</v>
      </c>
      <c r="CP12" s="25" t="s">
        <v>119</v>
      </c>
      <c r="CQ12" s="24" t="s">
        <v>119</v>
      </c>
      <c r="CR12" s="24" t="s">
        <v>119</v>
      </c>
      <c r="CS12" s="24" t="s">
        <v>119</v>
      </c>
      <c r="CT12" s="24" t="s">
        <v>119</v>
      </c>
      <c r="CU12" s="24" t="s">
        <v>119</v>
      </c>
      <c r="CV12" s="24" t="s">
        <v>119</v>
      </c>
      <c r="CW12" s="24" t="s">
        <v>119</v>
      </c>
      <c r="CX12" s="24" t="s">
        <v>119</v>
      </c>
      <c r="CY12" s="24">
        <v>0</v>
      </c>
      <c r="CZ12" s="24">
        <v>0</v>
      </c>
      <c r="DA12" s="24">
        <v>0</v>
      </c>
      <c r="DB12" s="24">
        <v>0</v>
      </c>
      <c r="DC12" s="24">
        <v>1</v>
      </c>
      <c r="DD12" s="24">
        <v>0</v>
      </c>
      <c r="DE12" s="24">
        <v>0</v>
      </c>
      <c r="DF12" s="24">
        <v>0</v>
      </c>
      <c r="DG12" s="24">
        <v>0</v>
      </c>
      <c r="DH12" s="26">
        <v>43894</v>
      </c>
      <c r="DI12" s="30"/>
    </row>
    <row r="13" spans="1:113" x14ac:dyDescent="0.25">
      <c r="A13" s="15">
        <v>23</v>
      </c>
      <c r="B13" s="16">
        <v>43381</v>
      </c>
      <c r="C13" s="17" t="s">
        <v>173</v>
      </c>
      <c r="D13" s="18">
        <v>5405140202</v>
      </c>
      <c r="E13" s="19">
        <v>19858</v>
      </c>
      <c r="F13" s="20" t="s">
        <v>115</v>
      </c>
      <c r="G13" s="15">
        <v>0.01</v>
      </c>
      <c r="H13" s="15">
        <v>3.37</v>
      </c>
      <c r="I13" s="21">
        <v>41136</v>
      </c>
      <c r="J13" s="22">
        <f t="shared" si="0"/>
        <v>58.25277777777778</v>
      </c>
      <c r="K13" s="23">
        <v>6.39</v>
      </c>
      <c r="L13" s="23" t="s">
        <v>152</v>
      </c>
      <c r="M13" s="23">
        <v>7</v>
      </c>
      <c r="N13" s="23">
        <v>7</v>
      </c>
      <c r="O13" s="24">
        <v>0</v>
      </c>
      <c r="P13" s="24">
        <v>1</v>
      </c>
      <c r="Q13" s="24">
        <v>0</v>
      </c>
      <c r="R13" s="24">
        <v>1</v>
      </c>
      <c r="S13" s="24">
        <v>0</v>
      </c>
      <c r="T13" s="23" t="s">
        <v>160</v>
      </c>
      <c r="U13" s="23" t="s">
        <v>169</v>
      </c>
      <c r="V13" s="23">
        <v>0</v>
      </c>
      <c r="W13" s="23" t="s">
        <v>138</v>
      </c>
      <c r="X13" s="21">
        <v>42280</v>
      </c>
      <c r="Y13" s="21">
        <v>42917</v>
      </c>
      <c r="Z13" s="21">
        <v>42286</v>
      </c>
      <c r="AA13" s="22">
        <f t="shared" si="5"/>
        <v>631</v>
      </c>
      <c r="AB13" s="25">
        <v>0</v>
      </c>
      <c r="AC13" s="24">
        <v>1</v>
      </c>
      <c r="AD13" s="24" t="s">
        <v>117</v>
      </c>
      <c r="AE13" s="24">
        <v>0</v>
      </c>
      <c r="AF13" s="24">
        <v>0.02</v>
      </c>
      <c r="AG13" s="26">
        <v>42564</v>
      </c>
      <c r="AH13" s="24">
        <v>0</v>
      </c>
      <c r="AI13" s="24">
        <v>1</v>
      </c>
      <c r="AJ13" s="24">
        <v>0</v>
      </c>
      <c r="AK13" s="24">
        <v>0</v>
      </c>
      <c r="AL13" s="24">
        <v>0</v>
      </c>
      <c r="AM13" s="24" t="s">
        <v>132</v>
      </c>
      <c r="AN13" s="24" t="s">
        <v>111</v>
      </c>
      <c r="AO13" s="24" t="s">
        <v>118</v>
      </c>
      <c r="AP13" s="24">
        <v>1</v>
      </c>
      <c r="AQ13" s="27">
        <v>43282</v>
      </c>
      <c r="AR13" s="26">
        <v>43802</v>
      </c>
      <c r="AS13" s="28">
        <f>_xlfn.DAYS(AR13,AQ13)</f>
        <v>520</v>
      </c>
      <c r="AT13" s="28">
        <f t="shared" si="6"/>
        <v>520</v>
      </c>
      <c r="AU13" s="20">
        <v>0</v>
      </c>
      <c r="AV13" s="25">
        <f t="shared" si="7"/>
        <v>64.13055555555556</v>
      </c>
      <c r="AW13" s="26">
        <v>42901</v>
      </c>
      <c r="AX13" s="24"/>
      <c r="AY13" s="24"/>
      <c r="AZ13" s="24"/>
      <c r="BA13" s="24">
        <v>4.09</v>
      </c>
      <c r="BB13" s="24">
        <v>1.62</v>
      </c>
      <c r="BC13" s="24">
        <v>4</v>
      </c>
      <c r="BD13" s="24">
        <v>137</v>
      </c>
      <c r="BE13" s="24">
        <v>6.93</v>
      </c>
      <c r="BF13" s="24">
        <v>330</v>
      </c>
      <c r="BG13" s="24">
        <v>4.92</v>
      </c>
      <c r="BH13" s="24">
        <v>0.68</v>
      </c>
      <c r="BI13" s="24">
        <v>1.1499999999999999</v>
      </c>
      <c r="BJ13" s="29">
        <f t="shared" si="11"/>
        <v>4.2782608695652176</v>
      </c>
      <c r="BK13" s="29">
        <f t="shared" si="8"/>
        <v>1.6911764705882351</v>
      </c>
      <c r="BL13" s="25">
        <f t="shared" si="9"/>
        <v>286.95652173913044</v>
      </c>
      <c r="BM13" s="25">
        <f t="shared" si="10"/>
        <v>1411.8260869565217</v>
      </c>
      <c r="BN13" s="24">
        <v>0</v>
      </c>
      <c r="BO13" s="24">
        <v>0</v>
      </c>
      <c r="BP13" s="24">
        <v>0.01</v>
      </c>
      <c r="BQ13" s="26">
        <v>43294</v>
      </c>
      <c r="BR13" s="24"/>
      <c r="BS13" s="24">
        <v>0</v>
      </c>
      <c r="BT13" s="26"/>
      <c r="BU13" s="24">
        <v>0</v>
      </c>
      <c r="BV13" s="24">
        <v>0</v>
      </c>
      <c r="BW13" s="24"/>
      <c r="BX13" s="24"/>
      <c r="BY13" s="24"/>
      <c r="BZ13" s="24" t="s">
        <v>119</v>
      </c>
      <c r="CA13" s="24" t="s">
        <v>119</v>
      </c>
      <c r="CB13" s="24" t="s">
        <v>119</v>
      </c>
      <c r="CC13" s="24" t="s">
        <v>119</v>
      </c>
      <c r="CD13" s="24" t="s">
        <v>119</v>
      </c>
      <c r="CE13" s="24" t="s">
        <v>119</v>
      </c>
      <c r="CF13" s="24" t="s">
        <v>119</v>
      </c>
      <c r="CG13" s="24" t="s">
        <v>119</v>
      </c>
      <c r="CH13" s="24" t="s">
        <v>119</v>
      </c>
      <c r="CI13" s="24" t="s">
        <v>119</v>
      </c>
      <c r="CJ13" s="24" t="s">
        <v>119</v>
      </c>
      <c r="CK13" s="24" t="s">
        <v>119</v>
      </c>
      <c r="CL13" s="24" t="s">
        <v>119</v>
      </c>
      <c r="CM13" s="29" t="s">
        <v>119</v>
      </c>
      <c r="CN13" s="29" t="s">
        <v>119</v>
      </c>
      <c r="CO13" s="25" t="s">
        <v>119</v>
      </c>
      <c r="CP13" s="25" t="s">
        <v>119</v>
      </c>
      <c r="CQ13" s="24" t="s">
        <v>119</v>
      </c>
      <c r="CR13" s="24" t="s">
        <v>119</v>
      </c>
      <c r="CS13" s="24" t="s">
        <v>119</v>
      </c>
      <c r="CT13" s="24" t="s">
        <v>119</v>
      </c>
      <c r="CU13" s="24" t="s">
        <v>119</v>
      </c>
      <c r="CV13" s="24" t="s">
        <v>119</v>
      </c>
      <c r="CW13" s="24" t="s">
        <v>119</v>
      </c>
      <c r="CX13" s="24" t="s">
        <v>119</v>
      </c>
      <c r="CY13" s="24">
        <v>0</v>
      </c>
      <c r="CZ13" s="24">
        <v>0</v>
      </c>
      <c r="DA13" s="24">
        <v>1</v>
      </c>
      <c r="DB13" s="24">
        <v>0</v>
      </c>
      <c r="DC13" s="24">
        <v>1</v>
      </c>
      <c r="DD13" s="24">
        <v>0</v>
      </c>
      <c r="DE13" s="24">
        <v>0</v>
      </c>
      <c r="DF13" s="24">
        <v>0</v>
      </c>
      <c r="DG13" s="24">
        <v>0</v>
      </c>
      <c r="DH13" s="26">
        <v>43893</v>
      </c>
      <c r="DI13" s="30"/>
    </row>
    <row r="14" spans="1:113" x14ac:dyDescent="0.25">
      <c r="A14" s="15">
        <v>27</v>
      </c>
      <c r="B14" s="16">
        <v>43383</v>
      </c>
      <c r="C14" s="17" t="s">
        <v>178</v>
      </c>
      <c r="D14" s="18">
        <v>7402155343</v>
      </c>
      <c r="E14" s="19">
        <v>27075</v>
      </c>
      <c r="F14" s="20" t="s">
        <v>115</v>
      </c>
      <c r="G14" s="15">
        <v>0.06</v>
      </c>
      <c r="H14" s="15">
        <v>3.84</v>
      </c>
      <c r="I14" s="21">
        <v>42348</v>
      </c>
      <c r="J14" s="22">
        <f t="shared" si="0"/>
        <v>41.819444444444443</v>
      </c>
      <c r="K14" s="23">
        <v>16.5</v>
      </c>
      <c r="L14" s="23" t="s">
        <v>116</v>
      </c>
      <c r="M14" s="23">
        <v>8</v>
      </c>
      <c r="N14" s="23">
        <v>8</v>
      </c>
      <c r="O14" s="24">
        <v>0</v>
      </c>
      <c r="P14" s="24">
        <v>1</v>
      </c>
      <c r="Q14" s="24">
        <v>0</v>
      </c>
      <c r="R14" s="24">
        <v>0</v>
      </c>
      <c r="S14" s="24">
        <v>0</v>
      </c>
      <c r="T14" s="23" t="s">
        <v>168</v>
      </c>
      <c r="U14" s="23" t="s">
        <v>166</v>
      </c>
      <c r="V14" s="23">
        <v>0</v>
      </c>
      <c r="W14" s="23" t="s">
        <v>138</v>
      </c>
      <c r="X14" s="21">
        <v>42474</v>
      </c>
      <c r="Y14" s="21">
        <v>42999</v>
      </c>
      <c r="Z14" s="21">
        <v>42478</v>
      </c>
      <c r="AA14" s="22">
        <f t="shared" si="5"/>
        <v>521</v>
      </c>
      <c r="AB14" s="25">
        <v>1</v>
      </c>
      <c r="AC14" s="24">
        <v>1</v>
      </c>
      <c r="AD14" s="24" t="s">
        <v>109</v>
      </c>
      <c r="AE14" s="24">
        <v>0</v>
      </c>
      <c r="AF14" s="32">
        <v>0.06</v>
      </c>
      <c r="AG14" s="27">
        <v>42731</v>
      </c>
      <c r="AH14" s="24">
        <v>1</v>
      </c>
      <c r="AI14" s="24">
        <v>1</v>
      </c>
      <c r="AJ14" s="24">
        <v>1</v>
      </c>
      <c r="AK14" s="24">
        <v>0</v>
      </c>
      <c r="AL14" s="24">
        <v>0</v>
      </c>
      <c r="AM14" s="24" t="s">
        <v>110</v>
      </c>
      <c r="AN14" s="24" t="s">
        <v>111</v>
      </c>
      <c r="AO14" s="24" t="s">
        <v>112</v>
      </c>
      <c r="AP14" s="24">
        <v>1</v>
      </c>
      <c r="AQ14" s="27">
        <v>43194</v>
      </c>
      <c r="AR14" s="31">
        <v>45061</v>
      </c>
      <c r="AS14" s="28"/>
      <c r="AT14" s="28">
        <f t="shared" si="6"/>
        <v>1867</v>
      </c>
      <c r="AU14" s="20">
        <v>0</v>
      </c>
      <c r="AV14" s="25">
        <f t="shared" si="7"/>
        <v>44.136111111111113</v>
      </c>
      <c r="AW14" s="26">
        <v>43187</v>
      </c>
      <c r="AX14" s="24">
        <v>15.71</v>
      </c>
      <c r="AY14" s="24"/>
      <c r="AZ14" s="24"/>
      <c r="BA14" s="24">
        <v>4.4800000000000004</v>
      </c>
      <c r="BB14" s="24">
        <v>1.66</v>
      </c>
      <c r="BC14" s="24">
        <v>1</v>
      </c>
      <c r="BD14" s="24">
        <v>146</v>
      </c>
      <c r="BE14" s="24">
        <v>5.62</v>
      </c>
      <c r="BF14" s="24">
        <v>202</v>
      </c>
      <c r="BG14" s="24">
        <v>2.99</v>
      </c>
      <c r="BH14" s="24">
        <v>0.47</v>
      </c>
      <c r="BI14" s="24">
        <v>1.71</v>
      </c>
      <c r="BJ14" s="29">
        <f t="shared" si="11"/>
        <v>1.7485380116959066</v>
      </c>
      <c r="BK14" s="29">
        <f t="shared" si="8"/>
        <v>3.6382978723404258</v>
      </c>
      <c r="BL14" s="25">
        <f t="shared" si="9"/>
        <v>118.12865497076024</v>
      </c>
      <c r="BM14" s="25">
        <f t="shared" si="10"/>
        <v>353.20467836257313</v>
      </c>
      <c r="BN14" s="24">
        <v>0</v>
      </c>
      <c r="BO14" s="24"/>
      <c r="BP14" s="24">
        <v>0.02</v>
      </c>
      <c r="BQ14" s="26">
        <v>43509</v>
      </c>
      <c r="BR14" s="24">
        <v>1</v>
      </c>
      <c r="BS14" s="24">
        <v>1</v>
      </c>
      <c r="BT14" s="26">
        <v>43517</v>
      </c>
      <c r="BU14" s="24">
        <v>0</v>
      </c>
      <c r="BV14" s="24">
        <v>1</v>
      </c>
      <c r="BW14" s="26">
        <v>42507</v>
      </c>
      <c r="BX14" s="26">
        <v>42612</v>
      </c>
      <c r="BY14" s="24">
        <v>6</v>
      </c>
      <c r="BZ14" s="26">
        <v>42506</v>
      </c>
      <c r="CA14" s="24">
        <v>12.39</v>
      </c>
      <c r="CB14" s="24">
        <v>12.39</v>
      </c>
      <c r="CC14" s="24" t="s">
        <v>113</v>
      </c>
      <c r="CD14" s="24">
        <v>3.04</v>
      </c>
      <c r="CE14" s="24">
        <v>1.82</v>
      </c>
      <c r="CF14" s="24" t="s">
        <v>179</v>
      </c>
      <c r="CG14" s="24">
        <v>160</v>
      </c>
      <c r="CH14" s="24">
        <v>13.98</v>
      </c>
      <c r="CI14" s="24">
        <v>241</v>
      </c>
      <c r="CJ14" s="24">
        <v>11.93</v>
      </c>
      <c r="CK14" s="24">
        <v>0.75</v>
      </c>
      <c r="CL14" s="24">
        <v>1.3</v>
      </c>
      <c r="CM14" s="29">
        <f>CJ14/CL14</f>
        <v>9.1769230769230763</v>
      </c>
      <c r="CN14" s="29">
        <f>CL14/CK14</f>
        <v>1.7333333333333334</v>
      </c>
      <c r="CO14" s="25">
        <f>CI14/CL14</f>
        <v>185.38461538461539</v>
      </c>
      <c r="CP14" s="25">
        <f>PRODUCT(CM14,CI14)</f>
        <v>2211.6384615384613</v>
      </c>
      <c r="CQ14" s="24">
        <v>0</v>
      </c>
      <c r="CR14" s="24">
        <v>0</v>
      </c>
      <c r="CS14" s="24">
        <v>0.06</v>
      </c>
      <c r="CT14" s="26">
        <v>42731</v>
      </c>
      <c r="CU14" s="24" t="s">
        <v>119</v>
      </c>
      <c r="CV14" s="24">
        <v>1</v>
      </c>
      <c r="CW14" s="26">
        <v>42747</v>
      </c>
      <c r="CX14" s="24">
        <v>0</v>
      </c>
      <c r="CY14" s="24">
        <v>1</v>
      </c>
      <c r="CZ14" s="24">
        <v>0</v>
      </c>
      <c r="DA14" s="24">
        <v>0</v>
      </c>
      <c r="DB14" s="24">
        <v>0</v>
      </c>
      <c r="DC14" s="24">
        <v>0</v>
      </c>
      <c r="DD14" s="24">
        <v>0</v>
      </c>
      <c r="DE14" s="24">
        <v>0</v>
      </c>
      <c r="DF14" s="24">
        <v>0</v>
      </c>
      <c r="DG14" s="24">
        <v>0</v>
      </c>
      <c r="DH14" s="26">
        <v>43885</v>
      </c>
      <c r="DI14" s="30"/>
    </row>
    <row r="15" spans="1:113" x14ac:dyDescent="0.25">
      <c r="A15" s="15">
        <v>28</v>
      </c>
      <c r="B15" s="16">
        <v>43384</v>
      </c>
      <c r="C15" s="17" t="s">
        <v>180</v>
      </c>
      <c r="D15" s="18">
        <v>421123408</v>
      </c>
      <c r="E15" s="19">
        <v>15668</v>
      </c>
      <c r="F15" s="20" t="s">
        <v>115</v>
      </c>
      <c r="G15" s="15">
        <v>9.07</v>
      </c>
      <c r="H15" s="15">
        <v>4.84</v>
      </c>
      <c r="I15" s="21">
        <v>40085</v>
      </c>
      <c r="J15" s="22">
        <f t="shared" si="0"/>
        <v>66.849999999999994</v>
      </c>
      <c r="K15" s="23">
        <v>40</v>
      </c>
      <c r="L15" s="23" t="s">
        <v>152</v>
      </c>
      <c r="M15" s="23">
        <v>7</v>
      </c>
      <c r="N15" s="23">
        <v>7</v>
      </c>
      <c r="O15" s="24">
        <v>0</v>
      </c>
      <c r="P15" s="24">
        <v>0</v>
      </c>
      <c r="Q15" s="24">
        <v>1</v>
      </c>
      <c r="R15" s="24">
        <v>0</v>
      </c>
      <c r="S15" s="24">
        <v>0</v>
      </c>
      <c r="T15" s="23" t="s">
        <v>181</v>
      </c>
      <c r="U15" s="23"/>
      <c r="V15" s="23">
        <v>1</v>
      </c>
      <c r="W15" s="23" t="s">
        <v>108</v>
      </c>
      <c r="X15" s="21">
        <v>43277</v>
      </c>
      <c r="Y15" s="21">
        <v>43277</v>
      </c>
      <c r="Z15" s="21">
        <v>40915</v>
      </c>
      <c r="AA15" s="22">
        <f t="shared" si="5"/>
        <v>2362</v>
      </c>
      <c r="AB15" s="25">
        <v>0</v>
      </c>
      <c r="AC15" s="24">
        <v>0</v>
      </c>
      <c r="AD15" s="24"/>
      <c r="AE15" s="24">
        <v>1</v>
      </c>
      <c r="AF15" s="24"/>
      <c r="AG15" s="26"/>
      <c r="AH15" s="24">
        <v>1</v>
      </c>
      <c r="AI15" s="24">
        <v>0</v>
      </c>
      <c r="AJ15" s="24">
        <v>0</v>
      </c>
      <c r="AK15" s="24">
        <v>0</v>
      </c>
      <c r="AL15" s="24">
        <v>0</v>
      </c>
      <c r="AM15" s="24" t="s">
        <v>132</v>
      </c>
      <c r="AN15" s="24" t="s">
        <v>111</v>
      </c>
      <c r="AO15" s="24" t="s">
        <v>118</v>
      </c>
      <c r="AP15" s="24">
        <v>0</v>
      </c>
      <c r="AQ15" s="27">
        <v>43328</v>
      </c>
      <c r="AR15" s="26">
        <v>43627</v>
      </c>
      <c r="AS15" s="28">
        <f>_xlfn.DAYS(AR15,AQ15)</f>
        <v>299</v>
      </c>
      <c r="AT15" s="28">
        <f t="shared" si="6"/>
        <v>299</v>
      </c>
      <c r="AU15" s="20">
        <v>0</v>
      </c>
      <c r="AV15" s="25">
        <f t="shared" si="7"/>
        <v>75.730555555555554</v>
      </c>
      <c r="AW15" s="26">
        <v>43291</v>
      </c>
      <c r="AX15" s="24">
        <v>6.74</v>
      </c>
      <c r="AY15" s="24"/>
      <c r="AZ15" s="24"/>
      <c r="BA15" s="24">
        <v>4.43</v>
      </c>
      <c r="BB15" s="24">
        <v>1.68</v>
      </c>
      <c r="BC15" s="24">
        <v>1.9</v>
      </c>
      <c r="BD15" s="24">
        <v>91</v>
      </c>
      <c r="BE15" s="24">
        <v>5.45</v>
      </c>
      <c r="BF15" s="24">
        <v>118</v>
      </c>
      <c r="BG15" s="24">
        <v>3.58</v>
      </c>
      <c r="BH15" s="24">
        <v>0.45</v>
      </c>
      <c r="BI15" s="24">
        <v>1.33</v>
      </c>
      <c r="BJ15" s="29">
        <f t="shared" si="11"/>
        <v>2.6917293233082704</v>
      </c>
      <c r="BK15" s="29">
        <f t="shared" si="8"/>
        <v>2.9555555555555557</v>
      </c>
      <c r="BL15" s="25">
        <f t="shared" si="9"/>
        <v>88.721804511278194</v>
      </c>
      <c r="BM15" s="25">
        <f t="shared" si="10"/>
        <v>317.6240601503759</v>
      </c>
      <c r="BN15" s="24">
        <v>1</v>
      </c>
      <c r="BO15" s="24">
        <v>0</v>
      </c>
      <c r="BP15" s="24">
        <v>4.68</v>
      </c>
      <c r="BQ15" s="26">
        <v>43475</v>
      </c>
      <c r="BR15" s="24">
        <v>0</v>
      </c>
      <c r="BS15" s="24">
        <v>0</v>
      </c>
      <c r="BT15" s="26"/>
      <c r="BU15" s="24">
        <v>0</v>
      </c>
      <c r="BV15" s="24">
        <v>0</v>
      </c>
      <c r="BW15" s="24"/>
      <c r="BX15" s="24"/>
      <c r="BY15" s="24"/>
      <c r="BZ15" s="24" t="s">
        <v>119</v>
      </c>
      <c r="CA15" s="24" t="s">
        <v>119</v>
      </c>
      <c r="CB15" s="24" t="s">
        <v>119</v>
      </c>
      <c r="CC15" s="24" t="s">
        <v>119</v>
      </c>
      <c r="CD15" s="24" t="s">
        <v>119</v>
      </c>
      <c r="CE15" s="24" t="s">
        <v>119</v>
      </c>
      <c r="CF15" s="24" t="s">
        <v>119</v>
      </c>
      <c r="CG15" s="24" t="s">
        <v>119</v>
      </c>
      <c r="CH15" s="24" t="s">
        <v>119</v>
      </c>
      <c r="CI15" s="24" t="s">
        <v>119</v>
      </c>
      <c r="CJ15" s="24" t="s">
        <v>119</v>
      </c>
      <c r="CK15" s="24" t="s">
        <v>119</v>
      </c>
      <c r="CL15" s="24" t="s">
        <v>119</v>
      </c>
      <c r="CM15" s="29" t="s">
        <v>119</v>
      </c>
      <c r="CN15" s="29" t="s">
        <v>119</v>
      </c>
      <c r="CO15" s="25" t="s">
        <v>119</v>
      </c>
      <c r="CP15" s="25" t="s">
        <v>119</v>
      </c>
      <c r="CQ15" s="24" t="s">
        <v>119</v>
      </c>
      <c r="CR15" s="24" t="s">
        <v>119</v>
      </c>
      <c r="CS15" s="24" t="s">
        <v>119</v>
      </c>
      <c r="CT15" s="24" t="s">
        <v>119</v>
      </c>
      <c r="CU15" s="24" t="s">
        <v>119</v>
      </c>
      <c r="CV15" s="24" t="s">
        <v>119</v>
      </c>
      <c r="CW15" s="24" t="s">
        <v>119</v>
      </c>
      <c r="CX15" s="24" t="s">
        <v>119</v>
      </c>
      <c r="CY15" s="24">
        <v>0</v>
      </c>
      <c r="CZ15" s="24">
        <v>0</v>
      </c>
      <c r="DA15" s="24">
        <v>0</v>
      </c>
      <c r="DB15" s="24">
        <v>0</v>
      </c>
      <c r="DC15" s="24">
        <v>0</v>
      </c>
      <c r="DD15" s="24">
        <v>0</v>
      </c>
      <c r="DE15" s="24">
        <v>0</v>
      </c>
      <c r="DF15" s="24">
        <v>0</v>
      </c>
      <c r="DG15" s="24">
        <v>1</v>
      </c>
      <c r="DH15" s="26">
        <v>43697</v>
      </c>
      <c r="DI15" s="30" t="s">
        <v>182</v>
      </c>
    </row>
    <row r="16" spans="1:113" x14ac:dyDescent="0.25">
      <c r="A16" s="15">
        <v>30</v>
      </c>
      <c r="B16" s="16">
        <v>43388</v>
      </c>
      <c r="C16" s="17" t="s">
        <v>185</v>
      </c>
      <c r="D16" s="18">
        <v>450418410</v>
      </c>
      <c r="E16" s="19">
        <v>16545</v>
      </c>
      <c r="F16" s="20" t="s">
        <v>115</v>
      </c>
      <c r="G16" s="15">
        <v>0.28999999999999998</v>
      </c>
      <c r="H16" s="15">
        <v>2.46</v>
      </c>
      <c r="I16" s="21">
        <v>39325</v>
      </c>
      <c r="J16" s="22">
        <f t="shared" si="0"/>
        <v>62.369444444444447</v>
      </c>
      <c r="K16" s="23">
        <v>7.43</v>
      </c>
      <c r="L16" s="23" t="s">
        <v>121</v>
      </c>
      <c r="M16" s="23">
        <v>9</v>
      </c>
      <c r="N16" s="23">
        <v>8</v>
      </c>
      <c r="O16" s="24">
        <v>0</v>
      </c>
      <c r="P16" s="24">
        <v>1</v>
      </c>
      <c r="Q16" s="24">
        <v>0</v>
      </c>
      <c r="R16" s="24">
        <v>1</v>
      </c>
      <c r="S16" s="24">
        <v>0</v>
      </c>
      <c r="T16" s="23" t="s">
        <v>160</v>
      </c>
      <c r="U16" s="23" t="s">
        <v>127</v>
      </c>
      <c r="V16" s="23">
        <v>0</v>
      </c>
      <c r="W16" s="23" t="s">
        <v>138</v>
      </c>
      <c r="X16" s="21">
        <v>41656</v>
      </c>
      <c r="Y16" s="21">
        <v>41656</v>
      </c>
      <c r="Z16" s="21">
        <v>40120</v>
      </c>
      <c r="AA16" s="22">
        <f t="shared" si="5"/>
        <v>1536</v>
      </c>
      <c r="AB16" s="25">
        <v>0</v>
      </c>
      <c r="AC16" s="24">
        <v>0</v>
      </c>
      <c r="AD16" s="24"/>
      <c r="AE16" s="24">
        <v>1</v>
      </c>
      <c r="AF16" s="24">
        <v>0.06</v>
      </c>
      <c r="AG16" s="26">
        <v>40618</v>
      </c>
      <c r="AH16" s="24">
        <v>1</v>
      </c>
      <c r="AI16" s="24">
        <v>1</v>
      </c>
      <c r="AJ16" s="24">
        <v>0</v>
      </c>
      <c r="AK16" s="24">
        <v>0</v>
      </c>
      <c r="AL16" s="24">
        <v>0</v>
      </c>
      <c r="AM16" s="24" t="s">
        <v>132</v>
      </c>
      <c r="AN16" s="24" t="s">
        <v>111</v>
      </c>
      <c r="AO16" s="24" t="s">
        <v>118</v>
      </c>
      <c r="AP16" s="24">
        <v>0</v>
      </c>
      <c r="AQ16" s="27">
        <v>43273</v>
      </c>
      <c r="AR16" s="26">
        <v>43759</v>
      </c>
      <c r="AS16" s="28">
        <f>_xlfn.DAYS(AR16,AQ16)</f>
        <v>486</v>
      </c>
      <c r="AT16" s="28">
        <f t="shared" si="6"/>
        <v>486</v>
      </c>
      <c r="AU16" s="20">
        <v>0</v>
      </c>
      <c r="AV16" s="25">
        <f t="shared" si="7"/>
        <v>73.177777777777777</v>
      </c>
      <c r="AW16" s="26">
        <v>43273</v>
      </c>
      <c r="AX16" s="24">
        <v>10.51</v>
      </c>
      <c r="AY16" s="24"/>
      <c r="AZ16" s="24"/>
      <c r="BA16" s="24">
        <v>3.12</v>
      </c>
      <c r="BB16" s="24">
        <v>1.25</v>
      </c>
      <c r="BC16" s="24">
        <v>2</v>
      </c>
      <c r="BD16" s="24">
        <v>133</v>
      </c>
      <c r="BE16" s="24">
        <v>6.58</v>
      </c>
      <c r="BF16" s="24">
        <v>183</v>
      </c>
      <c r="BG16" s="24">
        <v>3.76</v>
      </c>
      <c r="BH16" s="24">
        <v>0.65</v>
      </c>
      <c r="BI16" s="24">
        <v>1.9</v>
      </c>
      <c r="BJ16" s="29">
        <f t="shared" si="11"/>
        <v>1.9789473684210526</v>
      </c>
      <c r="BK16" s="29">
        <f t="shared" si="8"/>
        <v>2.9230769230769229</v>
      </c>
      <c r="BL16" s="25">
        <f t="shared" si="9"/>
        <v>96.31578947368422</v>
      </c>
      <c r="BM16" s="25">
        <f t="shared" si="10"/>
        <v>362.14736842105265</v>
      </c>
      <c r="BN16" s="24">
        <v>1</v>
      </c>
      <c r="BO16" s="24">
        <v>0</v>
      </c>
      <c r="BP16" s="24">
        <v>0.13</v>
      </c>
      <c r="BQ16" s="26">
        <v>43535</v>
      </c>
      <c r="BR16" s="24"/>
      <c r="BS16" s="24">
        <v>0</v>
      </c>
      <c r="BT16" s="26"/>
      <c r="BU16" s="24">
        <v>1</v>
      </c>
      <c r="BV16" s="24">
        <v>0</v>
      </c>
      <c r="BW16" s="24"/>
      <c r="BX16" s="24"/>
      <c r="BY16" s="24"/>
      <c r="BZ16" s="24" t="s">
        <v>119</v>
      </c>
      <c r="CA16" s="24" t="s">
        <v>119</v>
      </c>
      <c r="CB16" s="24" t="s">
        <v>119</v>
      </c>
      <c r="CC16" s="24" t="s">
        <v>119</v>
      </c>
      <c r="CD16" s="24" t="s">
        <v>119</v>
      </c>
      <c r="CE16" s="24" t="s">
        <v>119</v>
      </c>
      <c r="CF16" s="24" t="s">
        <v>119</v>
      </c>
      <c r="CG16" s="24" t="s">
        <v>119</v>
      </c>
      <c r="CH16" s="24" t="s">
        <v>119</v>
      </c>
      <c r="CI16" s="24" t="s">
        <v>119</v>
      </c>
      <c r="CJ16" s="24" t="s">
        <v>119</v>
      </c>
      <c r="CK16" s="24" t="s">
        <v>119</v>
      </c>
      <c r="CL16" s="24" t="s">
        <v>119</v>
      </c>
      <c r="CM16" s="29" t="s">
        <v>119</v>
      </c>
      <c r="CN16" s="29" t="s">
        <v>119</v>
      </c>
      <c r="CO16" s="25" t="s">
        <v>119</v>
      </c>
      <c r="CP16" s="25" t="s">
        <v>119</v>
      </c>
      <c r="CQ16" s="24" t="s">
        <v>119</v>
      </c>
      <c r="CR16" s="24" t="s">
        <v>119</v>
      </c>
      <c r="CS16" s="24" t="s">
        <v>119</v>
      </c>
      <c r="CT16" s="24" t="s">
        <v>119</v>
      </c>
      <c r="CU16" s="24" t="s">
        <v>119</v>
      </c>
      <c r="CV16" s="24" t="s">
        <v>119</v>
      </c>
      <c r="CW16" s="24" t="s">
        <v>119</v>
      </c>
      <c r="CX16" s="24" t="s">
        <v>119</v>
      </c>
      <c r="CY16" s="24">
        <v>0</v>
      </c>
      <c r="CZ16" s="24">
        <v>0</v>
      </c>
      <c r="DA16" s="24">
        <v>0</v>
      </c>
      <c r="DB16" s="24">
        <v>0</v>
      </c>
      <c r="DC16" s="24">
        <v>0</v>
      </c>
      <c r="DD16" s="24">
        <v>0</v>
      </c>
      <c r="DE16" s="24">
        <v>0</v>
      </c>
      <c r="DF16" s="24">
        <v>0</v>
      </c>
      <c r="DG16" s="24">
        <v>0</v>
      </c>
      <c r="DH16" s="26">
        <v>43779</v>
      </c>
      <c r="DI16" s="30"/>
    </row>
    <row r="17" spans="1:113" x14ac:dyDescent="0.25">
      <c r="A17" s="38">
        <v>32</v>
      </c>
      <c r="B17" s="16">
        <v>43389</v>
      </c>
      <c r="C17" s="17" t="s">
        <v>188</v>
      </c>
      <c r="D17" s="18">
        <v>380801418</v>
      </c>
      <c r="E17" s="19">
        <v>14093</v>
      </c>
      <c r="F17" s="20" t="s">
        <v>115</v>
      </c>
      <c r="G17" s="15">
        <v>0.5</v>
      </c>
      <c r="H17" s="15">
        <v>3.61</v>
      </c>
      <c r="I17" s="21">
        <v>39449</v>
      </c>
      <c r="J17" s="22">
        <f t="shared" si="0"/>
        <v>69.419444444444451</v>
      </c>
      <c r="K17" s="23"/>
      <c r="L17" s="23" t="s">
        <v>155</v>
      </c>
      <c r="M17" s="23">
        <v>10</v>
      </c>
      <c r="N17" s="23">
        <v>8</v>
      </c>
      <c r="O17" s="24">
        <v>0</v>
      </c>
      <c r="P17" s="24">
        <v>0</v>
      </c>
      <c r="Q17" s="24">
        <v>1</v>
      </c>
      <c r="R17" s="24">
        <v>0</v>
      </c>
      <c r="S17" s="24">
        <v>0</v>
      </c>
      <c r="T17" s="23" t="s">
        <v>137</v>
      </c>
      <c r="U17" s="23"/>
      <c r="V17" s="23">
        <v>0</v>
      </c>
      <c r="W17" s="23" t="s">
        <v>138</v>
      </c>
      <c r="X17" s="21">
        <v>42965</v>
      </c>
      <c r="Y17" s="21">
        <v>42965</v>
      </c>
      <c r="Z17" s="21">
        <v>40179</v>
      </c>
      <c r="AA17" s="22">
        <f t="shared" si="5"/>
        <v>2786</v>
      </c>
      <c r="AB17" s="25">
        <v>0</v>
      </c>
      <c r="AC17" s="24">
        <v>1</v>
      </c>
      <c r="AD17" s="24" t="s">
        <v>117</v>
      </c>
      <c r="AE17" s="24">
        <v>0</v>
      </c>
      <c r="AF17" s="24"/>
      <c r="AG17" s="26"/>
      <c r="AH17" s="24">
        <v>0</v>
      </c>
      <c r="AI17" s="24">
        <v>1</v>
      </c>
      <c r="AJ17" s="24">
        <v>0</v>
      </c>
      <c r="AK17" s="24">
        <v>0</v>
      </c>
      <c r="AL17" s="24">
        <v>0</v>
      </c>
      <c r="AM17" s="24" t="s">
        <v>132</v>
      </c>
      <c r="AN17" s="24" t="s">
        <v>111</v>
      </c>
      <c r="AO17" s="24" t="s">
        <v>118</v>
      </c>
      <c r="AP17" s="24">
        <v>1</v>
      </c>
      <c r="AQ17" s="27">
        <v>43067</v>
      </c>
      <c r="AR17" s="26">
        <v>43754</v>
      </c>
      <c r="AS17" s="28">
        <f>_xlfn.DAYS(AR17,AQ17)</f>
        <v>687</v>
      </c>
      <c r="AT17" s="28">
        <f t="shared" si="6"/>
        <v>687</v>
      </c>
      <c r="AU17" s="20">
        <v>0</v>
      </c>
      <c r="AV17" s="25">
        <f t="shared" si="7"/>
        <v>79.325000000000003</v>
      </c>
      <c r="AW17" s="26">
        <v>43067</v>
      </c>
      <c r="AX17" s="24">
        <v>41.14</v>
      </c>
      <c r="AY17" s="24"/>
      <c r="AZ17" s="24"/>
      <c r="BA17" s="24">
        <v>3.63</v>
      </c>
      <c r="BB17" s="24">
        <v>2.02</v>
      </c>
      <c r="BC17" s="24">
        <v>2.7</v>
      </c>
      <c r="BD17" s="24">
        <v>127</v>
      </c>
      <c r="BE17" s="24">
        <v>4.55</v>
      </c>
      <c r="BF17" s="24">
        <v>219</v>
      </c>
      <c r="BG17" s="24">
        <v>2.98</v>
      </c>
      <c r="BH17" s="24">
        <v>0.25</v>
      </c>
      <c r="BI17" s="24">
        <v>1.2</v>
      </c>
      <c r="BJ17" s="29">
        <f t="shared" si="11"/>
        <v>2.4833333333333334</v>
      </c>
      <c r="BK17" s="29">
        <f t="shared" si="8"/>
        <v>4.8</v>
      </c>
      <c r="BL17" s="25">
        <f t="shared" si="9"/>
        <v>182.5</v>
      </c>
      <c r="BM17" s="25">
        <f t="shared" si="10"/>
        <v>543.85</v>
      </c>
      <c r="BN17" s="24">
        <v>1</v>
      </c>
      <c r="BO17" s="24">
        <v>0</v>
      </c>
      <c r="BP17" s="24">
        <v>0.45</v>
      </c>
      <c r="BQ17" s="26">
        <v>43417</v>
      </c>
      <c r="BR17" s="24"/>
      <c r="BS17" s="24">
        <v>0</v>
      </c>
      <c r="BT17" s="26"/>
      <c r="BU17" s="24">
        <v>0</v>
      </c>
      <c r="BV17" s="24">
        <v>0</v>
      </c>
      <c r="BW17" s="24"/>
      <c r="BX17" s="24"/>
      <c r="BY17" s="24"/>
      <c r="BZ17" s="24" t="s">
        <v>119</v>
      </c>
      <c r="CA17" s="24" t="s">
        <v>119</v>
      </c>
      <c r="CB17" s="24" t="s">
        <v>119</v>
      </c>
      <c r="CC17" s="24" t="s">
        <v>119</v>
      </c>
      <c r="CD17" s="24" t="s">
        <v>119</v>
      </c>
      <c r="CE17" s="24" t="s">
        <v>119</v>
      </c>
      <c r="CF17" s="24" t="s">
        <v>119</v>
      </c>
      <c r="CG17" s="24" t="s">
        <v>119</v>
      </c>
      <c r="CH17" s="24" t="s">
        <v>119</v>
      </c>
      <c r="CI17" s="24" t="s">
        <v>119</v>
      </c>
      <c r="CJ17" s="24" t="s">
        <v>119</v>
      </c>
      <c r="CK17" s="24" t="s">
        <v>119</v>
      </c>
      <c r="CL17" s="24" t="s">
        <v>119</v>
      </c>
      <c r="CM17" s="29" t="s">
        <v>119</v>
      </c>
      <c r="CN17" s="29" t="s">
        <v>119</v>
      </c>
      <c r="CO17" s="25" t="s">
        <v>119</v>
      </c>
      <c r="CP17" s="25" t="s">
        <v>119</v>
      </c>
      <c r="CQ17" s="24" t="s">
        <v>119</v>
      </c>
      <c r="CR17" s="24" t="s">
        <v>119</v>
      </c>
      <c r="CS17" s="24" t="s">
        <v>119</v>
      </c>
      <c r="CT17" s="24" t="s">
        <v>119</v>
      </c>
      <c r="CU17" s="24" t="s">
        <v>119</v>
      </c>
      <c r="CV17" s="24" t="s">
        <v>119</v>
      </c>
      <c r="CW17" s="24" t="s">
        <v>119</v>
      </c>
      <c r="CX17" s="24" t="s">
        <v>119</v>
      </c>
      <c r="CY17" s="24">
        <v>0</v>
      </c>
      <c r="CZ17" s="24">
        <v>0</v>
      </c>
      <c r="DA17" s="24">
        <v>0</v>
      </c>
      <c r="DB17" s="24">
        <v>0</v>
      </c>
      <c r="DC17" s="24">
        <v>1</v>
      </c>
      <c r="DD17" s="24">
        <v>0</v>
      </c>
      <c r="DE17" s="24">
        <v>0</v>
      </c>
      <c r="DF17" s="24">
        <v>0</v>
      </c>
      <c r="DG17" s="24">
        <v>0</v>
      </c>
      <c r="DH17" s="26">
        <v>43864</v>
      </c>
      <c r="DI17" s="30"/>
    </row>
    <row r="18" spans="1:113" x14ac:dyDescent="0.25">
      <c r="A18" s="15">
        <v>33</v>
      </c>
      <c r="B18" s="16">
        <v>43389</v>
      </c>
      <c r="C18" s="17" t="s">
        <v>189</v>
      </c>
      <c r="D18" s="18">
        <v>6102150219</v>
      </c>
      <c r="E18" s="19">
        <v>22327</v>
      </c>
      <c r="F18" s="20" t="s">
        <v>115</v>
      </c>
      <c r="G18" s="15">
        <v>40.99</v>
      </c>
      <c r="H18" s="15">
        <v>15.45</v>
      </c>
      <c r="I18" s="21">
        <v>43035</v>
      </c>
      <c r="J18" s="22">
        <f t="shared" si="0"/>
        <v>56.7</v>
      </c>
      <c r="K18" s="23">
        <v>72</v>
      </c>
      <c r="L18" s="23" t="s">
        <v>121</v>
      </c>
      <c r="M18" s="23">
        <v>9</v>
      </c>
      <c r="N18" s="23">
        <v>8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3" t="s">
        <v>153</v>
      </c>
      <c r="U18" s="23"/>
      <c r="V18" s="23">
        <v>1</v>
      </c>
      <c r="W18" s="23" t="s">
        <v>108</v>
      </c>
      <c r="X18" s="21">
        <v>43034</v>
      </c>
      <c r="Y18" s="21">
        <v>43313</v>
      </c>
      <c r="Z18" s="21">
        <v>43040</v>
      </c>
      <c r="AA18" s="22">
        <f t="shared" si="5"/>
        <v>273</v>
      </c>
      <c r="AB18" s="25">
        <v>1</v>
      </c>
      <c r="AC18" s="24">
        <v>1</v>
      </c>
      <c r="AD18" s="24" t="s">
        <v>109</v>
      </c>
      <c r="AE18" s="24">
        <v>1</v>
      </c>
      <c r="AF18" s="24"/>
      <c r="AG18" s="26"/>
      <c r="AH18" s="24">
        <v>1</v>
      </c>
      <c r="AI18" s="24">
        <v>1</v>
      </c>
      <c r="AJ18" s="24">
        <v>1</v>
      </c>
      <c r="AK18" s="24">
        <v>0</v>
      </c>
      <c r="AL18" s="24">
        <v>0</v>
      </c>
      <c r="AM18" s="24" t="s">
        <v>110</v>
      </c>
      <c r="AN18" s="24" t="s">
        <v>111</v>
      </c>
      <c r="AO18" s="24" t="s">
        <v>112</v>
      </c>
      <c r="AP18" s="24">
        <v>1</v>
      </c>
      <c r="AQ18" s="27">
        <v>43417</v>
      </c>
      <c r="AR18" s="26">
        <v>43584</v>
      </c>
      <c r="AS18" s="28">
        <f>_xlfn.DAYS(AR18,AQ18)</f>
        <v>167</v>
      </c>
      <c r="AT18" s="28">
        <f t="shared" si="6"/>
        <v>167</v>
      </c>
      <c r="AU18" s="20">
        <v>0</v>
      </c>
      <c r="AV18" s="25">
        <f t="shared" si="7"/>
        <v>57.744444444444447</v>
      </c>
      <c r="AW18" s="26">
        <v>43417</v>
      </c>
      <c r="AX18" s="24">
        <v>89.55</v>
      </c>
      <c r="AY18" s="24"/>
      <c r="AZ18" s="24"/>
      <c r="BA18" s="24">
        <v>21.26</v>
      </c>
      <c r="BB18" s="24">
        <v>8.52</v>
      </c>
      <c r="BC18" s="24">
        <v>10.7</v>
      </c>
      <c r="BD18" s="24">
        <v>130</v>
      </c>
      <c r="BE18" s="24">
        <v>8.02</v>
      </c>
      <c r="BF18" s="24">
        <v>253</v>
      </c>
      <c r="BG18" s="24">
        <v>6.05</v>
      </c>
      <c r="BH18" s="24">
        <v>0.63</v>
      </c>
      <c r="BI18" s="24">
        <v>1.26</v>
      </c>
      <c r="BJ18" s="29">
        <f t="shared" si="11"/>
        <v>4.8015873015873014</v>
      </c>
      <c r="BK18" s="29">
        <f t="shared" si="8"/>
        <v>2</v>
      </c>
      <c r="BL18" s="25">
        <f t="shared" si="9"/>
        <v>200.79365079365078</v>
      </c>
      <c r="BM18" s="25">
        <f t="shared" si="10"/>
        <v>1214.8015873015872</v>
      </c>
      <c r="BN18" s="24">
        <v>1</v>
      </c>
      <c r="BO18" s="24"/>
      <c r="BP18" s="24">
        <v>5.21</v>
      </c>
      <c r="BQ18" s="26">
        <v>43472</v>
      </c>
      <c r="BR18" s="24">
        <v>1</v>
      </c>
      <c r="BS18" s="24">
        <v>0</v>
      </c>
      <c r="BT18" s="26"/>
      <c r="BU18" s="24">
        <v>0</v>
      </c>
      <c r="BV18" s="24">
        <v>1</v>
      </c>
      <c r="BW18" s="26">
        <v>43313</v>
      </c>
      <c r="BX18" s="26">
        <v>43370</v>
      </c>
      <c r="BY18" s="24">
        <v>3</v>
      </c>
      <c r="BZ18" s="26" t="s">
        <v>113</v>
      </c>
      <c r="CA18" s="24" t="s">
        <v>113</v>
      </c>
      <c r="CB18" s="24" t="s">
        <v>113</v>
      </c>
      <c r="CC18" s="24" t="s">
        <v>113</v>
      </c>
      <c r="CD18" s="24" t="s">
        <v>113</v>
      </c>
      <c r="CE18" s="24" t="s">
        <v>113</v>
      </c>
      <c r="CF18" s="24" t="s">
        <v>113</v>
      </c>
      <c r="CG18" s="24" t="s">
        <v>113</v>
      </c>
      <c r="CH18" s="24" t="s">
        <v>113</v>
      </c>
      <c r="CI18" s="24" t="s">
        <v>113</v>
      </c>
      <c r="CJ18" s="24" t="s">
        <v>113</v>
      </c>
      <c r="CK18" s="24" t="s">
        <v>113</v>
      </c>
      <c r="CL18" s="24" t="s">
        <v>113</v>
      </c>
      <c r="CM18" s="29" t="s">
        <v>113</v>
      </c>
      <c r="CN18" s="29" t="s">
        <v>113</v>
      </c>
      <c r="CO18" s="25" t="s">
        <v>113</v>
      </c>
      <c r="CP18" s="25" t="s">
        <v>113</v>
      </c>
      <c r="CQ18" s="24" t="s">
        <v>113</v>
      </c>
      <c r="CR18" s="24" t="s">
        <v>113</v>
      </c>
      <c r="CS18" s="24" t="s">
        <v>119</v>
      </c>
      <c r="CT18" s="26" t="s">
        <v>119</v>
      </c>
      <c r="CU18" s="24" t="s">
        <v>113</v>
      </c>
      <c r="CV18" s="24">
        <v>0</v>
      </c>
      <c r="CW18" s="26" t="s">
        <v>119</v>
      </c>
      <c r="CX18" s="24">
        <v>1</v>
      </c>
      <c r="CY18" s="24">
        <v>1</v>
      </c>
      <c r="CZ18" s="24">
        <v>0</v>
      </c>
      <c r="DA18" s="24">
        <v>0</v>
      </c>
      <c r="DB18" s="24">
        <v>0</v>
      </c>
      <c r="DC18" s="24">
        <v>1</v>
      </c>
      <c r="DD18" s="24">
        <v>0</v>
      </c>
      <c r="DE18" s="24">
        <v>0</v>
      </c>
      <c r="DF18" s="24">
        <v>0</v>
      </c>
      <c r="DG18" s="24">
        <v>1</v>
      </c>
      <c r="DH18" s="26">
        <v>43806</v>
      </c>
      <c r="DI18" s="30" t="s">
        <v>190</v>
      </c>
    </row>
    <row r="19" spans="1:113" x14ac:dyDescent="0.25">
      <c r="A19" s="15">
        <v>36</v>
      </c>
      <c r="B19" s="16">
        <v>43390</v>
      </c>
      <c r="C19" s="17" t="s">
        <v>192</v>
      </c>
      <c r="D19" s="18">
        <v>520423387</v>
      </c>
      <c r="E19" s="19">
        <v>19107</v>
      </c>
      <c r="F19" s="20" t="s">
        <v>115</v>
      </c>
      <c r="G19" s="15">
        <v>6.06</v>
      </c>
      <c r="H19" s="15">
        <v>3.49</v>
      </c>
      <c r="I19" s="21">
        <v>41641</v>
      </c>
      <c r="J19" s="22">
        <f t="shared" si="0"/>
        <v>61.69166666666667</v>
      </c>
      <c r="K19" s="23">
        <v>18</v>
      </c>
      <c r="L19" s="23" t="s">
        <v>152</v>
      </c>
      <c r="M19" s="23">
        <v>7</v>
      </c>
      <c r="N19" s="23">
        <v>7</v>
      </c>
      <c r="O19" s="24">
        <v>0</v>
      </c>
      <c r="P19" s="24">
        <v>0</v>
      </c>
      <c r="Q19" s="24">
        <v>1</v>
      </c>
      <c r="R19" s="24">
        <v>0</v>
      </c>
      <c r="S19" s="24">
        <v>0</v>
      </c>
      <c r="T19" s="23" t="s">
        <v>127</v>
      </c>
      <c r="U19" s="23"/>
      <c r="V19" s="23">
        <v>0</v>
      </c>
      <c r="W19" s="23" t="s">
        <v>128</v>
      </c>
      <c r="X19" s="21">
        <v>43018</v>
      </c>
      <c r="Y19" s="21">
        <v>43018</v>
      </c>
      <c r="Z19" s="21">
        <v>41730</v>
      </c>
      <c r="AA19" s="22">
        <f t="shared" si="5"/>
        <v>1288</v>
      </c>
      <c r="AB19" s="25">
        <v>0</v>
      </c>
      <c r="AC19" s="24">
        <v>1</v>
      </c>
      <c r="AD19" s="24" t="s">
        <v>117</v>
      </c>
      <c r="AE19" s="24">
        <v>0</v>
      </c>
      <c r="AF19" s="39"/>
      <c r="AG19" s="26"/>
      <c r="AH19" s="24">
        <v>0</v>
      </c>
      <c r="AI19" s="24">
        <v>1</v>
      </c>
      <c r="AJ19" s="24">
        <v>0</v>
      </c>
      <c r="AK19" s="24">
        <v>0</v>
      </c>
      <c r="AL19" s="24">
        <v>0</v>
      </c>
      <c r="AM19" s="24" t="s">
        <v>132</v>
      </c>
      <c r="AN19" s="24" t="s">
        <v>111</v>
      </c>
      <c r="AO19" s="24" t="s">
        <v>118</v>
      </c>
      <c r="AP19" s="24">
        <v>0</v>
      </c>
      <c r="AQ19" s="27">
        <v>43046</v>
      </c>
      <c r="AR19" s="31">
        <v>45061</v>
      </c>
      <c r="AS19" s="28"/>
      <c r="AT19" s="28">
        <f t="shared" si="6"/>
        <v>2015</v>
      </c>
      <c r="AU19" s="37">
        <v>0</v>
      </c>
      <c r="AV19" s="25">
        <f t="shared" si="7"/>
        <v>65.538888888888891</v>
      </c>
      <c r="AW19" s="26">
        <v>43033</v>
      </c>
      <c r="AX19" s="24">
        <v>20.43</v>
      </c>
      <c r="AY19" s="24"/>
      <c r="AZ19" s="24">
        <v>84.79</v>
      </c>
      <c r="BA19" s="24">
        <v>3.43</v>
      </c>
      <c r="BB19" s="24">
        <v>1.59</v>
      </c>
      <c r="BC19" s="24">
        <v>1.6</v>
      </c>
      <c r="BD19" s="24">
        <v>156</v>
      </c>
      <c r="BE19" s="24">
        <v>8.0399999999999991</v>
      </c>
      <c r="BF19" s="24">
        <v>208</v>
      </c>
      <c r="BG19" s="24">
        <v>5.52</v>
      </c>
      <c r="BH19" s="24">
        <v>0.61</v>
      </c>
      <c r="BI19" s="24">
        <v>1.79</v>
      </c>
      <c r="BJ19" s="29">
        <f t="shared" si="11"/>
        <v>3.0837988826815641</v>
      </c>
      <c r="BK19" s="29">
        <f t="shared" si="8"/>
        <v>2.9344262295081966</v>
      </c>
      <c r="BL19" s="25">
        <f t="shared" si="9"/>
        <v>116.20111731843575</v>
      </c>
      <c r="BM19" s="25">
        <f t="shared" si="10"/>
        <v>641.43016759776538</v>
      </c>
      <c r="BN19" s="24">
        <v>1</v>
      </c>
      <c r="BO19" s="24">
        <v>0</v>
      </c>
      <c r="BP19" s="24">
        <v>5.27</v>
      </c>
      <c r="BQ19" s="26">
        <v>43705</v>
      </c>
      <c r="BR19" s="24">
        <v>1</v>
      </c>
      <c r="BS19" s="24">
        <v>1</v>
      </c>
      <c r="BT19" s="26">
        <v>43230</v>
      </c>
      <c r="BU19" s="24">
        <v>0</v>
      </c>
      <c r="BV19" s="24">
        <v>0</v>
      </c>
      <c r="BW19" s="24"/>
      <c r="BX19" s="24"/>
      <c r="BY19" s="24"/>
      <c r="BZ19" s="24" t="s">
        <v>119</v>
      </c>
      <c r="CA19" s="24" t="s">
        <v>119</v>
      </c>
      <c r="CB19" s="24" t="s">
        <v>119</v>
      </c>
      <c r="CC19" s="24" t="s">
        <v>119</v>
      </c>
      <c r="CD19" s="24" t="s">
        <v>119</v>
      </c>
      <c r="CE19" s="24" t="s">
        <v>119</v>
      </c>
      <c r="CF19" s="24" t="s">
        <v>119</v>
      </c>
      <c r="CG19" s="24" t="s">
        <v>119</v>
      </c>
      <c r="CH19" s="24" t="s">
        <v>119</v>
      </c>
      <c r="CI19" s="24" t="s">
        <v>119</v>
      </c>
      <c r="CJ19" s="24" t="s">
        <v>119</v>
      </c>
      <c r="CK19" s="24" t="s">
        <v>119</v>
      </c>
      <c r="CL19" s="24" t="s">
        <v>119</v>
      </c>
      <c r="CM19" s="29" t="s">
        <v>119</v>
      </c>
      <c r="CN19" s="29" t="s">
        <v>119</v>
      </c>
      <c r="CO19" s="25" t="s">
        <v>119</v>
      </c>
      <c r="CP19" s="25" t="s">
        <v>119</v>
      </c>
      <c r="CQ19" s="24" t="s">
        <v>119</v>
      </c>
      <c r="CR19" s="24" t="s">
        <v>119</v>
      </c>
      <c r="CS19" s="24" t="s">
        <v>119</v>
      </c>
      <c r="CT19" s="24" t="s">
        <v>119</v>
      </c>
      <c r="CU19" s="24" t="s">
        <v>119</v>
      </c>
      <c r="CV19" s="24" t="s">
        <v>119</v>
      </c>
      <c r="CW19" s="24" t="s">
        <v>119</v>
      </c>
      <c r="CX19" s="24" t="s">
        <v>119</v>
      </c>
      <c r="CY19" s="24">
        <v>0</v>
      </c>
      <c r="CZ19" s="24">
        <v>0</v>
      </c>
      <c r="DA19" s="24">
        <v>0</v>
      </c>
      <c r="DB19" s="24">
        <v>0</v>
      </c>
      <c r="DC19" s="24">
        <v>0</v>
      </c>
      <c r="DD19" s="24">
        <v>0</v>
      </c>
      <c r="DE19" s="24">
        <v>0</v>
      </c>
      <c r="DF19" s="24">
        <v>0</v>
      </c>
      <c r="DG19" s="24">
        <v>0</v>
      </c>
      <c r="DH19" s="26">
        <v>43887</v>
      </c>
      <c r="DI19" s="30" t="s">
        <v>193</v>
      </c>
    </row>
    <row r="20" spans="1:113" x14ac:dyDescent="0.25">
      <c r="A20" s="15">
        <v>39</v>
      </c>
      <c r="B20" s="16">
        <v>43391</v>
      </c>
      <c r="C20" s="17" t="s">
        <v>197</v>
      </c>
      <c r="D20" s="18">
        <v>510708131</v>
      </c>
      <c r="E20" s="19">
        <v>18817</v>
      </c>
      <c r="F20" s="20" t="s">
        <v>115</v>
      </c>
      <c r="G20" s="15">
        <v>0.51</v>
      </c>
      <c r="H20" s="15"/>
      <c r="I20" s="21">
        <v>40149</v>
      </c>
      <c r="J20" s="22">
        <f t="shared" si="0"/>
        <v>58.4</v>
      </c>
      <c r="K20" s="23">
        <v>3.11</v>
      </c>
      <c r="L20" s="23" t="s">
        <v>152</v>
      </c>
      <c r="M20" s="23">
        <v>7</v>
      </c>
      <c r="N20" s="23">
        <v>7</v>
      </c>
      <c r="O20" s="24">
        <v>0</v>
      </c>
      <c r="P20" s="24">
        <v>1</v>
      </c>
      <c r="Q20" s="24">
        <v>0</v>
      </c>
      <c r="R20" s="24">
        <v>1</v>
      </c>
      <c r="S20" s="24">
        <v>0</v>
      </c>
      <c r="T20" s="23" t="s">
        <v>168</v>
      </c>
      <c r="U20" s="23" t="s">
        <v>169</v>
      </c>
      <c r="V20" s="23">
        <v>0</v>
      </c>
      <c r="W20" s="23" t="s">
        <v>138</v>
      </c>
      <c r="X20" s="21">
        <v>42710</v>
      </c>
      <c r="Y20" s="21">
        <v>42710</v>
      </c>
      <c r="Z20" s="21">
        <v>42013</v>
      </c>
      <c r="AA20" s="22">
        <f t="shared" si="5"/>
        <v>697</v>
      </c>
      <c r="AB20" s="25">
        <v>0</v>
      </c>
      <c r="AC20" s="24">
        <v>1</v>
      </c>
      <c r="AD20" s="24" t="s">
        <v>109</v>
      </c>
      <c r="AE20" s="24">
        <v>1</v>
      </c>
      <c r="AF20" s="24">
        <v>0.79</v>
      </c>
      <c r="AG20" s="26">
        <v>42327</v>
      </c>
      <c r="AH20" s="24">
        <v>1</v>
      </c>
      <c r="AI20" s="24">
        <v>1</v>
      </c>
      <c r="AJ20" s="24">
        <v>0</v>
      </c>
      <c r="AK20" s="24">
        <v>0</v>
      </c>
      <c r="AL20" s="24">
        <v>0</v>
      </c>
      <c r="AM20" s="24" t="s">
        <v>132</v>
      </c>
      <c r="AN20" s="24" t="s">
        <v>111</v>
      </c>
      <c r="AO20" s="24" t="s">
        <v>118</v>
      </c>
      <c r="AP20" s="24">
        <v>0</v>
      </c>
      <c r="AQ20" s="27">
        <v>42768</v>
      </c>
      <c r="AR20" s="31">
        <v>45061</v>
      </c>
      <c r="AS20" s="28"/>
      <c r="AT20" s="28">
        <f t="shared" si="6"/>
        <v>2293</v>
      </c>
      <c r="AU20" s="20">
        <v>0</v>
      </c>
      <c r="AV20" s="25">
        <f t="shared" si="7"/>
        <v>65.566666666666663</v>
      </c>
      <c r="AW20" s="26">
        <v>42753</v>
      </c>
      <c r="AX20" s="24">
        <v>4.38</v>
      </c>
      <c r="AY20" s="24"/>
      <c r="AZ20" s="24"/>
      <c r="BA20" s="24">
        <v>2.71</v>
      </c>
      <c r="BB20" s="24">
        <v>1.63</v>
      </c>
      <c r="BC20" s="24">
        <v>0.6</v>
      </c>
      <c r="BD20" s="24">
        <v>128</v>
      </c>
      <c r="BE20" s="24">
        <v>4.42</v>
      </c>
      <c r="BF20" s="24">
        <v>252</v>
      </c>
      <c r="BG20" s="24">
        <v>2.72</v>
      </c>
      <c r="BH20" s="24">
        <v>0.4</v>
      </c>
      <c r="BI20" s="24">
        <v>1.2</v>
      </c>
      <c r="BJ20" s="29">
        <f t="shared" si="11"/>
        <v>2.2666666666666671</v>
      </c>
      <c r="BK20" s="29">
        <f t="shared" si="8"/>
        <v>2.9999999999999996</v>
      </c>
      <c r="BL20" s="25">
        <f t="shared" si="9"/>
        <v>210</v>
      </c>
      <c r="BM20" s="25">
        <f t="shared" si="10"/>
        <v>571.20000000000005</v>
      </c>
      <c r="BN20" s="24">
        <v>0</v>
      </c>
      <c r="BO20" s="24">
        <v>1</v>
      </c>
      <c r="BP20" s="24">
        <v>0.25</v>
      </c>
      <c r="BQ20" s="26">
        <v>43292</v>
      </c>
      <c r="BR20" s="24">
        <v>0</v>
      </c>
      <c r="BS20" s="24">
        <v>0</v>
      </c>
      <c r="BT20" s="26"/>
      <c r="BU20" s="24">
        <v>0</v>
      </c>
      <c r="BV20" s="24">
        <v>0</v>
      </c>
      <c r="BW20" s="24"/>
      <c r="BX20" s="24"/>
      <c r="BY20" s="24"/>
      <c r="BZ20" s="24" t="s">
        <v>119</v>
      </c>
      <c r="CA20" s="24" t="s">
        <v>119</v>
      </c>
      <c r="CB20" s="24" t="s">
        <v>119</v>
      </c>
      <c r="CC20" s="24" t="s">
        <v>119</v>
      </c>
      <c r="CD20" s="24" t="s">
        <v>119</v>
      </c>
      <c r="CE20" s="24" t="s">
        <v>119</v>
      </c>
      <c r="CF20" s="24" t="s">
        <v>119</v>
      </c>
      <c r="CG20" s="24" t="s">
        <v>119</v>
      </c>
      <c r="CH20" s="24" t="s">
        <v>119</v>
      </c>
      <c r="CI20" s="24" t="s">
        <v>119</v>
      </c>
      <c r="CJ20" s="24" t="s">
        <v>119</v>
      </c>
      <c r="CK20" s="24" t="s">
        <v>119</v>
      </c>
      <c r="CL20" s="24" t="s">
        <v>119</v>
      </c>
      <c r="CM20" s="29" t="s">
        <v>119</v>
      </c>
      <c r="CN20" s="29" t="s">
        <v>119</v>
      </c>
      <c r="CO20" s="25" t="s">
        <v>119</v>
      </c>
      <c r="CP20" s="25" t="s">
        <v>119</v>
      </c>
      <c r="CQ20" s="24" t="s">
        <v>119</v>
      </c>
      <c r="CR20" s="24" t="s">
        <v>119</v>
      </c>
      <c r="CS20" s="24" t="s">
        <v>119</v>
      </c>
      <c r="CT20" s="24" t="s">
        <v>119</v>
      </c>
      <c r="CU20" s="24" t="s">
        <v>119</v>
      </c>
      <c r="CV20" s="24" t="s">
        <v>119</v>
      </c>
      <c r="CW20" s="24" t="s">
        <v>119</v>
      </c>
      <c r="CX20" s="24" t="s">
        <v>119</v>
      </c>
      <c r="CY20" s="24">
        <v>0</v>
      </c>
      <c r="CZ20" s="24">
        <v>0</v>
      </c>
      <c r="DA20" s="24">
        <v>0</v>
      </c>
      <c r="DB20" s="24">
        <v>0</v>
      </c>
      <c r="DC20" s="24">
        <v>1</v>
      </c>
      <c r="DD20" s="24">
        <v>0</v>
      </c>
      <c r="DE20" s="24">
        <v>0</v>
      </c>
      <c r="DF20" s="24">
        <v>0</v>
      </c>
      <c r="DG20" s="24">
        <v>0</v>
      </c>
      <c r="DH20" s="26">
        <v>43889</v>
      </c>
      <c r="DI20" s="30"/>
    </row>
    <row r="21" spans="1:113" x14ac:dyDescent="0.25">
      <c r="A21" s="15">
        <v>45</v>
      </c>
      <c r="B21" s="16">
        <v>43395</v>
      </c>
      <c r="C21" s="17" t="s">
        <v>206</v>
      </c>
      <c r="D21" s="18">
        <v>380621728</v>
      </c>
      <c r="E21" s="19">
        <v>14052</v>
      </c>
      <c r="F21" s="20" t="s">
        <v>115</v>
      </c>
      <c r="G21" s="15">
        <v>1384.21</v>
      </c>
      <c r="H21" s="15">
        <v>5.74</v>
      </c>
      <c r="I21" s="21">
        <v>38456</v>
      </c>
      <c r="J21" s="22">
        <f t="shared" si="0"/>
        <v>66.813888888888883</v>
      </c>
      <c r="K21" s="23">
        <v>6.05</v>
      </c>
      <c r="L21" s="23" t="s">
        <v>207</v>
      </c>
      <c r="M21" s="23">
        <v>5</v>
      </c>
      <c r="N21" s="23">
        <v>6</v>
      </c>
      <c r="O21" s="24">
        <v>0</v>
      </c>
      <c r="P21" s="24">
        <v>1</v>
      </c>
      <c r="Q21" s="24">
        <v>0</v>
      </c>
      <c r="R21" s="24">
        <v>0</v>
      </c>
      <c r="S21" s="24">
        <v>0</v>
      </c>
      <c r="T21" s="23" t="s">
        <v>168</v>
      </c>
      <c r="U21" s="23" t="s">
        <v>208</v>
      </c>
      <c r="V21" s="23">
        <v>0</v>
      </c>
      <c r="W21" s="23" t="s">
        <v>138</v>
      </c>
      <c r="X21" s="21">
        <v>40960</v>
      </c>
      <c r="Y21" s="21">
        <v>40960</v>
      </c>
      <c r="Z21" s="21">
        <v>40644</v>
      </c>
      <c r="AA21" s="22">
        <f t="shared" si="5"/>
        <v>316</v>
      </c>
      <c r="AB21" s="25">
        <v>1</v>
      </c>
      <c r="AC21" s="24">
        <v>0</v>
      </c>
      <c r="AD21" s="24"/>
      <c r="AE21" s="24">
        <v>1</v>
      </c>
      <c r="AF21" s="24"/>
      <c r="AG21" s="26"/>
      <c r="AH21" s="24">
        <v>0</v>
      </c>
      <c r="AI21" s="24">
        <v>1</v>
      </c>
      <c r="AJ21" s="24">
        <v>0</v>
      </c>
      <c r="AK21" s="24">
        <v>0</v>
      </c>
      <c r="AL21" s="24">
        <v>0</v>
      </c>
      <c r="AM21" s="24" t="s">
        <v>132</v>
      </c>
      <c r="AN21" s="24" t="s">
        <v>111</v>
      </c>
      <c r="AO21" s="24" t="s">
        <v>118</v>
      </c>
      <c r="AP21" s="24">
        <v>1</v>
      </c>
      <c r="AQ21" s="27">
        <v>41599</v>
      </c>
      <c r="AR21" s="26">
        <v>42851</v>
      </c>
      <c r="AS21" s="28">
        <f>_xlfn.DAYS(AR21,AQ21)</f>
        <v>1252</v>
      </c>
      <c r="AT21" s="28">
        <f t="shared" si="6"/>
        <v>1252</v>
      </c>
      <c r="AU21" s="20">
        <v>0</v>
      </c>
      <c r="AV21" s="25">
        <f t="shared" si="7"/>
        <v>75.416666666666671</v>
      </c>
      <c r="AW21" s="26">
        <v>41599</v>
      </c>
      <c r="AX21" s="24">
        <v>100.75</v>
      </c>
      <c r="AY21" s="24"/>
      <c r="AZ21" s="24"/>
      <c r="BA21" s="24">
        <v>3.25</v>
      </c>
      <c r="BB21" s="24">
        <v>1.1399999999999999</v>
      </c>
      <c r="BC21" s="24">
        <v>3.2</v>
      </c>
      <c r="BD21" s="24">
        <v>156</v>
      </c>
      <c r="BE21" s="24">
        <v>7.03</v>
      </c>
      <c r="BF21" s="24">
        <v>208</v>
      </c>
      <c r="BG21" s="24">
        <v>4.42</v>
      </c>
      <c r="BH21" s="24">
        <v>0.64</v>
      </c>
      <c r="BI21" s="24">
        <v>1.75</v>
      </c>
      <c r="BJ21" s="29">
        <f t="shared" si="11"/>
        <v>2.5257142857142858</v>
      </c>
      <c r="BK21" s="29">
        <f t="shared" si="8"/>
        <v>2.734375</v>
      </c>
      <c r="BL21" s="25">
        <f t="shared" si="9"/>
        <v>118.85714285714286</v>
      </c>
      <c r="BM21" s="25">
        <f t="shared" si="10"/>
        <v>525.3485714285714</v>
      </c>
      <c r="BN21" s="24">
        <v>0</v>
      </c>
      <c r="BO21" s="24">
        <v>0</v>
      </c>
      <c r="BP21" s="24">
        <v>0.02</v>
      </c>
      <c r="BQ21" s="26">
        <v>41773</v>
      </c>
      <c r="BR21" s="24"/>
      <c r="BS21" s="24">
        <v>1</v>
      </c>
      <c r="BT21" s="26">
        <v>41807</v>
      </c>
      <c r="BU21" s="24">
        <v>0</v>
      </c>
      <c r="BV21" s="24">
        <v>0</v>
      </c>
      <c r="BW21" s="24"/>
      <c r="BX21" s="24"/>
      <c r="BY21" s="24"/>
      <c r="BZ21" s="24" t="s">
        <v>119</v>
      </c>
      <c r="CA21" s="24" t="s">
        <v>119</v>
      </c>
      <c r="CB21" s="24" t="s">
        <v>119</v>
      </c>
      <c r="CC21" s="24" t="s">
        <v>119</v>
      </c>
      <c r="CD21" s="24" t="s">
        <v>119</v>
      </c>
      <c r="CE21" s="24" t="s">
        <v>119</v>
      </c>
      <c r="CF21" s="24" t="s">
        <v>119</v>
      </c>
      <c r="CG21" s="24" t="s">
        <v>119</v>
      </c>
      <c r="CH21" s="24" t="s">
        <v>119</v>
      </c>
      <c r="CI21" s="24" t="s">
        <v>119</v>
      </c>
      <c r="CJ21" s="24" t="s">
        <v>119</v>
      </c>
      <c r="CK21" s="24" t="s">
        <v>119</v>
      </c>
      <c r="CL21" s="24" t="s">
        <v>119</v>
      </c>
      <c r="CM21" s="29" t="s">
        <v>119</v>
      </c>
      <c r="CN21" s="29" t="s">
        <v>119</v>
      </c>
      <c r="CO21" s="25" t="s">
        <v>119</v>
      </c>
      <c r="CP21" s="25" t="s">
        <v>119</v>
      </c>
      <c r="CQ21" s="24" t="s">
        <v>119</v>
      </c>
      <c r="CR21" s="24" t="s">
        <v>119</v>
      </c>
      <c r="CS21" s="24" t="s">
        <v>119</v>
      </c>
      <c r="CT21" s="24" t="s">
        <v>119</v>
      </c>
      <c r="CU21" s="24" t="s">
        <v>119</v>
      </c>
      <c r="CV21" s="24" t="s">
        <v>119</v>
      </c>
      <c r="CW21" s="24" t="s">
        <v>119</v>
      </c>
      <c r="CX21" s="24" t="s">
        <v>119</v>
      </c>
      <c r="CY21" s="24">
        <v>0</v>
      </c>
      <c r="CZ21" s="24">
        <v>0</v>
      </c>
      <c r="DA21" s="24">
        <v>0</v>
      </c>
      <c r="DB21" s="24">
        <v>1</v>
      </c>
      <c r="DC21" s="24">
        <v>0</v>
      </c>
      <c r="DD21" s="24">
        <v>0</v>
      </c>
      <c r="DE21" s="24">
        <v>1</v>
      </c>
      <c r="DF21" s="24">
        <v>1</v>
      </c>
      <c r="DG21" s="24">
        <v>1</v>
      </c>
      <c r="DH21" s="26">
        <v>43463</v>
      </c>
      <c r="DI21" s="30"/>
    </row>
    <row r="22" spans="1:113" x14ac:dyDescent="0.25">
      <c r="A22" s="15">
        <v>49</v>
      </c>
      <c r="B22" s="16">
        <v>43396</v>
      </c>
      <c r="C22" s="17" t="s">
        <v>212</v>
      </c>
      <c r="D22" s="18">
        <v>380925432</v>
      </c>
      <c r="E22" s="19">
        <v>14148</v>
      </c>
      <c r="F22" s="20" t="s">
        <v>115</v>
      </c>
      <c r="G22" s="15">
        <v>4.8</v>
      </c>
      <c r="H22" s="15">
        <v>3.08</v>
      </c>
      <c r="I22" s="21">
        <v>41787</v>
      </c>
      <c r="J22" s="22">
        <f t="shared" si="0"/>
        <v>75.674999999999997</v>
      </c>
      <c r="K22" s="23">
        <v>200.6</v>
      </c>
      <c r="L22" s="23" t="s">
        <v>152</v>
      </c>
      <c r="M22" s="23">
        <v>7</v>
      </c>
      <c r="N22" s="23">
        <v>7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3" t="s">
        <v>213</v>
      </c>
      <c r="U22" s="23"/>
      <c r="V22" s="23">
        <v>0</v>
      </c>
      <c r="W22" s="23" t="s">
        <v>144</v>
      </c>
      <c r="X22" s="21">
        <v>42951</v>
      </c>
      <c r="Y22" s="21">
        <v>42951</v>
      </c>
      <c r="Z22" s="21">
        <v>41869</v>
      </c>
      <c r="AA22" s="22">
        <f t="shared" si="5"/>
        <v>1082</v>
      </c>
      <c r="AB22" s="25">
        <v>0</v>
      </c>
      <c r="AC22" s="24">
        <v>0</v>
      </c>
      <c r="AD22" s="24"/>
      <c r="AE22" s="24">
        <v>1</v>
      </c>
      <c r="AF22" s="24">
        <v>3.5</v>
      </c>
      <c r="AG22" s="26">
        <v>42472</v>
      </c>
      <c r="AH22" s="24">
        <v>1</v>
      </c>
      <c r="AI22" s="24">
        <v>1</v>
      </c>
      <c r="AJ22" s="24">
        <v>0</v>
      </c>
      <c r="AK22" s="24">
        <v>0</v>
      </c>
      <c r="AL22" s="24">
        <v>0</v>
      </c>
      <c r="AM22" s="24" t="s">
        <v>132</v>
      </c>
      <c r="AN22" s="24" t="s">
        <v>111</v>
      </c>
      <c r="AO22" s="24" t="s">
        <v>118</v>
      </c>
      <c r="AP22" s="24">
        <v>0</v>
      </c>
      <c r="AQ22" s="27">
        <v>42992</v>
      </c>
      <c r="AR22" s="26">
        <v>43896</v>
      </c>
      <c r="AS22" s="28">
        <f>_xlfn.DAYS(AR22,AQ22)</f>
        <v>904</v>
      </c>
      <c r="AT22" s="28">
        <f t="shared" si="6"/>
        <v>904</v>
      </c>
      <c r="AU22" s="20">
        <v>0</v>
      </c>
      <c r="AV22" s="25">
        <f t="shared" si="7"/>
        <v>78.969444444444449</v>
      </c>
      <c r="AW22" s="26">
        <v>42990</v>
      </c>
      <c r="AX22" s="24">
        <v>15.82</v>
      </c>
      <c r="AY22" s="24">
        <v>17.43</v>
      </c>
      <c r="AZ22" s="24"/>
      <c r="BA22" s="24">
        <v>2.66</v>
      </c>
      <c r="BB22" s="24">
        <v>1.53</v>
      </c>
      <c r="BC22" s="24">
        <v>3.1</v>
      </c>
      <c r="BD22" s="24">
        <v>147</v>
      </c>
      <c r="BE22" s="24">
        <v>7.01</v>
      </c>
      <c r="BF22" s="24">
        <v>224</v>
      </c>
      <c r="BG22" s="24">
        <v>3.95</v>
      </c>
      <c r="BH22" s="24">
        <v>0.66</v>
      </c>
      <c r="BI22" s="24">
        <v>2.11</v>
      </c>
      <c r="BJ22" s="29">
        <f t="shared" si="11"/>
        <v>1.8720379146919433</v>
      </c>
      <c r="BK22" s="29">
        <f t="shared" si="8"/>
        <v>3.1969696969696968</v>
      </c>
      <c r="BL22" s="25">
        <f t="shared" si="9"/>
        <v>106.1611374407583</v>
      </c>
      <c r="BM22" s="25">
        <f t="shared" si="10"/>
        <v>419.33649289099526</v>
      </c>
      <c r="BN22" s="24">
        <v>1</v>
      </c>
      <c r="BO22" s="24">
        <v>0</v>
      </c>
      <c r="BP22" s="24">
        <v>3.35</v>
      </c>
      <c r="BQ22" s="26">
        <v>43284</v>
      </c>
      <c r="BR22" s="24"/>
      <c r="BS22" s="24">
        <v>0</v>
      </c>
      <c r="BT22" s="26"/>
      <c r="BU22" s="24">
        <v>0</v>
      </c>
      <c r="BV22" s="24">
        <v>0</v>
      </c>
      <c r="BW22" s="24"/>
      <c r="BX22" s="24"/>
      <c r="BY22" s="24"/>
      <c r="BZ22" s="24" t="s">
        <v>119</v>
      </c>
      <c r="CA22" s="24" t="s">
        <v>119</v>
      </c>
      <c r="CB22" s="24" t="s">
        <v>119</v>
      </c>
      <c r="CC22" s="24" t="s">
        <v>119</v>
      </c>
      <c r="CD22" s="24" t="s">
        <v>119</v>
      </c>
      <c r="CE22" s="24" t="s">
        <v>119</v>
      </c>
      <c r="CF22" s="24" t="s">
        <v>119</v>
      </c>
      <c r="CG22" s="24" t="s">
        <v>119</v>
      </c>
      <c r="CH22" s="24" t="s">
        <v>119</v>
      </c>
      <c r="CI22" s="24" t="s">
        <v>119</v>
      </c>
      <c r="CJ22" s="24" t="s">
        <v>119</v>
      </c>
      <c r="CK22" s="24" t="s">
        <v>119</v>
      </c>
      <c r="CL22" s="24" t="s">
        <v>119</v>
      </c>
      <c r="CM22" s="29" t="s">
        <v>119</v>
      </c>
      <c r="CN22" s="29" t="s">
        <v>119</v>
      </c>
      <c r="CO22" s="25" t="s">
        <v>119</v>
      </c>
      <c r="CP22" s="25" t="s">
        <v>119</v>
      </c>
      <c r="CQ22" s="24" t="s">
        <v>119</v>
      </c>
      <c r="CR22" s="24" t="s">
        <v>119</v>
      </c>
      <c r="CS22" s="24" t="s">
        <v>119</v>
      </c>
      <c r="CT22" s="24" t="s">
        <v>119</v>
      </c>
      <c r="CU22" s="24" t="s">
        <v>119</v>
      </c>
      <c r="CV22" s="24" t="s">
        <v>119</v>
      </c>
      <c r="CW22" s="24" t="s">
        <v>119</v>
      </c>
      <c r="CX22" s="24" t="s">
        <v>119</v>
      </c>
      <c r="CY22" s="24">
        <v>0</v>
      </c>
      <c r="CZ22" s="24">
        <v>0</v>
      </c>
      <c r="DA22" s="24">
        <v>0</v>
      </c>
      <c r="DB22" s="24">
        <v>0</v>
      </c>
      <c r="DC22" s="24">
        <v>0</v>
      </c>
      <c r="DD22" s="24">
        <v>0</v>
      </c>
      <c r="DE22" s="24">
        <v>0</v>
      </c>
      <c r="DF22" s="24">
        <v>0</v>
      </c>
      <c r="DG22" s="24">
        <v>0</v>
      </c>
      <c r="DH22" s="26">
        <v>43896</v>
      </c>
      <c r="DI22" s="30"/>
    </row>
    <row r="23" spans="1:113" x14ac:dyDescent="0.25">
      <c r="A23" s="15">
        <v>50</v>
      </c>
      <c r="B23" s="16">
        <v>43396</v>
      </c>
      <c r="C23" s="17" t="s">
        <v>214</v>
      </c>
      <c r="D23" s="18">
        <v>461004457</v>
      </c>
      <c r="E23" s="19">
        <v>17079</v>
      </c>
      <c r="F23" s="20" t="s">
        <v>115</v>
      </c>
      <c r="G23" s="15">
        <v>6.67</v>
      </c>
      <c r="H23" s="15">
        <v>2.38</v>
      </c>
      <c r="I23" s="21">
        <v>42396</v>
      </c>
      <c r="J23" s="22">
        <f t="shared" si="0"/>
        <v>69.313888888888883</v>
      </c>
      <c r="K23" s="23">
        <v>6.93</v>
      </c>
      <c r="L23" s="23" t="s">
        <v>125</v>
      </c>
      <c r="M23" s="23">
        <v>7</v>
      </c>
      <c r="N23" s="23">
        <v>7</v>
      </c>
      <c r="O23" s="24">
        <v>0</v>
      </c>
      <c r="P23" s="24">
        <v>1</v>
      </c>
      <c r="Q23" s="24">
        <v>0</v>
      </c>
      <c r="R23" s="24">
        <v>0</v>
      </c>
      <c r="S23" s="24">
        <v>0</v>
      </c>
      <c r="T23" s="23" t="s">
        <v>126</v>
      </c>
      <c r="U23" s="23" t="s">
        <v>166</v>
      </c>
      <c r="V23" s="23">
        <v>0</v>
      </c>
      <c r="W23" s="23" t="s">
        <v>128</v>
      </c>
      <c r="X23" s="21">
        <v>42530</v>
      </c>
      <c r="Y23" s="21">
        <v>42625</v>
      </c>
      <c r="Z23" s="21">
        <v>42546</v>
      </c>
      <c r="AA23" s="22">
        <f t="shared" si="5"/>
        <v>79</v>
      </c>
      <c r="AB23" s="25">
        <v>1</v>
      </c>
      <c r="AC23" s="24">
        <v>1</v>
      </c>
      <c r="AD23" s="24" t="s">
        <v>109</v>
      </c>
      <c r="AE23" s="24">
        <v>1</v>
      </c>
      <c r="AF23" s="24">
        <v>118.19</v>
      </c>
      <c r="AG23" s="26">
        <v>42579</v>
      </c>
      <c r="AH23" s="24">
        <v>0</v>
      </c>
      <c r="AI23" s="24">
        <v>1</v>
      </c>
      <c r="AJ23" s="24">
        <v>0</v>
      </c>
      <c r="AK23" s="24">
        <v>0</v>
      </c>
      <c r="AL23" s="24">
        <v>0</v>
      </c>
      <c r="AM23" s="24" t="s">
        <v>110</v>
      </c>
      <c r="AN23" s="24" t="s">
        <v>111</v>
      </c>
      <c r="AO23" s="24" t="s">
        <v>112</v>
      </c>
      <c r="AP23" s="24">
        <v>1</v>
      </c>
      <c r="AQ23" s="27">
        <v>43119</v>
      </c>
      <c r="AR23" s="26">
        <v>43707</v>
      </c>
      <c r="AS23" s="28">
        <f>_xlfn.DAYS(AR23,AQ23)</f>
        <v>588</v>
      </c>
      <c r="AT23" s="28">
        <f t="shared" si="6"/>
        <v>588</v>
      </c>
      <c r="AU23" s="20">
        <v>0</v>
      </c>
      <c r="AV23" s="25">
        <f t="shared" si="7"/>
        <v>71.291666666666671</v>
      </c>
      <c r="AW23" s="26">
        <v>43119</v>
      </c>
      <c r="AX23" s="24">
        <v>45.96</v>
      </c>
      <c r="AY23" s="24"/>
      <c r="AZ23" s="24"/>
      <c r="BA23" s="24">
        <v>3.18</v>
      </c>
      <c r="BB23" s="24">
        <v>2.2599999999999998</v>
      </c>
      <c r="BC23" s="24">
        <v>7.2</v>
      </c>
      <c r="BD23" s="24">
        <v>126</v>
      </c>
      <c r="BE23" s="24">
        <v>9.6199999999999992</v>
      </c>
      <c r="BF23" s="24">
        <v>319</v>
      </c>
      <c r="BG23" s="24">
        <v>6.18</v>
      </c>
      <c r="BH23" s="24">
        <v>1</v>
      </c>
      <c r="BI23" s="24">
        <v>2.2400000000000002</v>
      </c>
      <c r="BJ23" s="29">
        <f t="shared" si="11"/>
        <v>2.7589285714285712</v>
      </c>
      <c r="BK23" s="29">
        <f t="shared" si="8"/>
        <v>2.2400000000000002</v>
      </c>
      <c r="BL23" s="25">
        <f t="shared" si="9"/>
        <v>142.41071428571428</v>
      </c>
      <c r="BM23" s="25">
        <f t="shared" si="10"/>
        <v>880.09821428571422</v>
      </c>
      <c r="BN23" s="24">
        <v>1</v>
      </c>
      <c r="BO23" s="24">
        <v>0</v>
      </c>
      <c r="BP23" s="24">
        <v>5.21</v>
      </c>
      <c r="BQ23" s="26">
        <v>43424</v>
      </c>
      <c r="BR23" s="24">
        <v>0</v>
      </c>
      <c r="BS23" s="24">
        <v>0</v>
      </c>
      <c r="BT23" s="26"/>
      <c r="BU23" s="24">
        <v>0</v>
      </c>
      <c r="BV23" s="24">
        <v>1</v>
      </c>
      <c r="BW23" s="26">
        <v>42695</v>
      </c>
      <c r="BX23" s="26">
        <v>42884</v>
      </c>
      <c r="BY23" s="24">
        <v>10</v>
      </c>
      <c r="BZ23" s="26">
        <v>42695</v>
      </c>
      <c r="CA23" s="24" t="s">
        <v>215</v>
      </c>
      <c r="CB23" s="24" t="s">
        <v>113</v>
      </c>
      <c r="CC23" s="24" t="s">
        <v>113</v>
      </c>
      <c r="CD23" s="24">
        <v>2.97</v>
      </c>
      <c r="CE23" s="24">
        <v>5.67</v>
      </c>
      <c r="CF23" s="24">
        <v>0.8</v>
      </c>
      <c r="CG23" s="24">
        <v>141</v>
      </c>
      <c r="CH23" s="24">
        <v>6.8</v>
      </c>
      <c r="CI23" s="24">
        <v>257</v>
      </c>
      <c r="CJ23" s="24">
        <v>4.49</v>
      </c>
      <c r="CK23" s="24">
        <v>0.56999999999999995</v>
      </c>
      <c r="CL23" s="24">
        <v>1.6</v>
      </c>
      <c r="CM23" s="29">
        <f>CJ23/CL23</f>
        <v>2.8062499999999999</v>
      </c>
      <c r="CN23" s="29">
        <f>CL23/CK23</f>
        <v>2.8070175438596494</v>
      </c>
      <c r="CO23" s="25">
        <f>CI23/CL23</f>
        <v>160.625</v>
      </c>
      <c r="CP23" s="25">
        <f>PRODUCT(CM23,CI23)</f>
        <v>721.20624999999995</v>
      </c>
      <c r="CQ23" s="24">
        <v>0</v>
      </c>
      <c r="CR23" s="24">
        <v>0</v>
      </c>
      <c r="CS23" s="24">
        <v>3.14</v>
      </c>
      <c r="CT23" s="26">
        <v>42927</v>
      </c>
      <c r="CU23" s="24" t="s">
        <v>119</v>
      </c>
      <c r="CV23" s="24">
        <v>0</v>
      </c>
      <c r="CW23" s="26" t="s">
        <v>119</v>
      </c>
      <c r="CX23" s="24">
        <v>1</v>
      </c>
      <c r="CY23" s="24">
        <v>0</v>
      </c>
      <c r="CZ23" s="24">
        <v>0</v>
      </c>
      <c r="DA23" s="24">
        <v>0</v>
      </c>
      <c r="DB23" s="24">
        <v>0</v>
      </c>
      <c r="DC23" s="24">
        <v>0</v>
      </c>
      <c r="DD23" s="24">
        <v>0</v>
      </c>
      <c r="DE23" s="24">
        <v>0</v>
      </c>
      <c r="DF23" s="24">
        <v>0</v>
      </c>
      <c r="DG23" s="24">
        <v>1</v>
      </c>
      <c r="DH23" s="26">
        <v>43707</v>
      </c>
      <c r="DI23" s="40"/>
    </row>
    <row r="24" spans="1:113" x14ac:dyDescent="0.25">
      <c r="A24" s="15">
        <v>51</v>
      </c>
      <c r="B24" s="16">
        <v>43397</v>
      </c>
      <c r="C24" s="17" t="s">
        <v>216</v>
      </c>
      <c r="D24" s="18">
        <v>490714032</v>
      </c>
      <c r="E24" s="19">
        <v>18096</v>
      </c>
      <c r="F24" s="20" t="s">
        <v>115</v>
      </c>
      <c r="G24" s="15">
        <v>10.67</v>
      </c>
      <c r="H24" s="15">
        <v>4.6900000000000004</v>
      </c>
      <c r="I24" s="21">
        <v>37588</v>
      </c>
      <c r="J24" s="22">
        <f t="shared" si="0"/>
        <v>53.363888888888887</v>
      </c>
      <c r="K24" s="23">
        <v>7</v>
      </c>
      <c r="L24" s="23" t="s">
        <v>217</v>
      </c>
      <c r="M24" s="23">
        <v>3</v>
      </c>
      <c r="N24" s="23">
        <v>6</v>
      </c>
      <c r="O24" s="24">
        <v>0</v>
      </c>
      <c r="P24" s="24">
        <v>1</v>
      </c>
      <c r="Q24" s="24">
        <v>0</v>
      </c>
      <c r="R24" s="24">
        <v>0</v>
      </c>
      <c r="S24" s="24">
        <v>0</v>
      </c>
      <c r="T24" s="23" t="s">
        <v>218</v>
      </c>
      <c r="U24" s="23" t="s">
        <v>184</v>
      </c>
      <c r="V24" s="23">
        <v>0</v>
      </c>
      <c r="W24" s="23" t="s">
        <v>138</v>
      </c>
      <c r="X24" s="21">
        <v>43090</v>
      </c>
      <c r="Y24" s="21">
        <v>43090</v>
      </c>
      <c r="Z24" s="21">
        <v>40879</v>
      </c>
      <c r="AA24" s="22">
        <f t="shared" si="5"/>
        <v>2211</v>
      </c>
      <c r="AB24" s="25">
        <v>0</v>
      </c>
      <c r="AC24" s="24">
        <v>0</v>
      </c>
      <c r="AD24" s="24">
        <v>0</v>
      </c>
      <c r="AE24" s="24">
        <v>1</v>
      </c>
      <c r="AF24" s="24">
        <v>0.8</v>
      </c>
      <c r="AG24" s="26">
        <v>40973</v>
      </c>
      <c r="AH24" s="24">
        <v>0</v>
      </c>
      <c r="AI24" s="24">
        <v>1</v>
      </c>
      <c r="AJ24" s="24">
        <v>0</v>
      </c>
      <c r="AK24" s="24">
        <v>0</v>
      </c>
      <c r="AL24" s="24">
        <v>0</v>
      </c>
      <c r="AM24" s="24" t="s">
        <v>132</v>
      </c>
      <c r="AN24" s="24" t="s">
        <v>111</v>
      </c>
      <c r="AO24" s="24" t="s">
        <v>118</v>
      </c>
      <c r="AP24" s="24">
        <v>1</v>
      </c>
      <c r="AQ24" s="27">
        <v>43203</v>
      </c>
      <c r="AR24" s="26">
        <v>43430</v>
      </c>
      <c r="AS24" s="28">
        <f>_xlfn.DAYS(AR24,AQ24)</f>
        <v>227</v>
      </c>
      <c r="AT24" s="28">
        <f t="shared" si="6"/>
        <v>227</v>
      </c>
      <c r="AU24" s="20">
        <v>0</v>
      </c>
      <c r="AV24" s="25">
        <f t="shared" si="7"/>
        <v>68.738888888888894</v>
      </c>
      <c r="AW24" s="26">
        <v>43199</v>
      </c>
      <c r="AX24" s="24">
        <v>45.14</v>
      </c>
      <c r="AY24" s="24">
        <v>16.350000000000001</v>
      </c>
      <c r="AZ24" s="24">
        <v>359.44</v>
      </c>
      <c r="BA24" s="24">
        <v>5.62</v>
      </c>
      <c r="BB24" s="24">
        <v>4.6399999999999997</v>
      </c>
      <c r="BC24" s="24">
        <v>24.6</v>
      </c>
      <c r="BD24" s="24">
        <v>104</v>
      </c>
      <c r="BE24" s="24">
        <v>8.01</v>
      </c>
      <c r="BF24" s="24">
        <v>360</v>
      </c>
      <c r="BG24" s="24">
        <v>5.58</v>
      </c>
      <c r="BH24" s="24">
        <v>0.68</v>
      </c>
      <c r="BI24" s="24">
        <v>1.53</v>
      </c>
      <c r="BJ24" s="29">
        <f t="shared" si="11"/>
        <v>3.6470588235294117</v>
      </c>
      <c r="BK24" s="29">
        <f t="shared" si="8"/>
        <v>2.25</v>
      </c>
      <c r="BL24" s="25">
        <f t="shared" si="9"/>
        <v>235.29411764705881</v>
      </c>
      <c r="BM24" s="25">
        <f t="shared" si="10"/>
        <v>1312.9411764705883</v>
      </c>
      <c r="BN24" s="24">
        <v>1</v>
      </c>
      <c r="BO24" s="24"/>
      <c r="BP24" s="24">
        <v>6.93</v>
      </c>
      <c r="BQ24" s="26">
        <v>43369</v>
      </c>
      <c r="BR24" s="24">
        <v>0</v>
      </c>
      <c r="BS24" s="24">
        <v>0</v>
      </c>
      <c r="BT24" s="26"/>
      <c r="BU24" s="24">
        <v>0</v>
      </c>
      <c r="BV24" s="24">
        <v>0</v>
      </c>
      <c r="BW24" s="24"/>
      <c r="BX24" s="24"/>
      <c r="BY24" s="24"/>
      <c r="BZ24" s="24" t="s">
        <v>119</v>
      </c>
      <c r="CA24" s="24" t="s">
        <v>119</v>
      </c>
      <c r="CB24" s="24" t="s">
        <v>119</v>
      </c>
      <c r="CC24" s="24" t="s">
        <v>119</v>
      </c>
      <c r="CD24" s="24" t="s">
        <v>119</v>
      </c>
      <c r="CE24" s="24" t="s">
        <v>119</v>
      </c>
      <c r="CF24" s="24" t="s">
        <v>119</v>
      </c>
      <c r="CG24" s="24" t="s">
        <v>119</v>
      </c>
      <c r="CH24" s="24" t="s">
        <v>119</v>
      </c>
      <c r="CI24" s="24" t="s">
        <v>119</v>
      </c>
      <c r="CJ24" s="24" t="s">
        <v>119</v>
      </c>
      <c r="CK24" s="24" t="s">
        <v>119</v>
      </c>
      <c r="CL24" s="24" t="s">
        <v>119</v>
      </c>
      <c r="CM24" s="24" t="s">
        <v>119</v>
      </c>
      <c r="CN24" s="24" t="s">
        <v>119</v>
      </c>
      <c r="CO24" s="24" t="s">
        <v>119</v>
      </c>
      <c r="CP24" s="24" t="s">
        <v>119</v>
      </c>
      <c r="CQ24" s="24" t="s">
        <v>119</v>
      </c>
      <c r="CR24" s="24" t="s">
        <v>119</v>
      </c>
      <c r="CS24" s="24" t="s">
        <v>119</v>
      </c>
      <c r="CT24" s="24" t="s">
        <v>119</v>
      </c>
      <c r="CU24" s="24" t="s">
        <v>119</v>
      </c>
      <c r="CV24" s="24" t="s">
        <v>119</v>
      </c>
      <c r="CW24" s="24" t="s">
        <v>119</v>
      </c>
      <c r="CX24" s="24" t="s">
        <v>119</v>
      </c>
      <c r="CY24" s="24">
        <v>0</v>
      </c>
      <c r="CZ24" s="24">
        <v>0</v>
      </c>
      <c r="DA24" s="24">
        <v>0</v>
      </c>
      <c r="DB24" s="24">
        <v>0</v>
      </c>
      <c r="DC24" s="24">
        <v>1</v>
      </c>
      <c r="DD24" s="24">
        <v>0</v>
      </c>
      <c r="DE24" s="24">
        <v>1</v>
      </c>
      <c r="DF24" s="24">
        <v>1</v>
      </c>
      <c r="DG24" s="24">
        <v>1</v>
      </c>
      <c r="DH24" s="26">
        <v>43576</v>
      </c>
      <c r="DI24" s="30" t="s">
        <v>219</v>
      </c>
    </row>
    <row r="25" spans="1:113" x14ac:dyDescent="0.25">
      <c r="A25" s="15">
        <v>52</v>
      </c>
      <c r="B25" s="16">
        <v>43399</v>
      </c>
      <c r="C25" s="17" t="s">
        <v>220</v>
      </c>
      <c r="D25" s="18">
        <v>500811125</v>
      </c>
      <c r="E25" s="19">
        <v>18486</v>
      </c>
      <c r="F25" s="20" t="s">
        <v>115</v>
      </c>
      <c r="G25" s="15">
        <v>0.87</v>
      </c>
      <c r="H25" s="15"/>
      <c r="I25" s="21">
        <v>43313</v>
      </c>
      <c r="J25" s="22">
        <f t="shared" si="0"/>
        <v>67.972222222222229</v>
      </c>
      <c r="K25" s="23">
        <v>19.059999999999999</v>
      </c>
      <c r="L25" s="23" t="s">
        <v>121</v>
      </c>
      <c r="M25" s="23">
        <v>9</v>
      </c>
      <c r="N25" s="23">
        <v>8</v>
      </c>
      <c r="O25" s="24">
        <v>0</v>
      </c>
      <c r="P25" s="24">
        <v>0</v>
      </c>
      <c r="Q25" s="24">
        <v>1</v>
      </c>
      <c r="R25" s="24">
        <v>0</v>
      </c>
      <c r="S25" s="24">
        <v>0</v>
      </c>
      <c r="T25" s="23" t="s">
        <v>146</v>
      </c>
      <c r="U25" s="23"/>
      <c r="V25" s="23">
        <v>1</v>
      </c>
      <c r="W25" s="23" t="s">
        <v>108</v>
      </c>
      <c r="X25" s="21">
        <v>43322</v>
      </c>
      <c r="Y25" s="21">
        <v>43866</v>
      </c>
      <c r="Z25" s="21">
        <v>43343</v>
      </c>
      <c r="AA25" s="22">
        <f t="shared" si="5"/>
        <v>523</v>
      </c>
      <c r="AB25" s="25">
        <v>0</v>
      </c>
      <c r="AC25" s="24">
        <v>1</v>
      </c>
      <c r="AD25" s="24" t="s">
        <v>109</v>
      </c>
      <c r="AE25" s="24">
        <v>0</v>
      </c>
      <c r="AF25" s="24">
        <v>0.28000000000000003</v>
      </c>
      <c r="AG25" s="26">
        <v>43511</v>
      </c>
      <c r="AH25" s="24">
        <v>1</v>
      </c>
      <c r="AI25" s="24">
        <v>1</v>
      </c>
      <c r="AJ25" s="24">
        <v>0</v>
      </c>
      <c r="AK25" s="24">
        <v>0</v>
      </c>
      <c r="AL25" s="24">
        <v>0</v>
      </c>
      <c r="AM25" s="24">
        <v>0</v>
      </c>
      <c r="AN25" s="24" t="s">
        <v>111</v>
      </c>
      <c r="AO25" s="24"/>
      <c r="AP25" s="24"/>
      <c r="AQ25" s="27"/>
      <c r="AR25" s="26"/>
      <c r="AS25" s="28"/>
      <c r="AT25" s="28"/>
      <c r="AU25" s="20" t="s">
        <v>130</v>
      </c>
      <c r="AV25" s="25"/>
      <c r="AW25" s="26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9"/>
      <c r="BK25" s="24"/>
      <c r="BL25" s="24"/>
      <c r="BM25" s="24"/>
      <c r="BN25" s="24"/>
      <c r="BO25" s="24"/>
      <c r="BP25" s="24"/>
      <c r="BQ25" s="26"/>
      <c r="BR25" s="24"/>
      <c r="BS25" s="24"/>
      <c r="BT25" s="26"/>
      <c r="BU25" s="24"/>
      <c r="BV25" s="24"/>
      <c r="BW25" s="26"/>
      <c r="BX25" s="26"/>
      <c r="BY25" s="24"/>
      <c r="BZ25" s="26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6"/>
      <c r="CU25" s="24"/>
      <c r="CV25" s="24"/>
      <c r="CW25" s="26"/>
      <c r="CX25" s="24"/>
      <c r="CY25" s="24"/>
      <c r="CZ25" s="24"/>
      <c r="DA25" s="24"/>
      <c r="DB25" s="24"/>
      <c r="DC25" s="24"/>
      <c r="DD25" s="24"/>
      <c r="DE25" s="24"/>
      <c r="DF25" s="24"/>
      <c r="DG25" s="24">
        <v>0</v>
      </c>
      <c r="DH25" s="26">
        <v>43896</v>
      </c>
      <c r="DI25" s="30"/>
    </row>
    <row r="26" spans="1:113" x14ac:dyDescent="0.25">
      <c r="A26" s="15">
        <v>54</v>
      </c>
      <c r="B26" s="16">
        <v>43402</v>
      </c>
      <c r="C26" s="17" t="s">
        <v>224</v>
      </c>
      <c r="D26" s="18">
        <v>510512018</v>
      </c>
      <c r="E26" s="19">
        <v>18760</v>
      </c>
      <c r="F26" s="20" t="s">
        <v>115</v>
      </c>
      <c r="G26" s="15">
        <v>0.46</v>
      </c>
      <c r="H26" s="15">
        <v>3.67</v>
      </c>
      <c r="I26" s="21">
        <v>41856</v>
      </c>
      <c r="J26" s="22">
        <f t="shared" si="0"/>
        <v>63.230555555555554</v>
      </c>
      <c r="K26" s="23">
        <v>410</v>
      </c>
      <c r="L26" s="23" t="s">
        <v>125</v>
      </c>
      <c r="M26" s="23">
        <v>7</v>
      </c>
      <c r="N26" s="23">
        <v>7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3" t="s">
        <v>153</v>
      </c>
      <c r="U26" s="23"/>
      <c r="V26" s="23">
        <v>1</v>
      </c>
      <c r="W26" s="23" t="s">
        <v>108</v>
      </c>
      <c r="X26" s="21">
        <v>41858</v>
      </c>
      <c r="Y26" s="21">
        <v>43087</v>
      </c>
      <c r="Z26" s="21">
        <v>41865</v>
      </c>
      <c r="AA26" s="22">
        <f t="shared" si="5"/>
        <v>1222</v>
      </c>
      <c r="AB26" s="25">
        <v>1</v>
      </c>
      <c r="AC26" s="24">
        <v>1</v>
      </c>
      <c r="AD26" s="24" t="s">
        <v>129</v>
      </c>
      <c r="AE26" s="24">
        <v>0</v>
      </c>
      <c r="AF26" s="24">
        <v>1.47</v>
      </c>
      <c r="AG26" s="26">
        <v>41949</v>
      </c>
      <c r="AH26" s="24">
        <v>0</v>
      </c>
      <c r="AI26" s="24">
        <v>1</v>
      </c>
      <c r="AJ26" s="24">
        <v>0</v>
      </c>
      <c r="AK26" s="24">
        <v>0</v>
      </c>
      <c r="AL26" s="24">
        <v>0</v>
      </c>
      <c r="AM26" s="24" t="s">
        <v>132</v>
      </c>
      <c r="AN26" s="24" t="s">
        <v>111</v>
      </c>
      <c r="AO26" s="24" t="s">
        <v>118</v>
      </c>
      <c r="AP26" s="24">
        <v>1</v>
      </c>
      <c r="AQ26" s="27">
        <v>43122</v>
      </c>
      <c r="AR26" s="31">
        <v>45061</v>
      </c>
      <c r="AS26" s="28"/>
      <c r="AT26" s="28">
        <f t="shared" ref="AT26:AT37" si="12">_xlfn.DAYS(AR26,AQ26)</f>
        <v>1939</v>
      </c>
      <c r="AU26" s="20">
        <v>0</v>
      </c>
      <c r="AV26" s="25">
        <f t="shared" ref="AV26:AV37" si="13">YEARFRAC(AQ26,E26)</f>
        <v>66.694444444444443</v>
      </c>
      <c r="AW26" s="26">
        <v>43122</v>
      </c>
      <c r="AX26" s="24">
        <v>26.9</v>
      </c>
      <c r="AY26" s="24"/>
      <c r="AZ26" s="24"/>
      <c r="BA26" s="24">
        <v>3.34</v>
      </c>
      <c r="BB26" s="24">
        <v>1.71</v>
      </c>
      <c r="BC26" s="24">
        <v>0.6</v>
      </c>
      <c r="BD26" s="24">
        <v>144</v>
      </c>
      <c r="BE26" s="24">
        <v>6.11</v>
      </c>
      <c r="BF26" s="24">
        <v>187</v>
      </c>
      <c r="BG26" s="24">
        <v>2.96</v>
      </c>
      <c r="BH26" s="24">
        <v>0.57999999999999996</v>
      </c>
      <c r="BI26" s="24">
        <v>2.4300000000000002</v>
      </c>
      <c r="BJ26" s="29">
        <f>BG26/BI26</f>
        <v>1.2181069958847737</v>
      </c>
      <c r="BK26" s="24"/>
      <c r="BL26" s="24"/>
      <c r="BM26" s="24"/>
      <c r="BN26" s="24">
        <v>1</v>
      </c>
      <c r="BO26" s="24">
        <v>0</v>
      </c>
      <c r="BP26" s="24">
        <v>0.46</v>
      </c>
      <c r="BQ26" s="26">
        <v>43402</v>
      </c>
      <c r="BR26" s="24"/>
      <c r="BS26" s="24">
        <v>1</v>
      </c>
      <c r="BT26" s="26">
        <v>43255</v>
      </c>
      <c r="BU26" s="24">
        <v>0</v>
      </c>
      <c r="BV26" s="24">
        <v>0</v>
      </c>
      <c r="BW26" s="24"/>
      <c r="BX26" s="24"/>
      <c r="BY26" s="24"/>
      <c r="BZ26" s="24" t="s">
        <v>119</v>
      </c>
      <c r="CA26" s="24" t="s">
        <v>119</v>
      </c>
      <c r="CB26" s="24" t="s">
        <v>119</v>
      </c>
      <c r="CC26" s="24" t="s">
        <v>119</v>
      </c>
      <c r="CD26" s="24" t="s">
        <v>119</v>
      </c>
      <c r="CE26" s="24" t="s">
        <v>119</v>
      </c>
      <c r="CF26" s="24" t="s">
        <v>119</v>
      </c>
      <c r="CG26" s="24" t="s">
        <v>119</v>
      </c>
      <c r="CH26" s="24" t="s">
        <v>119</v>
      </c>
      <c r="CI26" s="24" t="s">
        <v>119</v>
      </c>
      <c r="CJ26" s="24" t="s">
        <v>119</v>
      </c>
      <c r="CK26" s="24" t="s">
        <v>119</v>
      </c>
      <c r="CL26" s="24" t="s">
        <v>119</v>
      </c>
      <c r="CM26" s="24" t="s">
        <v>119</v>
      </c>
      <c r="CN26" s="24" t="s">
        <v>119</v>
      </c>
      <c r="CO26" s="24" t="s">
        <v>119</v>
      </c>
      <c r="CP26" s="24" t="s">
        <v>119</v>
      </c>
      <c r="CQ26" s="24" t="s">
        <v>119</v>
      </c>
      <c r="CR26" s="24" t="s">
        <v>119</v>
      </c>
      <c r="CS26" s="24" t="s">
        <v>119</v>
      </c>
      <c r="CT26" s="24" t="s">
        <v>119</v>
      </c>
      <c r="CU26" s="24" t="s">
        <v>119</v>
      </c>
      <c r="CV26" s="24" t="s">
        <v>119</v>
      </c>
      <c r="CW26" s="24" t="s">
        <v>119</v>
      </c>
      <c r="CX26" s="24" t="s">
        <v>119</v>
      </c>
      <c r="CY26" s="24">
        <v>0</v>
      </c>
      <c r="CZ26" s="24">
        <v>0</v>
      </c>
      <c r="DA26" s="24">
        <v>0</v>
      </c>
      <c r="DB26" s="24">
        <v>0</v>
      </c>
      <c r="DC26" s="24">
        <v>0</v>
      </c>
      <c r="DD26" s="24">
        <v>0</v>
      </c>
      <c r="DE26" s="24">
        <v>0</v>
      </c>
      <c r="DF26" s="24">
        <v>0</v>
      </c>
      <c r="DG26" s="24">
        <v>0</v>
      </c>
      <c r="DH26" s="26">
        <v>43892</v>
      </c>
      <c r="DI26" s="30"/>
    </row>
    <row r="27" spans="1:113" x14ac:dyDescent="0.25">
      <c r="A27" s="15">
        <v>55</v>
      </c>
      <c r="B27" s="16">
        <v>43402</v>
      </c>
      <c r="C27" s="17" t="s">
        <v>225</v>
      </c>
      <c r="D27" s="18">
        <v>460426433</v>
      </c>
      <c r="E27" s="19">
        <v>16918</v>
      </c>
      <c r="F27" s="20" t="s">
        <v>115</v>
      </c>
      <c r="G27" s="15">
        <v>187.97</v>
      </c>
      <c r="H27" s="15">
        <v>4.53</v>
      </c>
      <c r="I27" s="21">
        <v>42736</v>
      </c>
      <c r="J27" s="22">
        <f t="shared" si="0"/>
        <v>70.680555555555557</v>
      </c>
      <c r="K27" s="23">
        <v>18.12</v>
      </c>
      <c r="L27" s="23" t="s">
        <v>116</v>
      </c>
      <c r="M27" s="23">
        <v>8</v>
      </c>
      <c r="N27" s="23">
        <v>8</v>
      </c>
      <c r="O27" s="24">
        <v>0</v>
      </c>
      <c r="P27" s="24">
        <v>0</v>
      </c>
      <c r="Q27" s="24">
        <v>1</v>
      </c>
      <c r="R27" s="24">
        <v>0</v>
      </c>
      <c r="S27" s="24">
        <v>0</v>
      </c>
      <c r="T27" s="23" t="s">
        <v>184</v>
      </c>
      <c r="U27" s="23"/>
      <c r="V27" s="23">
        <v>0</v>
      </c>
      <c r="W27" s="23" t="s">
        <v>138</v>
      </c>
      <c r="X27" s="21">
        <v>43381</v>
      </c>
      <c r="Y27" s="21">
        <v>43381</v>
      </c>
      <c r="Z27" s="21">
        <v>42758</v>
      </c>
      <c r="AA27" s="22">
        <f t="shared" si="5"/>
        <v>623</v>
      </c>
      <c r="AB27" s="25">
        <v>0</v>
      </c>
      <c r="AC27" s="24">
        <v>1</v>
      </c>
      <c r="AD27" s="24" t="s">
        <v>117</v>
      </c>
      <c r="AE27" s="24">
        <v>0</v>
      </c>
      <c r="AF27" s="24"/>
      <c r="AG27" s="26"/>
      <c r="AH27" s="24">
        <v>0</v>
      </c>
      <c r="AI27" s="24">
        <v>1</v>
      </c>
      <c r="AJ27" s="24">
        <v>0</v>
      </c>
      <c r="AK27" s="24">
        <v>0</v>
      </c>
      <c r="AL27" s="24">
        <v>0</v>
      </c>
      <c r="AM27" s="24" t="s">
        <v>132</v>
      </c>
      <c r="AN27" s="24" t="s">
        <v>111</v>
      </c>
      <c r="AO27" s="24" t="s">
        <v>118</v>
      </c>
      <c r="AP27" s="24">
        <v>1</v>
      </c>
      <c r="AQ27" s="27">
        <v>43424</v>
      </c>
      <c r="AR27" s="26">
        <v>43489</v>
      </c>
      <c r="AS27" s="28">
        <f>_xlfn.DAYS(AR27,AQ27)</f>
        <v>65</v>
      </c>
      <c r="AT27" s="28">
        <f t="shared" si="12"/>
        <v>65</v>
      </c>
      <c r="AU27" s="20">
        <v>0</v>
      </c>
      <c r="AV27" s="25">
        <f t="shared" si="13"/>
        <v>72.566666666666663</v>
      </c>
      <c r="AW27" s="26">
        <v>43423</v>
      </c>
      <c r="AX27" s="24">
        <v>434.52</v>
      </c>
      <c r="AY27" s="24"/>
      <c r="AZ27" s="24"/>
      <c r="BA27" s="24">
        <v>5.76</v>
      </c>
      <c r="BB27" s="24">
        <v>4.25</v>
      </c>
      <c r="BC27" s="24">
        <v>59.6</v>
      </c>
      <c r="BD27" s="24">
        <v>91</v>
      </c>
      <c r="BE27" s="24">
        <v>7.77</v>
      </c>
      <c r="BF27" s="24">
        <v>350</v>
      </c>
      <c r="BG27" s="24">
        <v>6.57</v>
      </c>
      <c r="BH27" s="24">
        <v>0.61</v>
      </c>
      <c r="BI27" s="24">
        <v>0.5</v>
      </c>
      <c r="BJ27" s="29">
        <f>BG27/BI27</f>
        <v>13.14</v>
      </c>
      <c r="BK27" s="24"/>
      <c r="BL27" s="24"/>
      <c r="BM27" s="24"/>
      <c r="BN27" s="24">
        <v>0</v>
      </c>
      <c r="BO27" s="24">
        <v>0</v>
      </c>
      <c r="BP27" s="24">
        <v>332.99</v>
      </c>
      <c r="BQ27" s="26">
        <v>43480</v>
      </c>
      <c r="BR27" s="24">
        <v>0</v>
      </c>
      <c r="BS27" s="24"/>
      <c r="BT27" s="26"/>
      <c r="BU27" s="24">
        <v>0</v>
      </c>
      <c r="BV27" s="24">
        <v>0</v>
      </c>
      <c r="BW27" s="24"/>
      <c r="BX27" s="24"/>
      <c r="BY27" s="24"/>
      <c r="BZ27" s="24" t="s">
        <v>119</v>
      </c>
      <c r="CA27" s="24" t="s">
        <v>119</v>
      </c>
      <c r="CB27" s="24" t="s">
        <v>119</v>
      </c>
      <c r="CC27" s="24" t="s">
        <v>119</v>
      </c>
      <c r="CD27" s="24" t="s">
        <v>119</v>
      </c>
      <c r="CE27" s="24" t="s">
        <v>119</v>
      </c>
      <c r="CF27" s="24" t="s">
        <v>119</v>
      </c>
      <c r="CG27" s="24" t="s">
        <v>119</v>
      </c>
      <c r="CH27" s="24" t="s">
        <v>119</v>
      </c>
      <c r="CI27" s="24" t="s">
        <v>119</v>
      </c>
      <c r="CJ27" s="24" t="s">
        <v>119</v>
      </c>
      <c r="CK27" s="24" t="s">
        <v>119</v>
      </c>
      <c r="CL27" s="24" t="s">
        <v>119</v>
      </c>
      <c r="CM27" s="24" t="s">
        <v>119</v>
      </c>
      <c r="CN27" s="24" t="s">
        <v>119</v>
      </c>
      <c r="CO27" s="24" t="s">
        <v>119</v>
      </c>
      <c r="CP27" s="24" t="s">
        <v>119</v>
      </c>
      <c r="CQ27" s="24" t="s">
        <v>119</v>
      </c>
      <c r="CR27" s="24" t="s">
        <v>119</v>
      </c>
      <c r="CS27" s="24" t="s">
        <v>119</v>
      </c>
      <c r="CT27" s="24" t="s">
        <v>119</v>
      </c>
      <c r="CU27" s="24" t="s">
        <v>119</v>
      </c>
      <c r="CV27" s="24" t="s">
        <v>119</v>
      </c>
      <c r="CW27" s="24" t="s">
        <v>119</v>
      </c>
      <c r="CX27" s="24" t="s">
        <v>119</v>
      </c>
      <c r="CY27" s="24">
        <v>0</v>
      </c>
      <c r="CZ27" s="24">
        <v>0</v>
      </c>
      <c r="DA27" s="24">
        <v>0</v>
      </c>
      <c r="DB27" s="24">
        <v>0</v>
      </c>
      <c r="DC27" s="24">
        <v>0</v>
      </c>
      <c r="DD27" s="24">
        <v>0</v>
      </c>
      <c r="DE27" s="24">
        <v>0</v>
      </c>
      <c r="DF27" s="24">
        <v>0</v>
      </c>
      <c r="DG27" s="24">
        <v>1</v>
      </c>
      <c r="DH27" s="26">
        <v>43867</v>
      </c>
      <c r="DI27" s="30" t="s">
        <v>226</v>
      </c>
    </row>
    <row r="28" spans="1:113" x14ac:dyDescent="0.25">
      <c r="A28" s="15">
        <v>58</v>
      </c>
      <c r="B28" s="16">
        <v>43403</v>
      </c>
      <c r="C28" s="17" t="s">
        <v>230</v>
      </c>
      <c r="D28" s="18">
        <v>510904128</v>
      </c>
      <c r="E28" s="19">
        <v>18875</v>
      </c>
      <c r="F28" s="20" t="s">
        <v>115</v>
      </c>
      <c r="G28" s="15">
        <v>1389.79</v>
      </c>
      <c r="H28" s="15">
        <v>12.76</v>
      </c>
      <c r="I28" s="21">
        <v>42643</v>
      </c>
      <c r="J28" s="22">
        <f t="shared" si="0"/>
        <v>65.072222222222223</v>
      </c>
      <c r="K28" s="23">
        <v>754.87</v>
      </c>
      <c r="L28" s="23" t="s">
        <v>106</v>
      </c>
      <c r="M28" s="23">
        <v>9</v>
      </c>
      <c r="N28" s="23">
        <v>8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3" t="s">
        <v>231</v>
      </c>
      <c r="U28" s="23"/>
      <c r="V28" s="23">
        <v>1</v>
      </c>
      <c r="W28" s="23" t="s">
        <v>108</v>
      </c>
      <c r="X28" s="21">
        <v>42692</v>
      </c>
      <c r="Y28" s="21">
        <v>43115</v>
      </c>
      <c r="Z28" s="21">
        <v>42676</v>
      </c>
      <c r="AA28" s="22">
        <f t="shared" si="5"/>
        <v>439</v>
      </c>
      <c r="AB28" s="25">
        <v>1</v>
      </c>
      <c r="AC28" s="24">
        <v>1</v>
      </c>
      <c r="AD28" s="24" t="s">
        <v>117</v>
      </c>
      <c r="AE28" s="24">
        <v>0</v>
      </c>
      <c r="AF28" s="24">
        <v>2.35</v>
      </c>
      <c r="AG28" s="26">
        <v>42874</v>
      </c>
      <c r="AH28" s="24">
        <v>1</v>
      </c>
      <c r="AI28" s="24">
        <v>1</v>
      </c>
      <c r="AJ28" s="24">
        <v>0</v>
      </c>
      <c r="AK28" s="24">
        <v>0</v>
      </c>
      <c r="AL28" s="24">
        <v>0</v>
      </c>
      <c r="AM28" s="24" t="s">
        <v>110</v>
      </c>
      <c r="AN28" s="24" t="s">
        <v>111</v>
      </c>
      <c r="AO28" s="24" t="s">
        <v>112</v>
      </c>
      <c r="AP28" s="24">
        <v>1</v>
      </c>
      <c r="AQ28" s="27">
        <v>43129</v>
      </c>
      <c r="AR28" s="26">
        <v>43213</v>
      </c>
      <c r="AS28" s="28">
        <f>_xlfn.DAYS(AR28,AQ28)</f>
        <v>84</v>
      </c>
      <c r="AT28" s="28">
        <f t="shared" si="12"/>
        <v>84</v>
      </c>
      <c r="AU28" s="20">
        <v>0</v>
      </c>
      <c r="AV28" s="25">
        <f t="shared" si="13"/>
        <v>66.402777777777771</v>
      </c>
      <c r="AW28" s="26">
        <v>43129</v>
      </c>
      <c r="AX28" s="24">
        <v>309.2</v>
      </c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9"/>
      <c r="BK28" s="24"/>
      <c r="BL28" s="24"/>
      <c r="BM28" s="24"/>
      <c r="BN28" s="24">
        <v>1</v>
      </c>
      <c r="BO28" s="24">
        <v>3</v>
      </c>
      <c r="BP28" s="24">
        <v>101.9</v>
      </c>
      <c r="BQ28" s="26">
        <v>43157</v>
      </c>
      <c r="BR28" s="24">
        <v>0</v>
      </c>
      <c r="BS28" s="24">
        <v>0</v>
      </c>
      <c r="BT28" s="26"/>
      <c r="BU28" s="24">
        <v>0</v>
      </c>
      <c r="BV28" s="24">
        <v>1</v>
      </c>
      <c r="BW28" s="26">
        <v>42739</v>
      </c>
      <c r="BX28" s="26">
        <v>42780</v>
      </c>
      <c r="BY28" s="24">
        <v>3</v>
      </c>
      <c r="BZ28" s="26">
        <v>42738</v>
      </c>
      <c r="CA28" s="24">
        <v>15.57</v>
      </c>
      <c r="CB28" s="24" t="s">
        <v>113</v>
      </c>
      <c r="CC28" s="24" t="s">
        <v>113</v>
      </c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>
        <v>1</v>
      </c>
      <c r="CR28" s="24">
        <v>0</v>
      </c>
      <c r="CS28" s="24">
        <v>2.35</v>
      </c>
      <c r="CT28" s="26">
        <v>42874</v>
      </c>
      <c r="CU28" s="24">
        <v>0</v>
      </c>
      <c r="CV28" s="24">
        <v>0</v>
      </c>
      <c r="CW28" s="26" t="s">
        <v>119</v>
      </c>
      <c r="CX28" s="24">
        <v>1</v>
      </c>
      <c r="CY28" s="24">
        <v>0</v>
      </c>
      <c r="CZ28" s="24">
        <v>1</v>
      </c>
      <c r="DA28" s="24">
        <v>1</v>
      </c>
      <c r="DB28" s="24">
        <v>0</v>
      </c>
      <c r="DC28" s="24">
        <v>1</v>
      </c>
      <c r="DD28" s="24">
        <v>0</v>
      </c>
      <c r="DE28" s="24">
        <v>0</v>
      </c>
      <c r="DF28" s="24">
        <v>0</v>
      </c>
      <c r="DG28" s="24">
        <v>1</v>
      </c>
      <c r="DH28" s="26">
        <v>43651</v>
      </c>
      <c r="DI28" s="30"/>
    </row>
    <row r="29" spans="1:113" x14ac:dyDescent="0.25">
      <c r="A29" s="15">
        <v>60</v>
      </c>
      <c r="B29" s="16">
        <v>43404</v>
      </c>
      <c r="C29" s="17" t="s">
        <v>234</v>
      </c>
      <c r="D29" s="18">
        <v>470722438</v>
      </c>
      <c r="E29" s="19">
        <v>17370</v>
      </c>
      <c r="F29" s="20" t="s">
        <v>115</v>
      </c>
      <c r="G29" s="15">
        <v>0.98</v>
      </c>
      <c r="H29" s="15">
        <v>3.05</v>
      </c>
      <c r="I29" s="21">
        <v>41579</v>
      </c>
      <c r="J29" s="22">
        <f t="shared" si="0"/>
        <v>66.275000000000006</v>
      </c>
      <c r="K29" s="23">
        <v>19.600000000000001</v>
      </c>
      <c r="L29" s="23" t="s">
        <v>125</v>
      </c>
      <c r="M29" s="23">
        <v>7</v>
      </c>
      <c r="N29" s="23">
        <v>7</v>
      </c>
      <c r="O29" s="24">
        <v>0</v>
      </c>
      <c r="P29" s="24">
        <v>1</v>
      </c>
      <c r="Q29" s="24">
        <v>0</v>
      </c>
      <c r="R29" s="24">
        <v>0</v>
      </c>
      <c r="S29" s="24">
        <v>1</v>
      </c>
      <c r="T29" s="23" t="s">
        <v>168</v>
      </c>
      <c r="U29" s="23" t="s">
        <v>127</v>
      </c>
      <c r="V29" s="23">
        <v>0</v>
      </c>
      <c r="W29" s="23" t="s">
        <v>138</v>
      </c>
      <c r="X29" s="21">
        <v>43076</v>
      </c>
      <c r="Y29" s="21">
        <v>43076</v>
      </c>
      <c r="Z29" s="21">
        <v>42647</v>
      </c>
      <c r="AA29" s="22">
        <f t="shared" si="5"/>
        <v>429</v>
      </c>
      <c r="AB29" s="25">
        <v>0</v>
      </c>
      <c r="AC29" s="24">
        <v>1</v>
      </c>
      <c r="AD29" s="39" t="s">
        <v>117</v>
      </c>
      <c r="AE29" s="24">
        <v>0</v>
      </c>
      <c r="AF29" s="24"/>
      <c r="AG29" s="26"/>
      <c r="AH29" s="24">
        <v>1</v>
      </c>
      <c r="AI29" s="24">
        <v>0</v>
      </c>
      <c r="AJ29" s="24">
        <v>0</v>
      </c>
      <c r="AK29" s="24">
        <v>0</v>
      </c>
      <c r="AL29" s="24">
        <v>0</v>
      </c>
      <c r="AM29" s="24" t="s">
        <v>132</v>
      </c>
      <c r="AN29" s="24" t="s">
        <v>111</v>
      </c>
      <c r="AO29" s="24" t="s">
        <v>118</v>
      </c>
      <c r="AP29" s="24">
        <v>0</v>
      </c>
      <c r="AQ29" s="27">
        <v>43109</v>
      </c>
      <c r="AR29" s="31">
        <v>45061</v>
      </c>
      <c r="AS29" s="28"/>
      <c r="AT29" s="28">
        <f t="shared" si="12"/>
        <v>1952</v>
      </c>
      <c r="AU29" s="20">
        <v>0</v>
      </c>
      <c r="AV29" s="25">
        <f t="shared" si="13"/>
        <v>70.463888888888889</v>
      </c>
      <c r="AW29" s="26">
        <v>43109</v>
      </c>
      <c r="AX29" s="24">
        <v>2.33</v>
      </c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9"/>
      <c r="BK29" s="24"/>
      <c r="BL29" s="24"/>
      <c r="BM29" s="24"/>
      <c r="BN29" s="24">
        <v>0</v>
      </c>
      <c r="BO29" s="24">
        <v>0</v>
      </c>
      <c r="BP29" s="24">
        <v>0.66</v>
      </c>
      <c r="BQ29" s="26">
        <v>43250</v>
      </c>
      <c r="BR29" s="24"/>
      <c r="BS29" s="24">
        <v>0</v>
      </c>
      <c r="BT29" s="26"/>
      <c r="BU29" s="24">
        <v>0</v>
      </c>
      <c r="BV29" s="24">
        <v>0</v>
      </c>
      <c r="BW29" s="24"/>
      <c r="BX29" s="24"/>
      <c r="BY29" s="24"/>
      <c r="BZ29" s="24" t="s">
        <v>119</v>
      </c>
      <c r="CA29" s="24" t="s">
        <v>119</v>
      </c>
      <c r="CB29" s="24" t="s">
        <v>119</v>
      </c>
      <c r="CC29" s="24" t="s">
        <v>119</v>
      </c>
      <c r="CD29" s="24" t="s">
        <v>119</v>
      </c>
      <c r="CE29" s="24" t="s">
        <v>119</v>
      </c>
      <c r="CF29" s="24" t="s">
        <v>119</v>
      </c>
      <c r="CG29" s="24" t="s">
        <v>119</v>
      </c>
      <c r="CH29" s="24" t="s">
        <v>119</v>
      </c>
      <c r="CI29" s="24" t="s">
        <v>119</v>
      </c>
      <c r="CJ29" s="24" t="s">
        <v>119</v>
      </c>
      <c r="CK29" s="24" t="s">
        <v>119</v>
      </c>
      <c r="CL29" s="24" t="s">
        <v>119</v>
      </c>
      <c r="CM29" s="24" t="s">
        <v>119</v>
      </c>
      <c r="CN29" s="24" t="s">
        <v>119</v>
      </c>
      <c r="CO29" s="24" t="s">
        <v>119</v>
      </c>
      <c r="CP29" s="24" t="s">
        <v>119</v>
      </c>
      <c r="CQ29" s="24" t="s">
        <v>119</v>
      </c>
      <c r="CR29" s="24" t="s">
        <v>119</v>
      </c>
      <c r="CS29" s="24" t="s">
        <v>119</v>
      </c>
      <c r="CT29" s="24" t="s">
        <v>119</v>
      </c>
      <c r="CU29" s="24" t="s">
        <v>119</v>
      </c>
      <c r="CV29" s="24" t="s">
        <v>119</v>
      </c>
      <c r="CW29" s="24" t="s">
        <v>119</v>
      </c>
      <c r="CX29" s="24" t="s">
        <v>119</v>
      </c>
      <c r="CY29" s="24">
        <v>0</v>
      </c>
      <c r="CZ29" s="24">
        <v>0</v>
      </c>
      <c r="DA29" s="24">
        <v>0</v>
      </c>
      <c r="DB29" s="24">
        <v>0</v>
      </c>
      <c r="DC29" s="24">
        <v>0</v>
      </c>
      <c r="DD29" s="24">
        <v>0</v>
      </c>
      <c r="DE29" s="24">
        <v>0</v>
      </c>
      <c r="DF29" s="24">
        <v>0</v>
      </c>
      <c r="DG29" s="24">
        <v>0</v>
      </c>
      <c r="DH29" s="26">
        <v>43889</v>
      </c>
      <c r="DI29" s="30"/>
    </row>
    <row r="30" spans="1:113" x14ac:dyDescent="0.25">
      <c r="A30" s="15">
        <v>61</v>
      </c>
      <c r="B30" s="16">
        <v>43405</v>
      </c>
      <c r="C30" s="17" t="s">
        <v>235</v>
      </c>
      <c r="D30" s="18">
        <v>460124406</v>
      </c>
      <c r="E30" s="19">
        <v>16826</v>
      </c>
      <c r="F30" s="20" t="s">
        <v>115</v>
      </c>
      <c r="G30" s="15">
        <v>1.68</v>
      </c>
      <c r="H30" s="15">
        <v>3.39</v>
      </c>
      <c r="I30" s="21">
        <v>39632</v>
      </c>
      <c r="J30" s="22">
        <f t="shared" si="0"/>
        <v>62.44166666666667</v>
      </c>
      <c r="K30" s="23">
        <v>192</v>
      </c>
      <c r="L30" s="23" t="s">
        <v>152</v>
      </c>
      <c r="M30" s="23">
        <v>7</v>
      </c>
      <c r="N30" s="23">
        <v>7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3" t="s">
        <v>126</v>
      </c>
      <c r="U30" s="23"/>
      <c r="V30" s="23">
        <v>0</v>
      </c>
      <c r="W30" s="23" t="s">
        <v>128</v>
      </c>
      <c r="X30" s="21">
        <v>42902</v>
      </c>
      <c r="Y30" s="21">
        <v>42902</v>
      </c>
      <c r="Z30" s="21">
        <v>39642</v>
      </c>
      <c r="AA30" s="22">
        <f t="shared" si="5"/>
        <v>3260</v>
      </c>
      <c r="AB30" s="25">
        <v>0</v>
      </c>
      <c r="AC30" s="24">
        <v>1</v>
      </c>
      <c r="AD30" s="24" t="s">
        <v>117</v>
      </c>
      <c r="AE30" s="24">
        <v>1</v>
      </c>
      <c r="AF30" s="24"/>
      <c r="AG30" s="26"/>
      <c r="AH30" s="24">
        <v>0</v>
      </c>
      <c r="AI30" s="24">
        <v>1</v>
      </c>
      <c r="AJ30" s="24">
        <v>0</v>
      </c>
      <c r="AK30" s="24">
        <v>0</v>
      </c>
      <c r="AL30" s="24">
        <v>0</v>
      </c>
      <c r="AM30" s="24" t="s">
        <v>132</v>
      </c>
      <c r="AN30" s="24" t="s">
        <v>111</v>
      </c>
      <c r="AO30" s="24" t="s">
        <v>118</v>
      </c>
      <c r="AP30" s="24">
        <v>0</v>
      </c>
      <c r="AQ30" s="27">
        <v>42929</v>
      </c>
      <c r="AR30" s="26">
        <v>43438</v>
      </c>
      <c r="AS30" s="28">
        <f>_xlfn.DAYS(AR30,AQ30)</f>
        <v>509</v>
      </c>
      <c r="AT30" s="28">
        <f t="shared" si="12"/>
        <v>509</v>
      </c>
      <c r="AU30" s="20">
        <v>0</v>
      </c>
      <c r="AV30" s="25">
        <f t="shared" si="13"/>
        <v>71.469444444444449</v>
      </c>
      <c r="AW30" s="26">
        <v>42929</v>
      </c>
      <c r="AX30" s="24">
        <v>334.11</v>
      </c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9"/>
      <c r="BK30" s="24"/>
      <c r="BL30" s="24"/>
      <c r="BM30" s="24"/>
      <c r="BN30" s="24">
        <v>1</v>
      </c>
      <c r="BO30" s="24">
        <v>0</v>
      </c>
      <c r="BP30" s="24">
        <v>1.68</v>
      </c>
      <c r="BQ30" s="26">
        <v>43405</v>
      </c>
      <c r="BR30" s="24"/>
      <c r="BS30" s="24">
        <v>0</v>
      </c>
      <c r="BT30" s="26"/>
      <c r="BU30" s="24">
        <v>0</v>
      </c>
      <c r="BV30" s="24">
        <v>0</v>
      </c>
      <c r="BW30" s="24"/>
      <c r="BX30" s="24"/>
      <c r="BY30" s="24"/>
      <c r="BZ30" s="24" t="s">
        <v>119</v>
      </c>
      <c r="CA30" s="24" t="s">
        <v>119</v>
      </c>
      <c r="CB30" s="24" t="s">
        <v>119</v>
      </c>
      <c r="CC30" s="24" t="s">
        <v>119</v>
      </c>
      <c r="CD30" s="24" t="s">
        <v>119</v>
      </c>
      <c r="CE30" s="24" t="s">
        <v>119</v>
      </c>
      <c r="CF30" s="24" t="s">
        <v>119</v>
      </c>
      <c r="CG30" s="24" t="s">
        <v>119</v>
      </c>
      <c r="CH30" s="24" t="s">
        <v>119</v>
      </c>
      <c r="CI30" s="24" t="s">
        <v>119</v>
      </c>
      <c r="CJ30" s="24" t="s">
        <v>119</v>
      </c>
      <c r="CK30" s="24" t="s">
        <v>119</v>
      </c>
      <c r="CL30" s="24" t="s">
        <v>119</v>
      </c>
      <c r="CM30" s="24" t="s">
        <v>119</v>
      </c>
      <c r="CN30" s="24" t="s">
        <v>119</v>
      </c>
      <c r="CO30" s="24" t="s">
        <v>119</v>
      </c>
      <c r="CP30" s="24" t="s">
        <v>119</v>
      </c>
      <c r="CQ30" s="24" t="s">
        <v>119</v>
      </c>
      <c r="CR30" s="24" t="s">
        <v>119</v>
      </c>
      <c r="CS30" s="24" t="s">
        <v>119</v>
      </c>
      <c r="CT30" s="24" t="s">
        <v>119</v>
      </c>
      <c r="CU30" s="24" t="s">
        <v>119</v>
      </c>
      <c r="CV30" s="24" t="s">
        <v>119</v>
      </c>
      <c r="CW30" s="24" t="s">
        <v>119</v>
      </c>
      <c r="CX30" s="24" t="s">
        <v>119</v>
      </c>
      <c r="CY30" s="24">
        <v>0</v>
      </c>
      <c r="CZ30" s="24">
        <v>0</v>
      </c>
      <c r="DA30" s="24">
        <v>0</v>
      </c>
      <c r="DB30" s="24">
        <v>0</v>
      </c>
      <c r="DC30" s="24">
        <v>0</v>
      </c>
      <c r="DD30" s="24">
        <v>0</v>
      </c>
      <c r="DE30" s="24">
        <v>0</v>
      </c>
      <c r="DF30" s="24">
        <v>0</v>
      </c>
      <c r="DG30" s="24">
        <v>1</v>
      </c>
      <c r="DH30" s="26">
        <v>43450</v>
      </c>
      <c r="DI30" s="30"/>
    </row>
    <row r="31" spans="1:113" x14ac:dyDescent="0.25">
      <c r="A31" s="15">
        <v>67</v>
      </c>
      <c r="B31" s="16">
        <v>43417</v>
      </c>
      <c r="C31" s="17" t="s">
        <v>241</v>
      </c>
      <c r="D31" s="18">
        <v>380730776</v>
      </c>
      <c r="E31" s="19">
        <v>14091</v>
      </c>
      <c r="F31" s="20" t="s">
        <v>115</v>
      </c>
      <c r="G31" s="15">
        <v>23.05</v>
      </c>
      <c r="H31" s="15">
        <v>3.07</v>
      </c>
      <c r="I31" s="21">
        <v>40709</v>
      </c>
      <c r="J31" s="22">
        <f t="shared" si="0"/>
        <v>72.875</v>
      </c>
      <c r="K31" s="23">
        <v>48.1</v>
      </c>
      <c r="L31" s="23" t="s">
        <v>121</v>
      </c>
      <c r="M31" s="23">
        <v>9</v>
      </c>
      <c r="N31" s="23">
        <v>8</v>
      </c>
      <c r="O31" s="24">
        <v>0</v>
      </c>
      <c r="P31" s="24">
        <v>0</v>
      </c>
      <c r="Q31" s="24">
        <v>1</v>
      </c>
      <c r="R31" s="24">
        <v>0</v>
      </c>
      <c r="S31" s="24">
        <v>0</v>
      </c>
      <c r="T31" s="23" t="s">
        <v>242</v>
      </c>
      <c r="U31" s="23"/>
      <c r="V31" s="23">
        <v>1</v>
      </c>
      <c r="W31" s="23" t="s">
        <v>108</v>
      </c>
      <c r="X31" s="21">
        <v>40817</v>
      </c>
      <c r="Y31" s="21">
        <v>42738</v>
      </c>
      <c r="Z31" s="21">
        <v>40737</v>
      </c>
      <c r="AA31" s="22">
        <f t="shared" si="5"/>
        <v>2001</v>
      </c>
      <c r="AB31" s="25">
        <v>1</v>
      </c>
      <c r="AC31" s="24">
        <v>1</v>
      </c>
      <c r="AD31" s="24" t="s">
        <v>117</v>
      </c>
      <c r="AE31" s="24">
        <v>1</v>
      </c>
      <c r="AF31" s="24"/>
      <c r="AG31" s="26"/>
      <c r="AH31" s="24">
        <v>0</v>
      </c>
      <c r="AI31" s="24">
        <v>1</v>
      </c>
      <c r="AJ31" s="24">
        <v>0</v>
      </c>
      <c r="AK31" s="24">
        <v>0</v>
      </c>
      <c r="AL31" s="24">
        <v>0</v>
      </c>
      <c r="AM31" s="24" t="s">
        <v>132</v>
      </c>
      <c r="AN31" s="24" t="s">
        <v>111</v>
      </c>
      <c r="AO31" s="24" t="s">
        <v>118</v>
      </c>
      <c r="AP31" s="24">
        <v>1</v>
      </c>
      <c r="AQ31" s="27">
        <v>42779</v>
      </c>
      <c r="AR31" s="26">
        <v>43634</v>
      </c>
      <c r="AS31" s="28">
        <f>_xlfn.DAYS(AR31,AQ31)</f>
        <v>855</v>
      </c>
      <c r="AT31" s="28">
        <f t="shared" si="12"/>
        <v>855</v>
      </c>
      <c r="AU31" s="20">
        <v>0</v>
      </c>
      <c r="AV31" s="25">
        <f t="shared" si="13"/>
        <v>78.536111111111111</v>
      </c>
      <c r="AW31" s="26">
        <v>42779</v>
      </c>
      <c r="AX31" s="24">
        <v>37.71</v>
      </c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9"/>
      <c r="BK31" s="24"/>
      <c r="BL31" s="24"/>
      <c r="BM31" s="24"/>
      <c r="BN31" s="24">
        <v>1</v>
      </c>
      <c r="BO31" s="24">
        <v>0</v>
      </c>
      <c r="BP31" s="24">
        <v>9.83</v>
      </c>
      <c r="BQ31" s="26">
        <v>42927</v>
      </c>
      <c r="BR31" s="24"/>
      <c r="BS31" s="24">
        <v>0</v>
      </c>
      <c r="BT31" s="26"/>
      <c r="BU31" s="24">
        <v>0</v>
      </c>
      <c r="BV31" s="24">
        <v>1</v>
      </c>
      <c r="BW31" s="26"/>
      <c r="BX31" s="26"/>
      <c r="BY31" s="24"/>
      <c r="BZ31" s="26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6"/>
      <c r="CU31" s="24"/>
      <c r="CV31" s="24"/>
      <c r="CW31" s="26"/>
      <c r="CX31" s="24"/>
      <c r="CY31" s="24">
        <v>0</v>
      </c>
      <c r="CZ31" s="24">
        <v>0</v>
      </c>
      <c r="DA31" s="24">
        <v>0</v>
      </c>
      <c r="DB31" s="24">
        <v>0</v>
      </c>
      <c r="DC31" s="24">
        <v>0</v>
      </c>
      <c r="DD31" s="24">
        <v>0</v>
      </c>
      <c r="DE31" s="24">
        <v>1</v>
      </c>
      <c r="DF31" s="24">
        <v>0</v>
      </c>
      <c r="DG31" s="24"/>
      <c r="DH31" s="26"/>
      <c r="DI31" s="30"/>
    </row>
    <row r="32" spans="1:113" x14ac:dyDescent="0.25">
      <c r="A32" s="15">
        <v>72</v>
      </c>
      <c r="B32" s="16">
        <v>43439</v>
      </c>
      <c r="C32" s="17" t="s">
        <v>249</v>
      </c>
      <c r="D32" s="18">
        <v>5904042111</v>
      </c>
      <c r="E32" s="19">
        <v>21644</v>
      </c>
      <c r="F32" s="20" t="s">
        <v>115</v>
      </c>
      <c r="G32" s="15">
        <v>0.06</v>
      </c>
      <c r="H32" s="15">
        <v>3</v>
      </c>
      <c r="I32" s="21">
        <v>41153</v>
      </c>
      <c r="J32" s="22">
        <f t="shared" si="0"/>
        <v>53.408333333333331</v>
      </c>
      <c r="K32" s="23">
        <v>150</v>
      </c>
      <c r="L32" s="23" t="s">
        <v>159</v>
      </c>
      <c r="M32" s="23">
        <v>6</v>
      </c>
      <c r="N32" s="23">
        <v>6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3" t="s">
        <v>250</v>
      </c>
      <c r="U32" s="23"/>
      <c r="V32" s="23">
        <v>1</v>
      </c>
      <c r="W32" s="23" t="s">
        <v>108</v>
      </c>
      <c r="X32" s="21">
        <v>41195</v>
      </c>
      <c r="Y32" s="21">
        <v>42309</v>
      </c>
      <c r="Z32" s="21">
        <v>41198</v>
      </c>
      <c r="AA32" s="22">
        <f t="shared" si="5"/>
        <v>1111</v>
      </c>
      <c r="AB32" s="25">
        <v>1</v>
      </c>
      <c r="AC32" s="24">
        <v>1</v>
      </c>
      <c r="AD32" s="24" t="s">
        <v>117</v>
      </c>
      <c r="AE32" s="24">
        <v>1</v>
      </c>
      <c r="AF32" s="24"/>
      <c r="AG32" s="26"/>
      <c r="AH32" s="24">
        <v>0</v>
      </c>
      <c r="AI32" s="24">
        <v>1</v>
      </c>
      <c r="AJ32" s="24">
        <v>1</v>
      </c>
      <c r="AK32" s="24">
        <v>0</v>
      </c>
      <c r="AL32" s="24">
        <v>0</v>
      </c>
      <c r="AM32" s="24" t="s">
        <v>110</v>
      </c>
      <c r="AN32" s="24" t="s">
        <v>111</v>
      </c>
      <c r="AO32" s="24" t="s">
        <v>112</v>
      </c>
      <c r="AP32" s="24">
        <v>1</v>
      </c>
      <c r="AQ32" s="27">
        <v>42878</v>
      </c>
      <c r="AR32" s="31">
        <v>45061</v>
      </c>
      <c r="AS32" s="28"/>
      <c r="AT32" s="28">
        <f t="shared" si="12"/>
        <v>2183</v>
      </c>
      <c r="AU32" s="20">
        <v>0</v>
      </c>
      <c r="AV32" s="25">
        <f t="shared" si="13"/>
        <v>58.136111111111113</v>
      </c>
      <c r="AW32" s="26">
        <v>42878</v>
      </c>
      <c r="AX32" s="24">
        <v>5.0999999999999996</v>
      </c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9"/>
      <c r="BK32" s="24"/>
      <c r="BL32" s="24"/>
      <c r="BM32" s="24"/>
      <c r="BN32" s="24">
        <v>1</v>
      </c>
      <c r="BO32" s="24">
        <v>1</v>
      </c>
      <c r="BP32" s="24">
        <v>0.05</v>
      </c>
      <c r="BQ32" s="26">
        <v>43670</v>
      </c>
      <c r="BR32" s="24">
        <v>0</v>
      </c>
      <c r="BS32" s="24">
        <v>0</v>
      </c>
      <c r="BT32" s="26"/>
      <c r="BU32" s="24">
        <v>0</v>
      </c>
      <c r="BV32" s="24">
        <v>1</v>
      </c>
      <c r="BW32" s="26">
        <v>42359</v>
      </c>
      <c r="BX32" s="26">
        <v>42591</v>
      </c>
      <c r="BY32" s="24">
        <v>10</v>
      </c>
      <c r="BZ32" s="26" t="s">
        <v>113</v>
      </c>
      <c r="CA32" s="32" t="s">
        <v>113</v>
      </c>
      <c r="CB32" s="32" t="s">
        <v>113</v>
      </c>
      <c r="CC32" s="32" t="s">
        <v>113</v>
      </c>
      <c r="CD32" s="32" t="s">
        <v>113</v>
      </c>
      <c r="CE32" s="32" t="s">
        <v>113</v>
      </c>
      <c r="CF32" s="32" t="s">
        <v>113</v>
      </c>
      <c r="CG32" s="32" t="s">
        <v>113</v>
      </c>
      <c r="CH32" s="32" t="s">
        <v>113</v>
      </c>
      <c r="CI32" s="32" t="s">
        <v>113</v>
      </c>
      <c r="CJ32" s="32" t="s">
        <v>113</v>
      </c>
      <c r="CK32" s="32" t="s">
        <v>113</v>
      </c>
      <c r="CL32" s="32" t="s">
        <v>113</v>
      </c>
      <c r="CM32" s="32" t="s">
        <v>113</v>
      </c>
      <c r="CN32" s="32" t="s">
        <v>113</v>
      </c>
      <c r="CO32" s="32" t="s">
        <v>113</v>
      </c>
      <c r="CP32" s="32" t="s">
        <v>113</v>
      </c>
      <c r="CQ32" s="32" t="s">
        <v>113</v>
      </c>
      <c r="CR32" s="32" t="s">
        <v>113</v>
      </c>
      <c r="CS32" s="32" t="s">
        <v>113</v>
      </c>
      <c r="CT32" s="32" t="s">
        <v>113</v>
      </c>
      <c r="CU32" s="32" t="s">
        <v>113</v>
      </c>
      <c r="CV32" s="32" t="s">
        <v>113</v>
      </c>
      <c r="CW32" s="32" t="s">
        <v>113</v>
      </c>
      <c r="CX32" s="32">
        <v>1</v>
      </c>
      <c r="CY32" s="24">
        <v>0</v>
      </c>
      <c r="CZ32" s="24">
        <v>0</v>
      </c>
      <c r="DA32" s="24">
        <v>0</v>
      </c>
      <c r="DB32" s="24">
        <v>0</v>
      </c>
      <c r="DC32" s="24">
        <v>1</v>
      </c>
      <c r="DD32" s="24">
        <v>0</v>
      </c>
      <c r="DE32" s="24">
        <v>1</v>
      </c>
      <c r="DF32" s="24">
        <v>0</v>
      </c>
      <c r="DG32" s="24">
        <v>0</v>
      </c>
      <c r="DH32" s="26">
        <v>43896</v>
      </c>
      <c r="DI32" s="30"/>
    </row>
    <row r="33" spans="1:113" x14ac:dyDescent="0.25">
      <c r="A33" s="15">
        <v>74</v>
      </c>
      <c r="B33" s="16">
        <v>43440</v>
      </c>
      <c r="C33" s="17" t="s">
        <v>253</v>
      </c>
      <c r="D33" s="18">
        <v>6211130783</v>
      </c>
      <c r="E33" s="19">
        <v>22963</v>
      </c>
      <c r="F33" s="20" t="s">
        <v>115</v>
      </c>
      <c r="G33" s="15">
        <v>29.29</v>
      </c>
      <c r="H33" s="15">
        <v>3.56</v>
      </c>
      <c r="I33" s="21">
        <v>42430</v>
      </c>
      <c r="J33" s="22">
        <f t="shared" si="0"/>
        <v>53.3</v>
      </c>
      <c r="K33" s="23">
        <v>17</v>
      </c>
      <c r="L33" s="23" t="s">
        <v>121</v>
      </c>
      <c r="M33" s="23">
        <v>9</v>
      </c>
      <c r="N33" s="23">
        <v>8</v>
      </c>
      <c r="O33" s="24">
        <v>0</v>
      </c>
      <c r="P33" s="24">
        <v>0</v>
      </c>
      <c r="Q33" s="24">
        <v>1</v>
      </c>
      <c r="R33" s="24">
        <v>0</v>
      </c>
      <c r="S33" s="24">
        <v>0</v>
      </c>
      <c r="T33" s="23" t="s">
        <v>127</v>
      </c>
      <c r="U33" s="23"/>
      <c r="V33" s="23">
        <v>0</v>
      </c>
      <c r="W33" s="23" t="s">
        <v>128</v>
      </c>
      <c r="X33" s="21">
        <v>43467</v>
      </c>
      <c r="Y33" s="21">
        <v>43467</v>
      </c>
      <c r="Z33" s="21">
        <v>42479</v>
      </c>
      <c r="AA33" s="22">
        <f t="shared" si="5"/>
        <v>988</v>
      </c>
      <c r="AB33" s="25">
        <v>0</v>
      </c>
      <c r="AC33" s="24">
        <v>1</v>
      </c>
      <c r="AD33" s="24" t="s">
        <v>117</v>
      </c>
      <c r="AE33" s="24">
        <v>0</v>
      </c>
      <c r="AF33" s="24"/>
      <c r="AG33" s="26"/>
      <c r="AH33" s="24">
        <v>0</v>
      </c>
      <c r="AI33" s="24">
        <v>1</v>
      </c>
      <c r="AJ33" s="24">
        <v>0</v>
      </c>
      <c r="AK33" s="24">
        <v>0</v>
      </c>
      <c r="AL33" s="24">
        <v>0</v>
      </c>
      <c r="AM33" s="24" t="s">
        <v>110</v>
      </c>
      <c r="AN33" s="24" t="s">
        <v>111</v>
      </c>
      <c r="AO33" s="24" t="s">
        <v>118</v>
      </c>
      <c r="AP33" s="24">
        <v>0</v>
      </c>
      <c r="AQ33" s="27">
        <v>43476</v>
      </c>
      <c r="AR33" s="26">
        <v>43868</v>
      </c>
      <c r="AS33" s="28">
        <f>_xlfn.DAYS(AR33,AQ33)</f>
        <v>392</v>
      </c>
      <c r="AT33" s="28">
        <f t="shared" si="12"/>
        <v>392</v>
      </c>
      <c r="AU33" s="20">
        <v>0</v>
      </c>
      <c r="AV33" s="25">
        <f t="shared" si="13"/>
        <v>56.161111111111111</v>
      </c>
      <c r="AW33" s="26">
        <v>43476</v>
      </c>
      <c r="AX33" s="24">
        <v>50.75</v>
      </c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9"/>
      <c r="BK33" s="24"/>
      <c r="BL33" s="24"/>
      <c r="BM33" s="24"/>
      <c r="BN33" s="24">
        <v>0</v>
      </c>
      <c r="BO33" s="24">
        <v>0</v>
      </c>
      <c r="BP33" s="24">
        <v>16.57</v>
      </c>
      <c r="BQ33" s="26">
        <v>43644</v>
      </c>
      <c r="BR33" s="24"/>
      <c r="BS33" s="24">
        <v>0</v>
      </c>
      <c r="BT33" s="26"/>
      <c r="BU33" s="24">
        <v>0</v>
      </c>
      <c r="BV33" s="24">
        <v>0</v>
      </c>
      <c r="BW33" s="24"/>
      <c r="BX33" s="24"/>
      <c r="BY33" s="24"/>
      <c r="BZ33" s="24" t="s">
        <v>119</v>
      </c>
      <c r="CA33" s="24" t="s">
        <v>119</v>
      </c>
      <c r="CB33" s="24" t="s">
        <v>119</v>
      </c>
      <c r="CC33" s="24" t="s">
        <v>119</v>
      </c>
      <c r="CD33" s="24" t="s">
        <v>119</v>
      </c>
      <c r="CE33" s="24" t="s">
        <v>119</v>
      </c>
      <c r="CF33" s="24" t="s">
        <v>119</v>
      </c>
      <c r="CG33" s="24" t="s">
        <v>119</v>
      </c>
      <c r="CH33" s="24" t="s">
        <v>119</v>
      </c>
      <c r="CI33" s="24" t="s">
        <v>119</v>
      </c>
      <c r="CJ33" s="24" t="s">
        <v>119</v>
      </c>
      <c r="CK33" s="24" t="s">
        <v>119</v>
      </c>
      <c r="CL33" s="24" t="s">
        <v>119</v>
      </c>
      <c r="CM33" s="24" t="s">
        <v>119</v>
      </c>
      <c r="CN33" s="24" t="s">
        <v>119</v>
      </c>
      <c r="CO33" s="24" t="s">
        <v>119</v>
      </c>
      <c r="CP33" s="24" t="s">
        <v>119</v>
      </c>
      <c r="CQ33" s="24" t="s">
        <v>119</v>
      </c>
      <c r="CR33" s="24" t="s">
        <v>119</v>
      </c>
      <c r="CS33" s="24" t="s">
        <v>119</v>
      </c>
      <c r="CT33" s="24" t="s">
        <v>119</v>
      </c>
      <c r="CU33" s="24" t="s">
        <v>119</v>
      </c>
      <c r="CV33" s="24" t="s">
        <v>119</v>
      </c>
      <c r="CW33" s="24" t="s">
        <v>119</v>
      </c>
      <c r="CX33" s="24" t="s">
        <v>119</v>
      </c>
      <c r="CY33" s="24">
        <v>0</v>
      </c>
      <c r="CZ33" s="24">
        <v>0</v>
      </c>
      <c r="DA33" s="24">
        <v>0</v>
      </c>
      <c r="DB33" s="24">
        <v>0</v>
      </c>
      <c r="DC33" s="24">
        <v>0</v>
      </c>
      <c r="DD33" s="24">
        <v>0</v>
      </c>
      <c r="DE33" s="24">
        <v>0</v>
      </c>
      <c r="DF33" s="24">
        <v>0</v>
      </c>
      <c r="DG33" s="24">
        <v>0</v>
      </c>
      <c r="DH33" s="26">
        <v>43868</v>
      </c>
      <c r="DI33" s="30"/>
    </row>
    <row r="34" spans="1:113" x14ac:dyDescent="0.25">
      <c r="A34" s="15">
        <v>75</v>
      </c>
      <c r="B34" s="16">
        <v>43446</v>
      </c>
      <c r="C34" s="17" t="s">
        <v>254</v>
      </c>
      <c r="D34" s="18">
        <v>521107218</v>
      </c>
      <c r="E34" s="19">
        <v>19305</v>
      </c>
      <c r="F34" s="20" t="s">
        <v>115</v>
      </c>
      <c r="G34" s="15">
        <v>0.13</v>
      </c>
      <c r="H34" s="15">
        <v>3.04</v>
      </c>
      <c r="I34" s="21">
        <v>41026</v>
      </c>
      <c r="J34" s="22">
        <f t="shared" si="0"/>
        <v>59.472222222222221</v>
      </c>
      <c r="K34" s="23">
        <v>549.74</v>
      </c>
      <c r="L34" s="23" t="s">
        <v>125</v>
      </c>
      <c r="M34" s="23">
        <v>7</v>
      </c>
      <c r="N34" s="23">
        <v>7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3" t="s">
        <v>255</v>
      </c>
      <c r="U34" s="23"/>
      <c r="V34" s="23">
        <v>1</v>
      </c>
      <c r="W34" s="23" t="s">
        <v>108</v>
      </c>
      <c r="X34" s="21">
        <v>41021</v>
      </c>
      <c r="Y34" s="21">
        <v>41908</v>
      </c>
      <c r="Z34" s="21">
        <v>41029</v>
      </c>
      <c r="AA34" s="22">
        <f t="shared" si="5"/>
        <v>879</v>
      </c>
      <c r="AB34" s="25">
        <v>0</v>
      </c>
      <c r="AC34" s="24">
        <v>0</v>
      </c>
      <c r="AD34" s="24">
        <v>0</v>
      </c>
      <c r="AE34" s="24">
        <v>1</v>
      </c>
      <c r="AF34" s="24">
        <v>0.09</v>
      </c>
      <c r="AG34" s="26">
        <v>41144</v>
      </c>
      <c r="AH34" s="24">
        <v>0</v>
      </c>
      <c r="AI34" s="24">
        <v>1</v>
      </c>
      <c r="AJ34" s="24">
        <v>0</v>
      </c>
      <c r="AK34" s="24">
        <v>0</v>
      </c>
      <c r="AL34" s="24">
        <v>0</v>
      </c>
      <c r="AM34" s="24" t="s">
        <v>110</v>
      </c>
      <c r="AN34" s="24" t="s">
        <v>111</v>
      </c>
      <c r="AO34" s="24" t="s">
        <v>118</v>
      </c>
      <c r="AP34" s="24">
        <v>0</v>
      </c>
      <c r="AQ34" s="27">
        <v>42184</v>
      </c>
      <c r="AR34" s="31">
        <v>45061</v>
      </c>
      <c r="AS34" s="28"/>
      <c r="AT34" s="28">
        <f t="shared" si="12"/>
        <v>2877</v>
      </c>
      <c r="AU34" s="20">
        <v>0</v>
      </c>
      <c r="AV34" s="25">
        <f t="shared" si="13"/>
        <v>62.644444444444446</v>
      </c>
      <c r="AW34" s="26">
        <v>42184</v>
      </c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9"/>
      <c r="BK34" s="24"/>
      <c r="BL34" s="24"/>
      <c r="BM34" s="24"/>
      <c r="BN34" s="24">
        <v>0</v>
      </c>
      <c r="BO34" s="24">
        <v>2</v>
      </c>
      <c r="BP34" s="24">
        <v>0.04</v>
      </c>
      <c r="BQ34" s="26">
        <v>42772</v>
      </c>
      <c r="BR34" s="24"/>
      <c r="BS34" s="24">
        <v>0</v>
      </c>
      <c r="BT34" s="26"/>
      <c r="BU34" s="24">
        <v>0</v>
      </c>
      <c r="BV34" s="24">
        <v>0</v>
      </c>
      <c r="BW34" s="24"/>
      <c r="BX34" s="24"/>
      <c r="BY34" s="24"/>
      <c r="BZ34" s="24" t="s">
        <v>119</v>
      </c>
      <c r="CA34" s="24" t="s">
        <v>119</v>
      </c>
      <c r="CB34" s="24" t="s">
        <v>119</v>
      </c>
      <c r="CC34" s="24" t="s">
        <v>119</v>
      </c>
      <c r="CD34" s="24" t="s">
        <v>119</v>
      </c>
      <c r="CE34" s="24" t="s">
        <v>119</v>
      </c>
      <c r="CF34" s="24" t="s">
        <v>119</v>
      </c>
      <c r="CG34" s="24" t="s">
        <v>119</v>
      </c>
      <c r="CH34" s="24" t="s">
        <v>119</v>
      </c>
      <c r="CI34" s="24" t="s">
        <v>119</v>
      </c>
      <c r="CJ34" s="24" t="s">
        <v>119</v>
      </c>
      <c r="CK34" s="24" t="s">
        <v>119</v>
      </c>
      <c r="CL34" s="24" t="s">
        <v>119</v>
      </c>
      <c r="CM34" s="24" t="s">
        <v>119</v>
      </c>
      <c r="CN34" s="24" t="s">
        <v>119</v>
      </c>
      <c r="CO34" s="24" t="s">
        <v>119</v>
      </c>
      <c r="CP34" s="24" t="s">
        <v>119</v>
      </c>
      <c r="CQ34" s="24" t="s">
        <v>119</v>
      </c>
      <c r="CR34" s="24" t="s">
        <v>119</v>
      </c>
      <c r="CS34" s="24" t="s">
        <v>119</v>
      </c>
      <c r="CT34" s="24" t="s">
        <v>119</v>
      </c>
      <c r="CU34" s="24" t="s">
        <v>119</v>
      </c>
      <c r="CV34" s="24" t="s">
        <v>119</v>
      </c>
      <c r="CW34" s="24" t="s">
        <v>119</v>
      </c>
      <c r="CX34" s="24" t="s">
        <v>119</v>
      </c>
      <c r="CY34" s="24">
        <v>0</v>
      </c>
      <c r="CZ34" s="24">
        <v>0</v>
      </c>
      <c r="DA34" s="24">
        <v>0</v>
      </c>
      <c r="DB34" s="24">
        <v>0</v>
      </c>
      <c r="DC34" s="24">
        <v>0</v>
      </c>
      <c r="DD34" s="24">
        <v>1</v>
      </c>
      <c r="DE34" s="24">
        <v>1</v>
      </c>
      <c r="DF34" s="24">
        <v>0</v>
      </c>
      <c r="DG34" s="24">
        <v>0</v>
      </c>
      <c r="DH34" s="26">
        <v>43864</v>
      </c>
      <c r="DI34" s="30"/>
    </row>
    <row r="35" spans="1:113" x14ac:dyDescent="0.25">
      <c r="A35" s="15">
        <v>80</v>
      </c>
      <c r="B35" s="16">
        <v>43500</v>
      </c>
      <c r="C35" s="17" t="s">
        <v>262</v>
      </c>
      <c r="D35" s="18">
        <v>5708242089</v>
      </c>
      <c r="E35" s="19">
        <v>21056</v>
      </c>
      <c r="F35" s="20" t="s">
        <v>115</v>
      </c>
      <c r="G35" s="15">
        <v>0.02</v>
      </c>
      <c r="H35" s="15">
        <v>3.87</v>
      </c>
      <c r="I35" s="21">
        <v>41227</v>
      </c>
      <c r="J35" s="23">
        <f t="shared" ref="J35:J66" si="14">DATEDIF(E35,I35,"y")</f>
        <v>55</v>
      </c>
      <c r="K35" s="23">
        <v>26.7</v>
      </c>
      <c r="L35" s="23" t="s">
        <v>155</v>
      </c>
      <c r="M35" s="23">
        <v>10</v>
      </c>
      <c r="N35" s="23">
        <v>8</v>
      </c>
      <c r="O35" s="24">
        <v>0</v>
      </c>
      <c r="P35" s="24">
        <v>1</v>
      </c>
      <c r="Q35" s="24">
        <v>0</v>
      </c>
      <c r="R35" s="24">
        <v>1</v>
      </c>
      <c r="S35" s="24">
        <v>0</v>
      </c>
      <c r="T35" s="23" t="s">
        <v>126</v>
      </c>
      <c r="U35" s="23" t="s">
        <v>177</v>
      </c>
      <c r="V35" s="23">
        <v>0</v>
      </c>
      <c r="W35" s="23" t="s">
        <v>128</v>
      </c>
      <c r="X35" s="21">
        <v>42494</v>
      </c>
      <c r="Y35" s="21">
        <v>42494</v>
      </c>
      <c r="Z35" s="21">
        <v>41410</v>
      </c>
      <c r="AA35" s="22">
        <f t="shared" si="5"/>
        <v>1084</v>
      </c>
      <c r="AB35" s="25">
        <v>0</v>
      </c>
      <c r="AC35" s="24">
        <v>1</v>
      </c>
      <c r="AD35" s="24" t="s">
        <v>117</v>
      </c>
      <c r="AE35" s="24">
        <v>1</v>
      </c>
      <c r="AF35" s="24">
        <v>1.87</v>
      </c>
      <c r="AG35" s="26">
        <v>41442</v>
      </c>
      <c r="AH35" s="24">
        <v>0</v>
      </c>
      <c r="AI35" s="24">
        <v>1</v>
      </c>
      <c r="AJ35" s="24">
        <v>0</v>
      </c>
      <c r="AK35" s="24">
        <v>0</v>
      </c>
      <c r="AL35" s="24">
        <v>0</v>
      </c>
      <c r="AM35" s="24" t="s">
        <v>132</v>
      </c>
      <c r="AN35" s="24" t="s">
        <v>111</v>
      </c>
      <c r="AO35" s="24" t="s">
        <v>118</v>
      </c>
      <c r="AP35" s="24">
        <v>0</v>
      </c>
      <c r="AQ35" s="27">
        <v>42822</v>
      </c>
      <c r="AR35" s="31">
        <v>45061</v>
      </c>
      <c r="AS35" s="28"/>
      <c r="AT35" s="28">
        <f t="shared" si="12"/>
        <v>2239</v>
      </c>
      <c r="AU35" s="20">
        <v>0</v>
      </c>
      <c r="AV35" s="25">
        <f t="shared" si="13"/>
        <v>59.594444444444441</v>
      </c>
      <c r="AW35" s="26">
        <v>42821</v>
      </c>
      <c r="AX35" s="24">
        <v>16.07</v>
      </c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9"/>
      <c r="BK35" s="24"/>
      <c r="BL35" s="24"/>
      <c r="BM35" s="24"/>
      <c r="BN35" s="24">
        <v>0</v>
      </c>
      <c r="BO35" s="24">
        <v>0</v>
      </c>
      <c r="BP35" s="24">
        <v>0.02</v>
      </c>
      <c r="BQ35" s="26">
        <v>43171</v>
      </c>
      <c r="BR35" s="24"/>
      <c r="BS35" s="24">
        <v>1</v>
      </c>
      <c r="BT35" s="26">
        <v>43357</v>
      </c>
      <c r="BU35" s="24">
        <v>0</v>
      </c>
      <c r="BV35" s="24">
        <v>0</v>
      </c>
      <c r="BW35" s="24"/>
      <c r="BX35" s="24"/>
      <c r="BY35" s="24"/>
      <c r="BZ35" s="24" t="s">
        <v>119</v>
      </c>
      <c r="CA35" s="24" t="s">
        <v>119</v>
      </c>
      <c r="CB35" s="24" t="s">
        <v>119</v>
      </c>
      <c r="CC35" s="24" t="s">
        <v>119</v>
      </c>
      <c r="CD35" s="24" t="s">
        <v>119</v>
      </c>
      <c r="CE35" s="24" t="s">
        <v>119</v>
      </c>
      <c r="CF35" s="24" t="s">
        <v>119</v>
      </c>
      <c r="CG35" s="24" t="s">
        <v>119</v>
      </c>
      <c r="CH35" s="24" t="s">
        <v>119</v>
      </c>
      <c r="CI35" s="24" t="s">
        <v>119</v>
      </c>
      <c r="CJ35" s="24" t="s">
        <v>119</v>
      </c>
      <c r="CK35" s="24" t="s">
        <v>119</v>
      </c>
      <c r="CL35" s="24" t="s">
        <v>119</v>
      </c>
      <c r="CM35" s="24" t="s">
        <v>119</v>
      </c>
      <c r="CN35" s="24" t="s">
        <v>119</v>
      </c>
      <c r="CO35" s="24" t="s">
        <v>119</v>
      </c>
      <c r="CP35" s="24" t="s">
        <v>119</v>
      </c>
      <c r="CQ35" s="24" t="s">
        <v>119</v>
      </c>
      <c r="CR35" s="24" t="s">
        <v>119</v>
      </c>
      <c r="CS35" s="24" t="s">
        <v>119</v>
      </c>
      <c r="CT35" s="24" t="s">
        <v>119</v>
      </c>
      <c r="CU35" s="24" t="s">
        <v>119</v>
      </c>
      <c r="CV35" s="24" t="s">
        <v>119</v>
      </c>
      <c r="CW35" s="24" t="s">
        <v>119</v>
      </c>
      <c r="CX35" s="24" t="s">
        <v>119</v>
      </c>
      <c r="CY35" s="24">
        <v>0</v>
      </c>
      <c r="CZ35" s="24">
        <v>0</v>
      </c>
      <c r="DA35" s="24">
        <v>0</v>
      </c>
      <c r="DB35" s="24">
        <v>0</v>
      </c>
      <c r="DC35" s="24">
        <v>0</v>
      </c>
      <c r="DD35" s="24">
        <v>0</v>
      </c>
      <c r="DE35" s="24">
        <v>0</v>
      </c>
      <c r="DF35" s="24">
        <v>0</v>
      </c>
      <c r="DG35" s="24">
        <v>0</v>
      </c>
      <c r="DH35" s="26">
        <v>43878</v>
      </c>
      <c r="DI35" s="30"/>
    </row>
    <row r="36" spans="1:113" x14ac:dyDescent="0.25">
      <c r="A36" s="15">
        <v>81</v>
      </c>
      <c r="B36" s="16">
        <v>43503</v>
      </c>
      <c r="C36" s="17" t="s">
        <v>263</v>
      </c>
      <c r="D36" s="18">
        <v>420225417</v>
      </c>
      <c r="E36" s="19">
        <v>15397</v>
      </c>
      <c r="F36" s="20" t="s">
        <v>115</v>
      </c>
      <c r="G36" s="15">
        <v>2.42</v>
      </c>
      <c r="H36" s="15">
        <v>2.88</v>
      </c>
      <c r="I36" s="21">
        <v>42825</v>
      </c>
      <c r="J36" s="23">
        <f t="shared" si="14"/>
        <v>75</v>
      </c>
      <c r="K36" s="23">
        <v>9.3699999999999992</v>
      </c>
      <c r="L36" s="23" t="s">
        <v>106</v>
      </c>
      <c r="M36" s="23">
        <v>9</v>
      </c>
      <c r="N36" s="24">
        <v>8</v>
      </c>
      <c r="O36" s="24">
        <v>0</v>
      </c>
      <c r="P36" s="24">
        <v>0</v>
      </c>
      <c r="Q36" s="24">
        <v>1</v>
      </c>
      <c r="R36" s="24">
        <v>0</v>
      </c>
      <c r="S36" s="24">
        <v>0</v>
      </c>
      <c r="T36" s="23" t="s">
        <v>264</v>
      </c>
      <c r="U36" s="23"/>
      <c r="V36" s="23">
        <v>1</v>
      </c>
      <c r="W36" s="37" t="s">
        <v>108</v>
      </c>
      <c r="X36" s="21">
        <v>42860</v>
      </c>
      <c r="Y36" s="21">
        <v>43417</v>
      </c>
      <c r="Z36" s="21">
        <v>42880</v>
      </c>
      <c r="AA36" s="22">
        <f t="shared" si="5"/>
        <v>537</v>
      </c>
      <c r="AB36" s="25">
        <v>0</v>
      </c>
      <c r="AC36" s="24">
        <v>1</v>
      </c>
      <c r="AD36" s="24" t="s">
        <v>150</v>
      </c>
      <c r="AE36" s="24">
        <v>0</v>
      </c>
      <c r="AF36" s="24">
        <v>0.27</v>
      </c>
      <c r="AG36" s="26">
        <v>43216</v>
      </c>
      <c r="AH36" s="24">
        <v>1</v>
      </c>
      <c r="AI36" s="24">
        <v>0</v>
      </c>
      <c r="AJ36" s="24">
        <v>0</v>
      </c>
      <c r="AK36" s="24">
        <v>0</v>
      </c>
      <c r="AL36" s="24">
        <v>0</v>
      </c>
      <c r="AM36" s="24" t="s">
        <v>110</v>
      </c>
      <c r="AN36" s="24" t="s">
        <v>111</v>
      </c>
      <c r="AO36" s="24" t="s">
        <v>118</v>
      </c>
      <c r="AP36" s="24">
        <v>0</v>
      </c>
      <c r="AQ36" s="27">
        <v>43447</v>
      </c>
      <c r="AR36" s="26">
        <v>43810</v>
      </c>
      <c r="AS36" s="28">
        <f>_xlfn.DAYS(AR36,AQ36)</f>
        <v>363</v>
      </c>
      <c r="AT36" s="28">
        <f t="shared" si="12"/>
        <v>363</v>
      </c>
      <c r="AU36" s="20">
        <v>0</v>
      </c>
      <c r="AV36" s="25">
        <f t="shared" si="13"/>
        <v>76.8</v>
      </c>
      <c r="AW36" s="26">
        <v>43447</v>
      </c>
      <c r="AX36" s="24">
        <v>12.71</v>
      </c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9"/>
      <c r="BK36" s="24"/>
      <c r="BL36" s="24"/>
      <c r="BM36" s="24"/>
      <c r="BN36" s="24">
        <v>0</v>
      </c>
      <c r="BO36" s="24"/>
      <c r="BP36" s="24">
        <v>2.42</v>
      </c>
      <c r="BQ36" s="26">
        <v>43530</v>
      </c>
      <c r="BR36" s="24"/>
      <c r="BS36" s="25">
        <v>1</v>
      </c>
      <c r="BT36" s="26">
        <v>43608</v>
      </c>
      <c r="BU36" s="24">
        <v>0</v>
      </c>
      <c r="BV36" s="24">
        <v>1</v>
      </c>
      <c r="BW36" s="26">
        <v>43845</v>
      </c>
      <c r="BX36" s="31" t="s">
        <v>265</v>
      </c>
      <c r="BY36" s="24"/>
      <c r="BZ36" s="26">
        <v>44174</v>
      </c>
      <c r="CA36" s="24">
        <v>78.73</v>
      </c>
      <c r="CB36" s="24" t="s">
        <v>113</v>
      </c>
      <c r="CC36" s="24" t="s">
        <v>113</v>
      </c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>
        <v>0</v>
      </c>
      <c r="CR36" s="24">
        <v>0</v>
      </c>
      <c r="CS36" s="24"/>
      <c r="CT36" s="26"/>
      <c r="CU36" s="24">
        <v>1</v>
      </c>
      <c r="CV36" s="24"/>
      <c r="CW36" s="26"/>
      <c r="CX36" s="24">
        <v>1</v>
      </c>
      <c r="CY36" s="24">
        <v>0</v>
      </c>
      <c r="CZ36" s="24">
        <v>0</v>
      </c>
      <c r="DA36" s="24">
        <v>0</v>
      </c>
      <c r="DB36" s="24">
        <v>0</v>
      </c>
      <c r="DC36" s="24">
        <v>0</v>
      </c>
      <c r="DD36" s="24">
        <v>0</v>
      </c>
      <c r="DE36" s="24">
        <v>0</v>
      </c>
      <c r="DF36" s="24">
        <v>0</v>
      </c>
      <c r="DG36" s="24">
        <v>0</v>
      </c>
      <c r="DH36" s="26">
        <v>43888</v>
      </c>
      <c r="DI36" s="30"/>
    </row>
    <row r="37" spans="1:113" x14ac:dyDescent="0.25">
      <c r="A37" s="15">
        <v>85</v>
      </c>
      <c r="B37" s="16">
        <v>43559</v>
      </c>
      <c r="C37" s="17" t="s">
        <v>270</v>
      </c>
      <c r="D37" s="18">
        <v>6107261061</v>
      </c>
      <c r="E37" s="19">
        <v>22488</v>
      </c>
      <c r="F37" s="20" t="s">
        <v>115</v>
      </c>
      <c r="G37" s="15">
        <v>6.18</v>
      </c>
      <c r="H37" s="15">
        <v>3.28</v>
      </c>
      <c r="I37" s="21">
        <v>43174</v>
      </c>
      <c r="J37" s="23">
        <f t="shared" si="14"/>
        <v>56</v>
      </c>
      <c r="K37" s="23">
        <v>115</v>
      </c>
      <c r="L37" s="23" t="s">
        <v>125</v>
      </c>
      <c r="M37" s="23">
        <v>7</v>
      </c>
      <c r="N37" s="23">
        <v>7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3" t="s">
        <v>271</v>
      </c>
      <c r="U37" s="23"/>
      <c r="V37" s="23">
        <v>1</v>
      </c>
      <c r="W37" s="23" t="s">
        <v>108</v>
      </c>
      <c r="X37" s="21">
        <v>43200</v>
      </c>
      <c r="Y37" s="21">
        <v>43538</v>
      </c>
      <c r="Z37" s="21">
        <v>43230</v>
      </c>
      <c r="AA37" s="22">
        <f t="shared" si="5"/>
        <v>308</v>
      </c>
      <c r="AB37" s="25">
        <v>0</v>
      </c>
      <c r="AC37" s="24">
        <v>1</v>
      </c>
      <c r="AD37" s="24" t="s">
        <v>109</v>
      </c>
      <c r="AE37" s="24">
        <v>0</v>
      </c>
      <c r="AF37" s="24">
        <v>5.28</v>
      </c>
      <c r="AG37" s="26">
        <v>43448</v>
      </c>
      <c r="AH37" s="24">
        <v>0</v>
      </c>
      <c r="AI37" s="24">
        <v>1</v>
      </c>
      <c r="AJ37" s="24">
        <v>0</v>
      </c>
      <c r="AK37" s="24">
        <v>0</v>
      </c>
      <c r="AL37" s="24">
        <v>0</v>
      </c>
      <c r="AM37" s="24" t="s">
        <v>132</v>
      </c>
      <c r="AN37" s="24" t="s">
        <v>111</v>
      </c>
      <c r="AO37" s="24" t="s">
        <v>118</v>
      </c>
      <c r="AP37" s="24">
        <v>0</v>
      </c>
      <c r="AQ37" s="27">
        <v>43539</v>
      </c>
      <c r="AR37" s="31">
        <v>45061</v>
      </c>
      <c r="AS37" s="28"/>
      <c r="AT37" s="28">
        <f t="shared" si="12"/>
        <v>1522</v>
      </c>
      <c r="AU37" s="20">
        <v>0</v>
      </c>
      <c r="AV37" s="25">
        <f t="shared" si="13"/>
        <v>57.636111111111113</v>
      </c>
      <c r="AW37" s="26">
        <v>43531</v>
      </c>
      <c r="AX37" s="24">
        <v>17.82</v>
      </c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9"/>
      <c r="BK37" s="24"/>
      <c r="BL37" s="24"/>
      <c r="BM37" s="24"/>
      <c r="BN37" s="24">
        <v>0</v>
      </c>
      <c r="BO37" s="24">
        <v>1</v>
      </c>
      <c r="BP37" s="24">
        <v>1.28</v>
      </c>
      <c r="BQ37" s="26">
        <v>43684</v>
      </c>
      <c r="BR37" s="24">
        <v>1</v>
      </c>
      <c r="BS37" s="24">
        <v>1</v>
      </c>
      <c r="BT37" s="26">
        <v>43774</v>
      </c>
      <c r="BU37" s="24">
        <v>0</v>
      </c>
      <c r="BV37" s="24">
        <v>0</v>
      </c>
      <c r="BW37" s="24"/>
      <c r="BX37" s="24"/>
      <c r="BY37" s="24"/>
      <c r="BZ37" s="24" t="s">
        <v>119</v>
      </c>
      <c r="CA37" s="24" t="s">
        <v>119</v>
      </c>
      <c r="CB37" s="24" t="s">
        <v>119</v>
      </c>
      <c r="CC37" s="24" t="s">
        <v>119</v>
      </c>
      <c r="CD37" s="24" t="s">
        <v>119</v>
      </c>
      <c r="CE37" s="24" t="s">
        <v>119</v>
      </c>
      <c r="CF37" s="24" t="s">
        <v>119</v>
      </c>
      <c r="CG37" s="24" t="s">
        <v>119</v>
      </c>
      <c r="CH37" s="24" t="s">
        <v>119</v>
      </c>
      <c r="CI37" s="24" t="s">
        <v>119</v>
      </c>
      <c r="CJ37" s="24" t="s">
        <v>119</v>
      </c>
      <c r="CK37" s="24" t="s">
        <v>119</v>
      </c>
      <c r="CL37" s="24" t="s">
        <v>119</v>
      </c>
      <c r="CM37" s="24" t="s">
        <v>119</v>
      </c>
      <c r="CN37" s="24" t="s">
        <v>119</v>
      </c>
      <c r="CO37" s="24" t="s">
        <v>119</v>
      </c>
      <c r="CP37" s="24" t="s">
        <v>119</v>
      </c>
      <c r="CQ37" s="24" t="s">
        <v>119</v>
      </c>
      <c r="CR37" s="24" t="s">
        <v>119</v>
      </c>
      <c r="CS37" s="24" t="s">
        <v>119</v>
      </c>
      <c r="CT37" s="24" t="s">
        <v>119</v>
      </c>
      <c r="CU37" s="24" t="s">
        <v>119</v>
      </c>
      <c r="CV37" s="24" t="s">
        <v>119</v>
      </c>
      <c r="CW37" s="24" t="s">
        <v>119</v>
      </c>
      <c r="CX37" s="24" t="s">
        <v>119</v>
      </c>
      <c r="CY37" s="24">
        <v>0</v>
      </c>
      <c r="CZ37" s="24">
        <v>0</v>
      </c>
      <c r="DA37" s="24">
        <v>0</v>
      </c>
      <c r="DB37" s="24">
        <v>0</v>
      </c>
      <c r="DC37" s="24">
        <v>0</v>
      </c>
      <c r="DD37" s="24">
        <v>0</v>
      </c>
      <c r="DE37" s="24">
        <v>0</v>
      </c>
      <c r="DF37" s="24">
        <v>0</v>
      </c>
      <c r="DG37" s="24">
        <v>0</v>
      </c>
      <c r="DH37" s="26">
        <v>43888</v>
      </c>
      <c r="DI37" s="30"/>
    </row>
    <row r="38" spans="1:113" x14ac:dyDescent="0.25">
      <c r="A38" s="15">
        <v>91</v>
      </c>
      <c r="B38" s="16">
        <v>43656</v>
      </c>
      <c r="C38" s="17" t="s">
        <v>279</v>
      </c>
      <c r="D38" s="18">
        <v>6012764021</v>
      </c>
      <c r="E38" s="19">
        <v>22276</v>
      </c>
      <c r="F38" s="20" t="s">
        <v>115</v>
      </c>
      <c r="G38" s="15">
        <v>575.66999999999996</v>
      </c>
      <c r="H38" s="15">
        <v>2.4700000000000002</v>
      </c>
      <c r="I38" s="21">
        <v>43641</v>
      </c>
      <c r="J38" s="23">
        <f t="shared" si="14"/>
        <v>58</v>
      </c>
      <c r="K38" s="23">
        <v>1166</v>
      </c>
      <c r="L38" s="23" t="s">
        <v>280</v>
      </c>
      <c r="M38" s="23">
        <v>8</v>
      </c>
      <c r="N38" s="23">
        <v>8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3" t="s">
        <v>153</v>
      </c>
      <c r="U38" s="23"/>
      <c r="V38" s="23">
        <v>1</v>
      </c>
      <c r="W38" s="23" t="s">
        <v>108</v>
      </c>
      <c r="X38" s="21">
        <v>43649</v>
      </c>
      <c r="Y38" s="21"/>
      <c r="Z38" s="21">
        <v>43556</v>
      </c>
      <c r="AA38" s="22"/>
      <c r="AB38" s="25">
        <v>1</v>
      </c>
      <c r="AC38" s="24">
        <v>1</v>
      </c>
      <c r="AD38" s="24" t="s">
        <v>109</v>
      </c>
      <c r="AE38" s="24">
        <v>0</v>
      </c>
      <c r="AF38" s="24">
        <v>1.42</v>
      </c>
      <c r="AG38" s="26">
        <v>43837</v>
      </c>
      <c r="AH38" s="24">
        <v>0</v>
      </c>
      <c r="AI38" s="24">
        <v>1</v>
      </c>
      <c r="AJ38" s="24">
        <v>0</v>
      </c>
      <c r="AK38" s="24">
        <v>0</v>
      </c>
      <c r="AL38" s="24">
        <v>0</v>
      </c>
      <c r="AM38" s="24">
        <v>0</v>
      </c>
      <c r="AN38" s="24" t="s">
        <v>135</v>
      </c>
      <c r="AO38" s="24"/>
      <c r="AP38" s="24"/>
      <c r="AQ38" s="24"/>
      <c r="AR38" s="24"/>
      <c r="AS38" s="24"/>
      <c r="AT38" s="28"/>
      <c r="AU38" s="20" t="s">
        <v>130</v>
      </c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9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>
        <v>1</v>
      </c>
      <c r="BW38" s="26">
        <v>43689</v>
      </c>
      <c r="BX38" s="26">
        <v>43794</v>
      </c>
      <c r="BY38" s="24">
        <v>6</v>
      </c>
      <c r="BZ38" s="26">
        <v>43677</v>
      </c>
      <c r="CA38" s="24">
        <v>47.04</v>
      </c>
      <c r="CB38" s="24" t="s">
        <v>113</v>
      </c>
      <c r="CC38" s="24" t="s">
        <v>113</v>
      </c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>
        <v>1</v>
      </c>
      <c r="CR38" s="24">
        <v>1</v>
      </c>
      <c r="CS38" s="24">
        <v>1.42</v>
      </c>
      <c r="CT38" s="26">
        <v>43837</v>
      </c>
      <c r="CU38" s="24">
        <v>1</v>
      </c>
      <c r="CV38" s="24">
        <v>0</v>
      </c>
      <c r="CW38" s="26" t="s">
        <v>119</v>
      </c>
      <c r="CX38" s="24">
        <v>1</v>
      </c>
      <c r="CY38" s="24">
        <v>0</v>
      </c>
      <c r="CZ38" s="24">
        <v>0</v>
      </c>
      <c r="DA38" s="24">
        <v>0</v>
      </c>
      <c r="DB38" s="24">
        <v>0</v>
      </c>
      <c r="DC38" s="24">
        <v>0</v>
      </c>
      <c r="DD38" s="24">
        <v>0</v>
      </c>
      <c r="DE38" s="24">
        <v>0</v>
      </c>
      <c r="DF38" s="24">
        <v>0</v>
      </c>
      <c r="DG38" s="24">
        <v>0</v>
      </c>
      <c r="DH38" s="26">
        <v>43893</v>
      </c>
      <c r="DI38" s="30"/>
    </row>
    <row r="39" spans="1:113" x14ac:dyDescent="0.25">
      <c r="A39" s="15">
        <v>92</v>
      </c>
      <c r="B39" s="16">
        <v>43656</v>
      </c>
      <c r="C39" s="17" t="s">
        <v>281</v>
      </c>
      <c r="D39" s="18">
        <v>480214402</v>
      </c>
      <c r="E39" s="19">
        <v>17577</v>
      </c>
      <c r="F39" s="20" t="s">
        <v>115</v>
      </c>
      <c r="G39" s="15">
        <v>20.04</v>
      </c>
      <c r="H39" s="15">
        <v>5.47</v>
      </c>
      <c r="I39" s="21">
        <v>43314</v>
      </c>
      <c r="J39" s="23">
        <f t="shared" si="14"/>
        <v>70</v>
      </c>
      <c r="K39" s="23">
        <v>14.2</v>
      </c>
      <c r="L39" s="23" t="s">
        <v>116</v>
      </c>
      <c r="M39" s="23">
        <v>8</v>
      </c>
      <c r="N39" s="23">
        <v>8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3" t="s">
        <v>107</v>
      </c>
      <c r="U39" s="23"/>
      <c r="V39" s="23">
        <v>1</v>
      </c>
      <c r="W39" s="23" t="s">
        <v>108</v>
      </c>
      <c r="X39" s="21">
        <v>43340</v>
      </c>
      <c r="Y39" s="21">
        <v>43675</v>
      </c>
      <c r="Z39" s="21">
        <v>43313</v>
      </c>
      <c r="AA39" s="22">
        <f>DATEDIF(Z39,Y39,"d")</f>
        <v>362</v>
      </c>
      <c r="AB39" s="25">
        <v>0</v>
      </c>
      <c r="AC39" s="24">
        <v>1</v>
      </c>
      <c r="AD39" s="24" t="s">
        <v>109</v>
      </c>
      <c r="AE39" s="24">
        <v>0</v>
      </c>
      <c r="AF39" s="24"/>
      <c r="AG39" s="26"/>
      <c r="AH39" s="24">
        <v>1</v>
      </c>
      <c r="AI39" s="24">
        <v>1</v>
      </c>
      <c r="AJ39" s="24">
        <v>0</v>
      </c>
      <c r="AK39" s="24">
        <v>0</v>
      </c>
      <c r="AL39" s="24">
        <v>0</v>
      </c>
      <c r="AM39" s="24" t="s">
        <v>132</v>
      </c>
      <c r="AN39" s="24" t="s">
        <v>111</v>
      </c>
      <c r="AO39" s="24" t="s">
        <v>118</v>
      </c>
      <c r="AP39" s="24">
        <v>0</v>
      </c>
      <c r="AQ39" s="26">
        <v>43685</v>
      </c>
      <c r="AR39" s="31">
        <v>45061</v>
      </c>
      <c r="AS39" s="28"/>
      <c r="AT39" s="28">
        <f t="shared" ref="AT39:AT47" si="15">_xlfn.DAYS(AR39,AQ39)</f>
        <v>1376</v>
      </c>
      <c r="AU39" s="20">
        <v>0</v>
      </c>
      <c r="AV39" s="25">
        <f>YEARFRAC(AQ39,E39)</f>
        <v>71.483333333333334</v>
      </c>
      <c r="AW39" s="26">
        <v>43684</v>
      </c>
      <c r="AX39" s="24">
        <v>27.14</v>
      </c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9"/>
      <c r="BK39" s="24"/>
      <c r="BL39" s="24"/>
      <c r="BM39" s="24"/>
      <c r="BN39" s="24">
        <v>1</v>
      </c>
      <c r="BO39" s="24">
        <v>0</v>
      </c>
      <c r="BP39" s="24">
        <v>6.61</v>
      </c>
      <c r="BQ39" s="26">
        <v>43768</v>
      </c>
      <c r="BR39" s="24">
        <v>0</v>
      </c>
      <c r="BS39" s="24">
        <v>0</v>
      </c>
      <c r="BT39" s="26"/>
      <c r="BU39" s="24">
        <v>1</v>
      </c>
      <c r="BV39" s="24">
        <v>0</v>
      </c>
      <c r="BW39" s="24"/>
      <c r="BX39" s="24"/>
      <c r="BY39" s="24"/>
      <c r="BZ39" s="24" t="s">
        <v>119</v>
      </c>
      <c r="CA39" s="24" t="s">
        <v>119</v>
      </c>
      <c r="CB39" s="24" t="s">
        <v>119</v>
      </c>
      <c r="CC39" s="24" t="s">
        <v>119</v>
      </c>
      <c r="CD39" s="24" t="s">
        <v>119</v>
      </c>
      <c r="CE39" s="24" t="s">
        <v>119</v>
      </c>
      <c r="CF39" s="24" t="s">
        <v>119</v>
      </c>
      <c r="CG39" s="24" t="s">
        <v>119</v>
      </c>
      <c r="CH39" s="24" t="s">
        <v>119</v>
      </c>
      <c r="CI39" s="24" t="s">
        <v>119</v>
      </c>
      <c r="CJ39" s="24" t="s">
        <v>119</v>
      </c>
      <c r="CK39" s="24" t="s">
        <v>119</v>
      </c>
      <c r="CL39" s="24" t="s">
        <v>119</v>
      </c>
      <c r="CM39" s="24" t="s">
        <v>119</v>
      </c>
      <c r="CN39" s="24" t="s">
        <v>119</v>
      </c>
      <c r="CO39" s="24" t="s">
        <v>119</v>
      </c>
      <c r="CP39" s="24" t="s">
        <v>119</v>
      </c>
      <c r="CQ39" s="24" t="s">
        <v>119</v>
      </c>
      <c r="CR39" s="24" t="s">
        <v>119</v>
      </c>
      <c r="CS39" s="24" t="s">
        <v>119</v>
      </c>
      <c r="CT39" s="24" t="s">
        <v>119</v>
      </c>
      <c r="CU39" s="24" t="s">
        <v>119</v>
      </c>
      <c r="CV39" s="24" t="s">
        <v>119</v>
      </c>
      <c r="CW39" s="24" t="s">
        <v>119</v>
      </c>
      <c r="CX39" s="24" t="s">
        <v>119</v>
      </c>
      <c r="CY39" s="24">
        <v>0</v>
      </c>
      <c r="CZ39" s="24">
        <v>0</v>
      </c>
      <c r="DA39" s="24">
        <v>0</v>
      </c>
      <c r="DB39" s="24">
        <v>0</v>
      </c>
      <c r="DC39" s="24">
        <v>0</v>
      </c>
      <c r="DD39" s="24">
        <v>0</v>
      </c>
      <c r="DE39" s="24">
        <v>1</v>
      </c>
      <c r="DF39" s="24">
        <v>1</v>
      </c>
      <c r="DG39" s="24">
        <v>0</v>
      </c>
      <c r="DH39" s="26">
        <v>43894</v>
      </c>
      <c r="DI39" s="30"/>
    </row>
    <row r="40" spans="1:113" x14ac:dyDescent="0.25">
      <c r="A40" s="15">
        <v>94</v>
      </c>
      <c r="B40" s="16">
        <v>43678</v>
      </c>
      <c r="C40" s="17" t="s">
        <v>284</v>
      </c>
      <c r="D40" s="18">
        <v>340712485</v>
      </c>
      <c r="E40" s="19">
        <v>12612</v>
      </c>
      <c r="F40" s="20" t="s">
        <v>115</v>
      </c>
      <c r="G40" s="15">
        <v>298.77</v>
      </c>
      <c r="H40" s="15">
        <v>3.05</v>
      </c>
      <c r="I40" s="21">
        <v>43060</v>
      </c>
      <c r="J40" s="23">
        <f t="shared" si="14"/>
        <v>83</v>
      </c>
      <c r="K40" s="23">
        <v>54.99</v>
      </c>
      <c r="L40" s="23" t="s">
        <v>280</v>
      </c>
      <c r="M40" s="23">
        <v>9</v>
      </c>
      <c r="N40" s="23">
        <v>8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3" t="s">
        <v>205</v>
      </c>
      <c r="U40" s="23"/>
      <c r="V40" s="23">
        <v>1</v>
      </c>
      <c r="W40" s="23" t="s">
        <v>108</v>
      </c>
      <c r="X40" s="21">
        <v>43088</v>
      </c>
      <c r="Y40" s="21"/>
      <c r="Z40" s="21">
        <v>43070</v>
      </c>
      <c r="AA40" s="22"/>
      <c r="AB40" s="25">
        <v>0</v>
      </c>
      <c r="AC40" s="24">
        <v>1</v>
      </c>
      <c r="AD40" s="24" t="s">
        <v>117</v>
      </c>
      <c r="AE40" s="24">
        <v>0</v>
      </c>
      <c r="AF40" s="24">
        <v>3.06</v>
      </c>
      <c r="AG40" s="26">
        <v>43350</v>
      </c>
      <c r="AH40" s="24">
        <v>1</v>
      </c>
      <c r="AI40" s="24">
        <v>1</v>
      </c>
      <c r="AJ40" s="24">
        <v>0</v>
      </c>
      <c r="AK40" s="24">
        <v>0</v>
      </c>
      <c r="AL40" s="24">
        <v>0</v>
      </c>
      <c r="AM40" s="24" t="s">
        <v>132</v>
      </c>
      <c r="AN40" s="24" t="s">
        <v>111</v>
      </c>
      <c r="AO40" s="24" t="s">
        <v>118</v>
      </c>
      <c r="AP40" s="24">
        <v>0</v>
      </c>
      <c r="AQ40" s="26">
        <v>43794</v>
      </c>
      <c r="AR40" s="31">
        <v>45061</v>
      </c>
      <c r="AS40" s="28"/>
      <c r="AT40" s="28">
        <f t="shared" si="15"/>
        <v>1267</v>
      </c>
      <c r="AU40" s="20">
        <v>0</v>
      </c>
      <c r="AV40" s="25">
        <f>YEARFRAC(AQ40,E40)</f>
        <v>85.36944444444444</v>
      </c>
      <c r="AW40" s="26">
        <v>43794</v>
      </c>
      <c r="AX40" s="24">
        <v>69.650000000000006</v>
      </c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9"/>
      <c r="BK40" s="24"/>
      <c r="BL40" s="24"/>
      <c r="BM40" s="24"/>
      <c r="BN40" s="24">
        <v>2</v>
      </c>
      <c r="BO40" s="24">
        <v>6</v>
      </c>
      <c r="BP40" s="24">
        <v>30.51</v>
      </c>
      <c r="BQ40" s="26">
        <v>43887</v>
      </c>
      <c r="BR40" s="24">
        <v>0</v>
      </c>
      <c r="BS40" s="24">
        <v>0</v>
      </c>
      <c r="BT40" s="26"/>
      <c r="BU40" s="24">
        <v>0</v>
      </c>
      <c r="BV40" s="24">
        <v>0</v>
      </c>
      <c r="BW40" s="24"/>
      <c r="BX40" s="24"/>
      <c r="BY40" s="24"/>
      <c r="BZ40" s="24" t="s">
        <v>119</v>
      </c>
      <c r="CA40" s="24" t="s">
        <v>119</v>
      </c>
      <c r="CB40" s="24" t="s">
        <v>119</v>
      </c>
      <c r="CC40" s="24" t="s">
        <v>119</v>
      </c>
      <c r="CD40" s="24" t="s">
        <v>119</v>
      </c>
      <c r="CE40" s="24" t="s">
        <v>119</v>
      </c>
      <c r="CF40" s="24" t="s">
        <v>119</v>
      </c>
      <c r="CG40" s="24" t="s">
        <v>119</v>
      </c>
      <c r="CH40" s="24" t="s">
        <v>119</v>
      </c>
      <c r="CI40" s="24" t="s">
        <v>119</v>
      </c>
      <c r="CJ40" s="24" t="s">
        <v>119</v>
      </c>
      <c r="CK40" s="24" t="s">
        <v>119</v>
      </c>
      <c r="CL40" s="24" t="s">
        <v>119</v>
      </c>
      <c r="CM40" s="24" t="s">
        <v>119</v>
      </c>
      <c r="CN40" s="24" t="s">
        <v>119</v>
      </c>
      <c r="CO40" s="24" t="s">
        <v>119</v>
      </c>
      <c r="CP40" s="24" t="s">
        <v>119</v>
      </c>
      <c r="CQ40" s="24" t="s">
        <v>119</v>
      </c>
      <c r="CR40" s="24" t="s">
        <v>119</v>
      </c>
      <c r="CS40" s="24" t="s">
        <v>119</v>
      </c>
      <c r="CT40" s="24" t="s">
        <v>119</v>
      </c>
      <c r="CU40" s="24" t="s">
        <v>119</v>
      </c>
      <c r="CV40" s="24" t="s">
        <v>119</v>
      </c>
      <c r="CW40" s="24" t="s">
        <v>119</v>
      </c>
      <c r="CX40" s="24" t="s">
        <v>119</v>
      </c>
      <c r="CY40" s="24">
        <v>0</v>
      </c>
      <c r="CZ40" s="24">
        <v>0</v>
      </c>
      <c r="DA40" s="24">
        <v>0</v>
      </c>
      <c r="DB40" s="24">
        <v>0</v>
      </c>
      <c r="DC40" s="24">
        <v>1</v>
      </c>
      <c r="DD40" s="24">
        <v>1</v>
      </c>
      <c r="DE40" s="24">
        <v>1</v>
      </c>
      <c r="DF40" s="24">
        <v>1</v>
      </c>
      <c r="DG40" s="24">
        <v>0</v>
      </c>
      <c r="DH40" s="26">
        <v>43887</v>
      </c>
      <c r="DI40" s="30"/>
    </row>
    <row r="41" spans="1:113" x14ac:dyDescent="0.25">
      <c r="A41" s="15">
        <v>98</v>
      </c>
      <c r="B41" s="16">
        <v>43740</v>
      </c>
      <c r="C41" s="17" t="s">
        <v>288</v>
      </c>
      <c r="D41" s="18">
        <v>6807161119</v>
      </c>
      <c r="E41" s="19">
        <v>25035</v>
      </c>
      <c r="F41" s="20" t="s">
        <v>115</v>
      </c>
      <c r="G41" s="15"/>
      <c r="H41" s="15"/>
      <c r="I41" s="21">
        <v>43074</v>
      </c>
      <c r="J41" s="23">
        <f t="shared" si="14"/>
        <v>49</v>
      </c>
      <c r="K41" s="23">
        <v>68</v>
      </c>
      <c r="L41" s="23" t="s">
        <v>152</v>
      </c>
      <c r="M41" s="23">
        <v>7</v>
      </c>
      <c r="N41" s="23">
        <v>7</v>
      </c>
      <c r="O41" s="24">
        <v>0</v>
      </c>
      <c r="P41" s="24">
        <v>0</v>
      </c>
      <c r="Q41" s="24">
        <v>1</v>
      </c>
      <c r="R41" s="24">
        <v>0</v>
      </c>
      <c r="S41" s="24">
        <v>0</v>
      </c>
      <c r="T41" s="23" t="s">
        <v>137</v>
      </c>
      <c r="U41" s="23"/>
      <c r="V41" s="23">
        <v>0</v>
      </c>
      <c r="W41" s="23" t="s">
        <v>138</v>
      </c>
      <c r="X41" s="21">
        <v>43074</v>
      </c>
      <c r="Y41" s="21">
        <v>43719</v>
      </c>
      <c r="Z41" s="21">
        <v>43089</v>
      </c>
      <c r="AA41" s="22">
        <f>DATEDIF(Z41,Y41,"d")</f>
        <v>630</v>
      </c>
      <c r="AB41" s="25">
        <v>0</v>
      </c>
      <c r="AC41" s="24">
        <v>1</v>
      </c>
      <c r="AD41" s="24" t="s">
        <v>117</v>
      </c>
      <c r="AE41" s="24">
        <v>0</v>
      </c>
      <c r="AF41" s="24">
        <v>2.74</v>
      </c>
      <c r="AG41" s="26">
        <v>43343</v>
      </c>
      <c r="AH41" s="24">
        <v>1</v>
      </c>
      <c r="AI41" s="24">
        <v>1</v>
      </c>
      <c r="AJ41" s="24">
        <v>0</v>
      </c>
      <c r="AK41" s="24">
        <v>0</v>
      </c>
      <c r="AL41" s="24">
        <v>0</v>
      </c>
      <c r="AM41" s="24" t="s">
        <v>110</v>
      </c>
      <c r="AN41" s="24" t="s">
        <v>111</v>
      </c>
      <c r="AO41" s="24" t="s">
        <v>118</v>
      </c>
      <c r="AP41" s="24">
        <v>0</v>
      </c>
      <c r="AQ41" s="26">
        <v>43761</v>
      </c>
      <c r="AR41" s="31">
        <v>45061</v>
      </c>
      <c r="AS41" s="28"/>
      <c r="AT41" s="28">
        <f t="shared" si="15"/>
        <v>1300</v>
      </c>
      <c r="AU41" s="20">
        <v>0</v>
      </c>
      <c r="AV41" s="25">
        <f>YEARFRAC(AQ41,E41)</f>
        <v>51.269444444444446</v>
      </c>
      <c r="AW41" s="26">
        <v>43761</v>
      </c>
      <c r="AX41" s="24">
        <v>25.13</v>
      </c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9"/>
      <c r="BK41" s="24"/>
      <c r="BL41" s="24"/>
      <c r="BM41" s="24"/>
      <c r="BN41" s="24">
        <v>1</v>
      </c>
      <c r="BO41" s="24">
        <v>1</v>
      </c>
      <c r="BP41" s="24">
        <v>0.61</v>
      </c>
      <c r="BQ41" s="26">
        <v>43880</v>
      </c>
      <c r="BR41" s="24">
        <v>1</v>
      </c>
      <c r="BS41" s="24">
        <v>0</v>
      </c>
      <c r="BT41" s="26"/>
      <c r="BU41" s="24">
        <v>0</v>
      </c>
      <c r="BV41" s="24">
        <v>0</v>
      </c>
      <c r="BW41" s="24"/>
      <c r="BX41" s="24"/>
      <c r="BY41" s="24"/>
      <c r="BZ41" s="24" t="s">
        <v>119</v>
      </c>
      <c r="CA41" s="24" t="s">
        <v>119</v>
      </c>
      <c r="CB41" s="24" t="s">
        <v>119</v>
      </c>
      <c r="CC41" s="24" t="s">
        <v>119</v>
      </c>
      <c r="CD41" s="24" t="s">
        <v>119</v>
      </c>
      <c r="CE41" s="24" t="s">
        <v>119</v>
      </c>
      <c r="CF41" s="24" t="s">
        <v>119</v>
      </c>
      <c r="CG41" s="24" t="s">
        <v>119</v>
      </c>
      <c r="CH41" s="24" t="s">
        <v>119</v>
      </c>
      <c r="CI41" s="24" t="s">
        <v>119</v>
      </c>
      <c r="CJ41" s="24" t="s">
        <v>119</v>
      </c>
      <c r="CK41" s="24" t="s">
        <v>119</v>
      </c>
      <c r="CL41" s="24" t="s">
        <v>119</v>
      </c>
      <c r="CM41" s="24" t="s">
        <v>119</v>
      </c>
      <c r="CN41" s="24" t="s">
        <v>119</v>
      </c>
      <c r="CO41" s="24" t="s">
        <v>119</v>
      </c>
      <c r="CP41" s="24" t="s">
        <v>119</v>
      </c>
      <c r="CQ41" s="24" t="s">
        <v>119</v>
      </c>
      <c r="CR41" s="24" t="s">
        <v>119</v>
      </c>
      <c r="CS41" s="24" t="s">
        <v>119</v>
      </c>
      <c r="CT41" s="24" t="s">
        <v>119</v>
      </c>
      <c r="CU41" s="24" t="s">
        <v>119</v>
      </c>
      <c r="CV41" s="24" t="s">
        <v>119</v>
      </c>
      <c r="CW41" s="24" t="s">
        <v>119</v>
      </c>
      <c r="CX41" s="24" t="s">
        <v>119</v>
      </c>
      <c r="CY41" s="24">
        <v>0</v>
      </c>
      <c r="CZ41" s="24">
        <v>0</v>
      </c>
      <c r="DA41" s="24">
        <v>0</v>
      </c>
      <c r="DB41" s="24">
        <v>0</v>
      </c>
      <c r="DC41" s="24">
        <v>0</v>
      </c>
      <c r="DD41" s="24">
        <v>0</v>
      </c>
      <c r="DE41" s="24">
        <v>0</v>
      </c>
      <c r="DF41" s="24">
        <v>0</v>
      </c>
      <c r="DG41" s="24">
        <v>0</v>
      </c>
      <c r="DH41" s="26">
        <v>43880</v>
      </c>
      <c r="DI41" s="30"/>
    </row>
    <row r="42" spans="1:113" x14ac:dyDescent="0.25">
      <c r="A42" s="15">
        <v>99</v>
      </c>
      <c r="B42" s="16">
        <v>43747</v>
      </c>
      <c r="C42" s="17" t="s">
        <v>289</v>
      </c>
      <c r="D42" s="18">
        <v>401114423</v>
      </c>
      <c r="E42" s="19">
        <v>14929</v>
      </c>
      <c r="F42" s="20" t="s">
        <v>115</v>
      </c>
      <c r="G42" s="15"/>
      <c r="H42" s="15"/>
      <c r="I42" s="21">
        <v>43313</v>
      </c>
      <c r="J42" s="23">
        <f t="shared" si="14"/>
        <v>77</v>
      </c>
      <c r="K42" s="23">
        <v>647.64</v>
      </c>
      <c r="L42" s="23" t="s">
        <v>152</v>
      </c>
      <c r="M42" s="23">
        <v>7</v>
      </c>
      <c r="N42" s="23">
        <v>7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3" t="s">
        <v>153</v>
      </c>
      <c r="U42" s="23"/>
      <c r="V42" s="23">
        <v>1</v>
      </c>
      <c r="W42" s="23" t="s">
        <v>108</v>
      </c>
      <c r="X42" s="21">
        <v>43328</v>
      </c>
      <c r="Y42" s="21">
        <v>43731</v>
      </c>
      <c r="Z42" s="21">
        <v>43344</v>
      </c>
      <c r="AA42" s="22">
        <f>DATEDIF(Z42,Y42,"d")</f>
        <v>387</v>
      </c>
      <c r="AB42" s="25">
        <v>0</v>
      </c>
      <c r="AC42" s="24">
        <v>1</v>
      </c>
      <c r="AD42" s="24"/>
      <c r="AE42" s="24">
        <v>1</v>
      </c>
      <c r="AF42" s="24"/>
      <c r="AG42" s="26"/>
      <c r="AH42" s="24">
        <v>0</v>
      </c>
      <c r="AI42" s="24">
        <v>1</v>
      </c>
      <c r="AJ42" s="24">
        <v>0</v>
      </c>
      <c r="AK42" s="24">
        <v>0</v>
      </c>
      <c r="AL42" s="24">
        <v>0</v>
      </c>
      <c r="AM42" s="24" t="s">
        <v>110</v>
      </c>
      <c r="AN42" s="24" t="s">
        <v>111</v>
      </c>
      <c r="AO42" s="24" t="s">
        <v>118</v>
      </c>
      <c r="AP42" s="24">
        <v>1</v>
      </c>
      <c r="AQ42" s="26">
        <v>43747</v>
      </c>
      <c r="AR42" s="31">
        <v>45061</v>
      </c>
      <c r="AS42" s="28"/>
      <c r="AT42" s="28">
        <f t="shared" si="15"/>
        <v>1314</v>
      </c>
      <c r="AU42" s="20">
        <v>0</v>
      </c>
      <c r="AV42" s="25">
        <f>YEARFRAC(AQ42,E42)</f>
        <v>78.902777777777771</v>
      </c>
      <c r="AW42" s="26">
        <v>43712</v>
      </c>
      <c r="AX42" s="24">
        <v>950.55</v>
      </c>
      <c r="AY42" s="24">
        <v>10.38</v>
      </c>
      <c r="AZ42" s="24">
        <v>524.5</v>
      </c>
      <c r="BA42" s="24"/>
      <c r="BB42" s="24"/>
      <c r="BC42" s="24"/>
      <c r="BD42" s="24"/>
      <c r="BE42" s="24"/>
      <c r="BF42" s="24"/>
      <c r="BG42" s="24"/>
      <c r="BH42" s="24"/>
      <c r="BI42" s="24"/>
      <c r="BJ42" s="29"/>
      <c r="BK42" s="24"/>
      <c r="BL42" s="24"/>
      <c r="BM42" s="24"/>
      <c r="BN42" s="24">
        <v>2</v>
      </c>
      <c r="BO42" s="24">
        <v>0</v>
      </c>
      <c r="BP42" s="24">
        <v>537.92999999999995</v>
      </c>
      <c r="BQ42" s="26">
        <v>43829</v>
      </c>
      <c r="BR42" s="24">
        <v>0</v>
      </c>
      <c r="BS42" s="24">
        <v>0</v>
      </c>
      <c r="BT42" s="26"/>
      <c r="BU42" s="24">
        <v>0</v>
      </c>
      <c r="BV42" s="24">
        <v>0</v>
      </c>
      <c r="BW42" s="24"/>
      <c r="BX42" s="24"/>
      <c r="BY42" s="24"/>
      <c r="BZ42" s="24" t="s">
        <v>119</v>
      </c>
      <c r="CA42" s="24" t="s">
        <v>119</v>
      </c>
      <c r="CB42" s="24" t="s">
        <v>119</v>
      </c>
      <c r="CC42" s="24" t="s">
        <v>119</v>
      </c>
      <c r="CD42" s="24" t="s">
        <v>119</v>
      </c>
      <c r="CE42" s="24" t="s">
        <v>119</v>
      </c>
      <c r="CF42" s="24" t="s">
        <v>119</v>
      </c>
      <c r="CG42" s="24" t="s">
        <v>119</v>
      </c>
      <c r="CH42" s="24" t="s">
        <v>119</v>
      </c>
      <c r="CI42" s="24" t="s">
        <v>119</v>
      </c>
      <c r="CJ42" s="24" t="s">
        <v>119</v>
      </c>
      <c r="CK42" s="24" t="s">
        <v>119</v>
      </c>
      <c r="CL42" s="24" t="s">
        <v>119</v>
      </c>
      <c r="CM42" s="24" t="s">
        <v>119</v>
      </c>
      <c r="CN42" s="24" t="s">
        <v>119</v>
      </c>
      <c r="CO42" s="24" t="s">
        <v>119</v>
      </c>
      <c r="CP42" s="24" t="s">
        <v>119</v>
      </c>
      <c r="CQ42" s="24" t="s">
        <v>119</v>
      </c>
      <c r="CR42" s="24" t="s">
        <v>119</v>
      </c>
      <c r="CS42" s="24" t="s">
        <v>119</v>
      </c>
      <c r="CT42" s="24" t="s">
        <v>119</v>
      </c>
      <c r="CU42" s="24" t="s">
        <v>119</v>
      </c>
      <c r="CV42" s="24" t="s">
        <v>119</v>
      </c>
      <c r="CW42" s="24" t="s">
        <v>119</v>
      </c>
      <c r="CX42" s="24" t="s">
        <v>119</v>
      </c>
      <c r="CY42" s="24">
        <v>0</v>
      </c>
      <c r="CZ42" s="24">
        <v>0</v>
      </c>
      <c r="DA42" s="24">
        <v>0</v>
      </c>
      <c r="DB42" s="24">
        <v>0</v>
      </c>
      <c r="DC42" s="24">
        <v>0</v>
      </c>
      <c r="DD42" s="24">
        <v>0</v>
      </c>
      <c r="DE42" s="24">
        <v>1</v>
      </c>
      <c r="DF42" s="24">
        <v>1</v>
      </c>
      <c r="DG42" s="24">
        <v>0</v>
      </c>
      <c r="DH42" s="26">
        <v>43887</v>
      </c>
      <c r="DI42" s="30" t="s">
        <v>290</v>
      </c>
    </row>
    <row r="43" spans="1:113" x14ac:dyDescent="0.25">
      <c r="A43" s="15">
        <v>100</v>
      </c>
      <c r="B43" s="16">
        <v>43752</v>
      </c>
      <c r="C43" s="17" t="s">
        <v>291</v>
      </c>
      <c r="D43" s="18">
        <v>330212445</v>
      </c>
      <c r="E43" s="19">
        <v>12097</v>
      </c>
      <c r="F43" s="20" t="s">
        <v>115</v>
      </c>
      <c r="G43" s="15">
        <v>34.53</v>
      </c>
      <c r="H43" s="15">
        <v>4.3099999999999996</v>
      </c>
      <c r="I43" s="21">
        <v>37622</v>
      </c>
      <c r="J43" s="23">
        <f t="shared" si="14"/>
        <v>69</v>
      </c>
      <c r="K43" s="23"/>
      <c r="L43" s="23" t="s">
        <v>116</v>
      </c>
      <c r="M43" s="23">
        <v>8</v>
      </c>
      <c r="N43" s="23">
        <v>8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3" t="s">
        <v>126</v>
      </c>
      <c r="U43" s="23"/>
      <c r="V43" s="23">
        <v>0</v>
      </c>
      <c r="W43" s="23" t="s">
        <v>128</v>
      </c>
      <c r="X43" s="21">
        <v>43670</v>
      </c>
      <c r="Y43" s="21">
        <v>43670</v>
      </c>
      <c r="Z43" s="21">
        <v>37622</v>
      </c>
      <c r="AA43" s="22">
        <f>DATEDIF(Z43,Y43,"d")</f>
        <v>6048</v>
      </c>
      <c r="AB43" s="25">
        <v>0</v>
      </c>
      <c r="AC43" s="24">
        <v>0</v>
      </c>
      <c r="AD43" s="24">
        <v>0</v>
      </c>
      <c r="AE43" s="24">
        <v>1</v>
      </c>
      <c r="AF43" s="24"/>
      <c r="AG43" s="26"/>
      <c r="AH43" s="24">
        <v>0</v>
      </c>
      <c r="AI43" s="24">
        <v>1</v>
      </c>
      <c r="AJ43" s="24">
        <v>0</v>
      </c>
      <c r="AK43" s="24">
        <v>0</v>
      </c>
      <c r="AL43" s="24">
        <v>0</v>
      </c>
      <c r="AM43" s="24" t="s">
        <v>110</v>
      </c>
      <c r="AN43" s="24" t="s">
        <v>111</v>
      </c>
      <c r="AO43" s="24" t="s">
        <v>118</v>
      </c>
      <c r="AP43" s="24">
        <v>0</v>
      </c>
      <c r="AQ43" s="26">
        <v>43774</v>
      </c>
      <c r="AR43" s="31">
        <v>45061</v>
      </c>
      <c r="AS43" s="28"/>
      <c r="AT43" s="28">
        <f t="shared" si="15"/>
        <v>1287</v>
      </c>
      <c r="AU43" s="20">
        <v>0</v>
      </c>
      <c r="AV43" s="25">
        <f>YEARFRAC(AQ43,E43)</f>
        <v>86.730555555555554</v>
      </c>
      <c r="AW43" s="26">
        <v>43773</v>
      </c>
      <c r="AX43" s="24">
        <v>46.94</v>
      </c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9"/>
      <c r="BK43" s="24"/>
      <c r="BL43" s="24"/>
      <c r="BM43" s="24"/>
      <c r="BN43" s="24">
        <v>1</v>
      </c>
      <c r="BO43" s="24">
        <v>2</v>
      </c>
      <c r="BP43" s="24">
        <v>4.09</v>
      </c>
      <c r="BQ43" s="26">
        <v>43887</v>
      </c>
      <c r="BR43" s="24">
        <v>1</v>
      </c>
      <c r="BS43" s="24">
        <v>0</v>
      </c>
      <c r="BT43" s="26"/>
      <c r="BU43" s="24">
        <v>0</v>
      </c>
      <c r="BV43" s="24">
        <v>0</v>
      </c>
      <c r="BW43" s="24"/>
      <c r="BX43" s="24"/>
      <c r="BY43" s="24"/>
      <c r="BZ43" s="24" t="s">
        <v>119</v>
      </c>
      <c r="CA43" s="24" t="s">
        <v>119</v>
      </c>
      <c r="CB43" s="24" t="s">
        <v>119</v>
      </c>
      <c r="CC43" s="24" t="s">
        <v>119</v>
      </c>
      <c r="CD43" s="24" t="s">
        <v>119</v>
      </c>
      <c r="CE43" s="24" t="s">
        <v>119</v>
      </c>
      <c r="CF43" s="24" t="s">
        <v>119</v>
      </c>
      <c r="CG43" s="24" t="s">
        <v>119</v>
      </c>
      <c r="CH43" s="24" t="s">
        <v>119</v>
      </c>
      <c r="CI43" s="24" t="s">
        <v>119</v>
      </c>
      <c r="CJ43" s="24" t="s">
        <v>119</v>
      </c>
      <c r="CK43" s="24" t="s">
        <v>119</v>
      </c>
      <c r="CL43" s="24" t="s">
        <v>119</v>
      </c>
      <c r="CM43" s="24" t="s">
        <v>119</v>
      </c>
      <c r="CN43" s="24" t="s">
        <v>119</v>
      </c>
      <c r="CO43" s="24" t="s">
        <v>119</v>
      </c>
      <c r="CP43" s="24" t="s">
        <v>119</v>
      </c>
      <c r="CQ43" s="24" t="s">
        <v>119</v>
      </c>
      <c r="CR43" s="24" t="s">
        <v>119</v>
      </c>
      <c r="CS43" s="24" t="s">
        <v>119</v>
      </c>
      <c r="CT43" s="24" t="s">
        <v>119</v>
      </c>
      <c r="CU43" s="24" t="s">
        <v>119</v>
      </c>
      <c r="CV43" s="24" t="s">
        <v>119</v>
      </c>
      <c r="CW43" s="24" t="s">
        <v>119</v>
      </c>
      <c r="CX43" s="24" t="s">
        <v>119</v>
      </c>
      <c r="CY43" s="24">
        <v>0</v>
      </c>
      <c r="CZ43" s="24">
        <v>0</v>
      </c>
      <c r="DA43" s="24">
        <v>0</v>
      </c>
      <c r="DB43" s="24">
        <v>0</v>
      </c>
      <c r="DC43" s="24">
        <v>0</v>
      </c>
      <c r="DD43" s="24">
        <v>0</v>
      </c>
      <c r="DE43" s="24">
        <v>0</v>
      </c>
      <c r="DF43" s="24">
        <v>0</v>
      </c>
      <c r="DG43" s="24">
        <v>0</v>
      </c>
      <c r="DH43" s="26">
        <v>43887</v>
      </c>
      <c r="DI43" s="30" t="s">
        <v>292</v>
      </c>
    </row>
    <row r="44" spans="1:113" x14ac:dyDescent="0.25">
      <c r="A44" s="15">
        <v>106</v>
      </c>
      <c r="B44" s="54">
        <v>43965</v>
      </c>
      <c r="C44" s="17" t="s">
        <v>304</v>
      </c>
      <c r="D44" s="18">
        <v>5401281578</v>
      </c>
      <c r="E44" s="19">
        <v>19752</v>
      </c>
      <c r="F44" s="20" t="s">
        <v>115</v>
      </c>
      <c r="G44" s="15">
        <v>36.64</v>
      </c>
      <c r="H44" s="15">
        <v>3.63</v>
      </c>
      <c r="I44" s="21">
        <v>43654</v>
      </c>
      <c r="J44" s="23">
        <f t="shared" si="14"/>
        <v>65</v>
      </c>
      <c r="K44" s="23">
        <v>150</v>
      </c>
      <c r="L44" s="23" t="s">
        <v>121</v>
      </c>
      <c r="M44" s="23">
        <v>9</v>
      </c>
      <c r="N44" s="24">
        <v>8</v>
      </c>
      <c r="O44" s="24"/>
      <c r="P44" s="24">
        <v>1</v>
      </c>
      <c r="Q44" s="24">
        <v>0</v>
      </c>
      <c r="R44" s="24">
        <v>1</v>
      </c>
      <c r="S44" s="24">
        <v>0</v>
      </c>
      <c r="T44" s="23"/>
      <c r="U44" s="23" t="s">
        <v>305</v>
      </c>
      <c r="V44" s="23">
        <v>1</v>
      </c>
      <c r="W44" s="37" t="s">
        <v>108</v>
      </c>
      <c r="X44" s="21">
        <v>43598</v>
      </c>
      <c r="Y44" s="21"/>
      <c r="Z44" s="21">
        <v>43605</v>
      </c>
      <c r="AA44" s="22"/>
      <c r="AB44" s="25">
        <v>1</v>
      </c>
      <c r="AC44" s="24">
        <v>1</v>
      </c>
      <c r="AD44" s="24" t="s">
        <v>109</v>
      </c>
      <c r="AE44" s="24">
        <v>0</v>
      </c>
      <c r="AF44" s="24"/>
      <c r="AG44" s="26"/>
      <c r="AH44" s="24">
        <v>1</v>
      </c>
      <c r="AI44" s="24">
        <v>1</v>
      </c>
      <c r="AJ44" s="24">
        <v>0</v>
      </c>
      <c r="AK44" s="24">
        <v>0</v>
      </c>
      <c r="AL44" s="24">
        <v>0</v>
      </c>
      <c r="AM44" s="24" t="s">
        <v>132</v>
      </c>
      <c r="AN44" s="24" t="s">
        <v>111</v>
      </c>
      <c r="AO44" s="24" t="s">
        <v>118</v>
      </c>
      <c r="AP44" s="24">
        <v>1</v>
      </c>
      <c r="AQ44" s="39">
        <v>43979</v>
      </c>
      <c r="AR44" s="26">
        <v>44037</v>
      </c>
      <c r="AS44" s="28">
        <f>_xlfn.DAYS(AR44,AQ44)</f>
        <v>58</v>
      </c>
      <c r="AT44" s="28">
        <f t="shared" si="15"/>
        <v>58</v>
      </c>
      <c r="AU44" s="20">
        <v>0</v>
      </c>
      <c r="AV44" s="28">
        <f>DATEDIF(E44,AQ44,"Y")</f>
        <v>66</v>
      </c>
      <c r="AW44" s="26">
        <v>43965</v>
      </c>
      <c r="AX44" s="24">
        <v>36.340000000000003</v>
      </c>
      <c r="AY44" s="24">
        <v>16.170000000000002</v>
      </c>
      <c r="AZ44" s="24">
        <v>168.09</v>
      </c>
      <c r="BA44" s="24">
        <v>3.63</v>
      </c>
      <c r="BB44" s="24">
        <v>1.89</v>
      </c>
      <c r="BC44" s="24">
        <v>1.6</v>
      </c>
      <c r="BD44" s="24">
        <v>140</v>
      </c>
      <c r="BE44" s="24">
        <v>7.38</v>
      </c>
      <c r="BF44" s="24">
        <v>246</v>
      </c>
      <c r="BG44" s="24">
        <v>6.31</v>
      </c>
      <c r="BH44" s="24">
        <v>0.48</v>
      </c>
      <c r="BI44" s="24">
        <v>0.55000000000000004</v>
      </c>
      <c r="BJ44" s="29">
        <f>BG44/BI44</f>
        <v>11.472727272727271</v>
      </c>
      <c r="BK44" s="29">
        <f>BI44/BH44</f>
        <v>1.1458333333333335</v>
      </c>
      <c r="BL44" s="29">
        <f>BF44/BI44</f>
        <v>447.27272727272725</v>
      </c>
      <c r="BM44" s="29">
        <f>BL44*BG44</f>
        <v>2822.2909090909088</v>
      </c>
      <c r="BN44" s="24">
        <v>1</v>
      </c>
      <c r="BO44" s="24">
        <v>0</v>
      </c>
      <c r="BP44" s="24">
        <v>6.08</v>
      </c>
      <c r="BQ44" s="26">
        <v>44109</v>
      </c>
      <c r="BR44" s="24">
        <v>0</v>
      </c>
      <c r="BS44" s="24" t="s">
        <v>306</v>
      </c>
      <c r="BT44" s="26"/>
      <c r="BU44" s="24">
        <v>0</v>
      </c>
      <c r="BV44" s="24">
        <v>1</v>
      </c>
      <c r="BW44" s="26">
        <v>44047</v>
      </c>
      <c r="BX44" s="26">
        <v>44175</v>
      </c>
      <c r="BY44" s="24">
        <v>7</v>
      </c>
      <c r="BZ44" s="26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6"/>
      <c r="CU44" s="24"/>
      <c r="CV44" s="24"/>
      <c r="CW44" s="26"/>
      <c r="CX44" s="24"/>
      <c r="CY44" s="24">
        <v>1</v>
      </c>
      <c r="CZ44" s="24">
        <v>1</v>
      </c>
      <c r="DA44" s="24">
        <v>0</v>
      </c>
      <c r="DB44" s="24">
        <v>0</v>
      </c>
      <c r="DC44" s="24">
        <v>0</v>
      </c>
      <c r="DD44" s="24">
        <v>0</v>
      </c>
      <c r="DE44" s="24">
        <v>0</v>
      </c>
      <c r="DF44" s="24">
        <v>0</v>
      </c>
      <c r="DG44" s="24"/>
      <c r="DH44" s="26">
        <v>44413</v>
      </c>
      <c r="DI44" s="30"/>
    </row>
    <row r="45" spans="1:113" x14ac:dyDescent="0.25">
      <c r="A45" s="56">
        <v>107</v>
      </c>
      <c r="B45" s="57">
        <v>43970</v>
      </c>
      <c r="C45" s="36" t="s">
        <v>307</v>
      </c>
      <c r="D45" s="58">
        <v>5611251932</v>
      </c>
      <c r="E45" s="59">
        <v>20784</v>
      </c>
      <c r="F45" s="60" t="s">
        <v>115</v>
      </c>
      <c r="G45" s="56">
        <v>17.62</v>
      </c>
      <c r="H45" s="56">
        <v>4.13</v>
      </c>
      <c r="I45" s="41">
        <v>42970</v>
      </c>
      <c r="J45" s="61">
        <f t="shared" si="14"/>
        <v>60</v>
      </c>
      <c r="K45" s="61">
        <v>6.35</v>
      </c>
      <c r="L45" s="61" t="s">
        <v>121</v>
      </c>
      <c r="M45" s="61">
        <v>9</v>
      </c>
      <c r="N45" s="61">
        <v>8</v>
      </c>
      <c r="O45" s="34">
        <v>0</v>
      </c>
      <c r="P45" s="34">
        <v>1</v>
      </c>
      <c r="Q45" s="34">
        <v>0</v>
      </c>
      <c r="R45" s="34">
        <v>1</v>
      </c>
      <c r="S45" s="34">
        <v>0</v>
      </c>
      <c r="T45" s="61"/>
      <c r="U45" s="61" t="s">
        <v>308</v>
      </c>
      <c r="V45" s="61">
        <v>0</v>
      </c>
      <c r="W45" s="61" t="s">
        <v>128</v>
      </c>
      <c r="X45" s="41">
        <v>44834</v>
      </c>
      <c r="Y45" s="41">
        <v>44841</v>
      </c>
      <c r="Z45" s="41">
        <v>43580</v>
      </c>
      <c r="AA45" s="62">
        <f>DATEDIF(Z45,Y45,"d")</f>
        <v>1261</v>
      </c>
      <c r="AB45" s="63">
        <v>0</v>
      </c>
      <c r="AC45" s="34">
        <v>1</v>
      </c>
      <c r="AD45" s="34"/>
      <c r="AE45" s="34">
        <v>0</v>
      </c>
      <c r="AF45" s="34">
        <v>0.67</v>
      </c>
      <c r="AG45" s="31">
        <v>44062</v>
      </c>
      <c r="AH45" s="34">
        <v>0</v>
      </c>
      <c r="AI45" s="34">
        <v>1</v>
      </c>
      <c r="AJ45" s="34">
        <v>0</v>
      </c>
      <c r="AK45" s="34">
        <v>0</v>
      </c>
      <c r="AL45" s="34">
        <v>1</v>
      </c>
      <c r="AM45" s="34" t="s">
        <v>110</v>
      </c>
      <c r="AN45" s="34" t="s">
        <v>111</v>
      </c>
      <c r="AO45" s="64" t="s">
        <v>118</v>
      </c>
      <c r="AP45" s="34">
        <v>1</v>
      </c>
      <c r="AQ45" s="65">
        <v>44013</v>
      </c>
      <c r="AR45" s="31">
        <v>44835</v>
      </c>
      <c r="AS45" s="66">
        <f>_xlfn.DAYS(AR45,AQ45)</f>
        <v>822</v>
      </c>
      <c r="AT45" s="28">
        <f t="shared" si="15"/>
        <v>822</v>
      </c>
      <c r="AU45" s="60">
        <v>0</v>
      </c>
      <c r="AV45" s="66">
        <f>DATEDIF(E45,AQ45,"Y")</f>
        <v>63</v>
      </c>
      <c r="AW45" s="31">
        <v>44013</v>
      </c>
      <c r="AX45" s="34">
        <v>20.82</v>
      </c>
      <c r="AY45" s="34"/>
      <c r="AZ45" s="34"/>
      <c r="BA45" s="34">
        <v>3.51</v>
      </c>
      <c r="BB45" s="34">
        <v>1.58</v>
      </c>
      <c r="BC45" s="34">
        <v>3.6</v>
      </c>
      <c r="BD45" s="34">
        <v>149</v>
      </c>
      <c r="BE45" s="34">
        <v>8.84</v>
      </c>
      <c r="BF45" s="34">
        <v>215</v>
      </c>
      <c r="BG45" s="34">
        <v>5.87</v>
      </c>
      <c r="BH45" s="34">
        <v>0.92</v>
      </c>
      <c r="BI45" s="34">
        <v>158</v>
      </c>
      <c r="BJ45" s="29">
        <f>BG45/BI45</f>
        <v>3.7151898734177215E-2</v>
      </c>
      <c r="BK45" s="29">
        <f>BI45/BH45</f>
        <v>171.7391304347826</v>
      </c>
      <c r="BL45" s="29">
        <f>BF45/BI45</f>
        <v>1.360759493670886</v>
      </c>
      <c r="BM45" s="29">
        <f>BL45*BG45</f>
        <v>7.987658227848101</v>
      </c>
      <c r="BN45" s="34">
        <v>1</v>
      </c>
      <c r="BO45" s="34">
        <v>0</v>
      </c>
      <c r="BP45" s="34">
        <v>0.64</v>
      </c>
      <c r="BQ45" s="31">
        <v>44062</v>
      </c>
      <c r="BR45" s="34">
        <v>0</v>
      </c>
      <c r="BS45" s="34"/>
      <c r="BT45" s="31"/>
      <c r="BU45" s="34">
        <v>0</v>
      </c>
      <c r="BV45" s="34">
        <v>1</v>
      </c>
      <c r="BW45" s="31">
        <v>44867</v>
      </c>
      <c r="BX45" s="31" t="s">
        <v>265</v>
      </c>
      <c r="BY45" s="34">
        <v>6</v>
      </c>
      <c r="BZ45" s="31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1"/>
      <c r="CU45" s="34"/>
      <c r="CV45" s="34"/>
      <c r="CW45" s="31"/>
      <c r="CX45" s="34"/>
      <c r="CY45" s="34">
        <v>0</v>
      </c>
      <c r="CZ45" s="34">
        <v>0</v>
      </c>
      <c r="DA45" s="34">
        <v>0</v>
      </c>
      <c r="DB45" s="34">
        <v>0</v>
      </c>
      <c r="DC45" s="34">
        <v>0</v>
      </c>
      <c r="DD45" s="34">
        <v>0</v>
      </c>
      <c r="DE45" s="34">
        <v>0</v>
      </c>
      <c r="DF45" s="34">
        <v>0</v>
      </c>
      <c r="DG45" s="34">
        <v>0</v>
      </c>
      <c r="DH45" s="31">
        <v>44993</v>
      </c>
      <c r="DI45" s="67"/>
    </row>
    <row r="46" spans="1:113" x14ac:dyDescent="0.25">
      <c r="A46" s="15">
        <v>109</v>
      </c>
      <c r="B46" s="54">
        <v>44022</v>
      </c>
      <c r="C46" s="17" t="s">
        <v>311</v>
      </c>
      <c r="D46" s="18">
        <v>460705448</v>
      </c>
      <c r="E46" s="19">
        <v>16988</v>
      </c>
      <c r="F46" s="20" t="s">
        <v>115</v>
      </c>
      <c r="G46" s="15">
        <v>55.92</v>
      </c>
      <c r="H46" s="15"/>
      <c r="I46" s="21">
        <v>41609</v>
      </c>
      <c r="J46" s="23">
        <f t="shared" si="14"/>
        <v>67</v>
      </c>
      <c r="K46" s="23">
        <v>45.97</v>
      </c>
      <c r="L46" s="23" t="s">
        <v>116</v>
      </c>
      <c r="M46" s="23">
        <v>8</v>
      </c>
      <c r="N46" s="24">
        <v>8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3" t="s">
        <v>312</v>
      </c>
      <c r="U46" s="23"/>
      <c r="V46" s="23">
        <v>1</v>
      </c>
      <c r="W46" s="37" t="s">
        <v>108</v>
      </c>
      <c r="X46" s="21"/>
      <c r="Y46" s="21">
        <v>43985</v>
      </c>
      <c r="Z46" s="21">
        <v>41682</v>
      </c>
      <c r="AA46" s="22">
        <f>DATEDIF(Z46,Y46,"d")</f>
        <v>2303</v>
      </c>
      <c r="AB46" s="25">
        <v>1</v>
      </c>
      <c r="AC46" s="24">
        <v>1</v>
      </c>
      <c r="AD46" s="24" t="s">
        <v>313</v>
      </c>
      <c r="AE46" s="24">
        <v>0</v>
      </c>
      <c r="AF46" s="24">
        <v>0.69</v>
      </c>
      <c r="AG46" s="26">
        <v>42662</v>
      </c>
      <c r="AH46" s="24">
        <v>0</v>
      </c>
      <c r="AI46" s="24">
        <v>1</v>
      </c>
      <c r="AJ46" s="24">
        <v>0</v>
      </c>
      <c r="AK46" s="24">
        <v>0</v>
      </c>
      <c r="AL46" s="24">
        <v>0</v>
      </c>
      <c r="AM46" s="24" t="s">
        <v>132</v>
      </c>
      <c r="AN46" s="24" t="s">
        <v>111</v>
      </c>
      <c r="AO46" s="39" t="s">
        <v>118</v>
      </c>
      <c r="AP46" s="24">
        <v>1</v>
      </c>
      <c r="AQ46" s="39">
        <v>44022</v>
      </c>
      <c r="AR46" s="26">
        <v>44412</v>
      </c>
      <c r="AS46" s="28">
        <f>_xlfn.DAYS(AR46,AQ46)</f>
        <v>390</v>
      </c>
      <c r="AT46" s="28">
        <f t="shared" si="15"/>
        <v>390</v>
      </c>
      <c r="AU46" s="20">
        <v>0</v>
      </c>
      <c r="AV46" s="28">
        <f>DATEDIF(E46,AQ46,"Y")</f>
        <v>74</v>
      </c>
      <c r="AW46" s="39">
        <v>44022</v>
      </c>
      <c r="AX46" s="24">
        <v>55.92</v>
      </c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9"/>
      <c r="BK46" s="29"/>
      <c r="BL46" s="29"/>
      <c r="BM46" s="29"/>
      <c r="BN46" s="24">
        <v>0</v>
      </c>
      <c r="BO46" s="24"/>
      <c r="BP46" s="24">
        <v>0.12</v>
      </c>
      <c r="BQ46" s="26">
        <v>44141</v>
      </c>
      <c r="BR46" s="24">
        <v>1</v>
      </c>
      <c r="BS46" s="24">
        <v>1</v>
      </c>
      <c r="BT46" s="26"/>
      <c r="BU46" s="24">
        <v>0</v>
      </c>
      <c r="BV46" s="24">
        <v>0</v>
      </c>
      <c r="BW46" s="26"/>
      <c r="BX46" s="26"/>
      <c r="BY46" s="24"/>
      <c r="BZ46" s="26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6"/>
      <c r="CU46" s="24"/>
      <c r="CV46" s="24"/>
      <c r="CW46" s="26"/>
      <c r="CX46" s="24"/>
      <c r="CY46" s="24">
        <v>0</v>
      </c>
      <c r="CZ46" s="24">
        <v>0</v>
      </c>
      <c r="DA46" s="24" t="s">
        <v>110</v>
      </c>
      <c r="DB46" s="24">
        <v>0</v>
      </c>
      <c r="DC46" s="24">
        <v>0</v>
      </c>
      <c r="DD46" s="24">
        <v>0</v>
      </c>
      <c r="DE46" s="24">
        <v>0</v>
      </c>
      <c r="DF46" s="24">
        <v>0</v>
      </c>
      <c r="DG46" s="24">
        <v>1</v>
      </c>
      <c r="DH46" s="26">
        <v>44562</v>
      </c>
      <c r="DI46" s="30"/>
    </row>
    <row r="47" spans="1:113" x14ac:dyDescent="0.25">
      <c r="A47" s="15">
        <v>110</v>
      </c>
      <c r="B47" s="54">
        <v>44046</v>
      </c>
      <c r="C47" s="17" t="s">
        <v>314</v>
      </c>
      <c r="D47" s="18">
        <v>5510131253</v>
      </c>
      <c r="E47" s="19">
        <v>20375</v>
      </c>
      <c r="F47" s="20" t="s">
        <v>115</v>
      </c>
      <c r="G47" s="68">
        <v>24.54</v>
      </c>
      <c r="H47" s="15">
        <v>4.34</v>
      </c>
      <c r="I47" s="21">
        <v>42566</v>
      </c>
      <c r="J47" s="23">
        <f t="shared" si="14"/>
        <v>60</v>
      </c>
      <c r="K47" s="23">
        <v>86.99</v>
      </c>
      <c r="L47" s="23" t="s">
        <v>116</v>
      </c>
      <c r="M47" s="23">
        <v>8</v>
      </c>
      <c r="N47" s="24">
        <v>8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3" t="s">
        <v>315</v>
      </c>
      <c r="U47" s="23"/>
      <c r="V47" s="23">
        <v>1</v>
      </c>
      <c r="W47" s="37" t="s">
        <v>108</v>
      </c>
      <c r="X47" s="21">
        <v>42566</v>
      </c>
      <c r="Y47" s="21">
        <v>42930</v>
      </c>
      <c r="Z47" s="21">
        <v>42611</v>
      </c>
      <c r="AA47" s="22">
        <f>DATEDIF(Z47,Y47,"d")</f>
        <v>319</v>
      </c>
      <c r="AB47" s="25">
        <v>0</v>
      </c>
      <c r="AC47" s="24">
        <v>1</v>
      </c>
      <c r="AD47" s="24" t="s">
        <v>316</v>
      </c>
      <c r="AE47" s="24">
        <v>1</v>
      </c>
      <c r="AF47" s="24"/>
      <c r="AG47" s="26"/>
      <c r="AH47" s="24">
        <v>0</v>
      </c>
      <c r="AI47" s="24">
        <v>1</v>
      </c>
      <c r="AJ47" s="24">
        <v>0</v>
      </c>
      <c r="AK47" s="24">
        <v>0</v>
      </c>
      <c r="AL47" s="24">
        <v>0</v>
      </c>
      <c r="AM47" s="39" t="s">
        <v>317</v>
      </c>
      <c r="AN47" s="24" t="s">
        <v>111</v>
      </c>
      <c r="AO47" s="24" t="s">
        <v>118</v>
      </c>
      <c r="AP47" s="24">
        <v>0</v>
      </c>
      <c r="AQ47" s="39">
        <v>44134</v>
      </c>
      <c r="AR47" s="26">
        <v>44306</v>
      </c>
      <c r="AS47" s="28">
        <f>_xlfn.DAYS(AR47,AQ47)</f>
        <v>172</v>
      </c>
      <c r="AT47" s="28">
        <f t="shared" si="15"/>
        <v>172</v>
      </c>
      <c r="AU47" s="20">
        <v>1</v>
      </c>
      <c r="AV47" s="28">
        <f>DATEDIF(E47,AQ47,"Y")</f>
        <v>65</v>
      </c>
      <c r="AW47" s="26">
        <v>44131</v>
      </c>
      <c r="AX47" s="24">
        <v>22.91</v>
      </c>
      <c r="AY47" s="24"/>
      <c r="AZ47" s="24"/>
      <c r="BA47" s="24">
        <v>2.92</v>
      </c>
      <c r="BB47" s="24">
        <v>2.15</v>
      </c>
      <c r="BC47" s="24">
        <v>3.4</v>
      </c>
      <c r="BD47" s="24">
        <v>157</v>
      </c>
      <c r="BE47" s="24">
        <v>8.3699999999999992</v>
      </c>
      <c r="BF47" s="24">
        <v>221</v>
      </c>
      <c r="BG47" s="24">
        <v>4.2</v>
      </c>
      <c r="BH47" s="24">
        <v>9.6999999999999993</v>
      </c>
      <c r="BI47" s="24">
        <v>3.04</v>
      </c>
      <c r="BJ47" s="29">
        <f>BG47/BI47</f>
        <v>1.381578947368421</v>
      </c>
      <c r="BK47" s="29">
        <f>BI47/BH47</f>
        <v>0.31340206185567016</v>
      </c>
      <c r="BL47" s="29">
        <f>BF47/BI47</f>
        <v>72.69736842105263</v>
      </c>
      <c r="BM47" s="29">
        <f>BL47*BG47</f>
        <v>305.32894736842104</v>
      </c>
      <c r="BN47" s="24">
        <v>1</v>
      </c>
      <c r="BO47" s="24"/>
      <c r="BP47" s="24">
        <v>0.97</v>
      </c>
      <c r="BQ47" s="26">
        <v>44192</v>
      </c>
      <c r="BR47" s="24">
        <v>1</v>
      </c>
      <c r="BS47" s="24"/>
      <c r="BT47" s="26"/>
      <c r="BU47" s="24">
        <v>0</v>
      </c>
      <c r="BV47" s="24">
        <v>0</v>
      </c>
      <c r="BW47" s="26"/>
      <c r="BX47" s="26"/>
      <c r="BY47" s="24"/>
      <c r="BZ47" s="26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6"/>
      <c r="CU47" s="24"/>
      <c r="CV47" s="24"/>
      <c r="CW47" s="26"/>
      <c r="CX47" s="24"/>
      <c r="CY47" s="24">
        <v>0</v>
      </c>
      <c r="CZ47" s="24">
        <v>0</v>
      </c>
      <c r="DA47" s="24">
        <v>0</v>
      </c>
      <c r="DB47" s="24">
        <v>0</v>
      </c>
      <c r="DC47" s="24">
        <v>0</v>
      </c>
      <c r="DD47" s="24">
        <v>0</v>
      </c>
      <c r="DE47" s="24">
        <v>0</v>
      </c>
      <c r="DF47" s="24">
        <v>0</v>
      </c>
      <c r="DG47" s="24"/>
      <c r="DH47" s="26">
        <v>44281</v>
      </c>
      <c r="DI47" s="30"/>
    </row>
    <row r="48" spans="1:113" x14ac:dyDescent="0.25">
      <c r="A48" s="56">
        <v>111</v>
      </c>
      <c r="B48" s="57">
        <v>44046</v>
      </c>
      <c r="C48" s="36" t="s">
        <v>318</v>
      </c>
      <c r="D48" s="58">
        <v>400426401</v>
      </c>
      <c r="E48" s="59">
        <v>14727</v>
      </c>
      <c r="F48" s="60" t="s">
        <v>115</v>
      </c>
      <c r="G48" s="56">
        <v>11.73</v>
      </c>
      <c r="H48" s="56">
        <v>3.67</v>
      </c>
      <c r="I48" s="41">
        <v>43965</v>
      </c>
      <c r="J48" s="61">
        <f t="shared" si="14"/>
        <v>80</v>
      </c>
      <c r="K48" s="61">
        <v>88</v>
      </c>
      <c r="L48" s="61" t="s">
        <v>159</v>
      </c>
      <c r="M48" s="61">
        <v>6</v>
      </c>
      <c r="N48" s="61">
        <v>6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61" t="s">
        <v>319</v>
      </c>
      <c r="U48" s="61"/>
      <c r="V48" s="61">
        <v>0</v>
      </c>
      <c r="W48" s="61" t="s">
        <v>128</v>
      </c>
      <c r="X48" s="41" t="s">
        <v>246</v>
      </c>
      <c r="Y48" s="41">
        <v>43983</v>
      </c>
      <c r="Z48" s="41">
        <v>43221</v>
      </c>
      <c r="AA48" s="62">
        <v>762</v>
      </c>
      <c r="AB48" s="63">
        <v>0</v>
      </c>
      <c r="AC48" s="34">
        <v>0</v>
      </c>
      <c r="AD48" s="34"/>
      <c r="AE48" s="34">
        <v>1</v>
      </c>
      <c r="AF48" s="34"/>
      <c r="AG48" s="31"/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34" t="s">
        <v>320</v>
      </c>
      <c r="AO48" s="34"/>
      <c r="AP48" s="34"/>
      <c r="AQ48" s="34"/>
      <c r="AR48" s="31"/>
      <c r="AS48" s="66"/>
      <c r="AT48" s="28"/>
      <c r="AU48" s="60" t="s">
        <v>130</v>
      </c>
      <c r="AV48" s="66"/>
      <c r="AW48" s="31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29"/>
      <c r="BK48" s="29"/>
      <c r="BL48" s="29"/>
      <c r="BM48" s="29"/>
      <c r="BN48" s="34"/>
      <c r="BO48" s="34"/>
      <c r="BP48" s="34"/>
      <c r="BQ48" s="31"/>
      <c r="BR48" s="34"/>
      <c r="BS48" s="34"/>
      <c r="BT48" s="31"/>
      <c r="BU48" s="34"/>
      <c r="BV48" s="34">
        <v>0</v>
      </c>
      <c r="BW48" s="31"/>
      <c r="BX48" s="31"/>
      <c r="BY48" s="34"/>
      <c r="BZ48" s="31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1"/>
      <c r="CU48" s="34"/>
      <c r="CV48" s="34"/>
      <c r="CW48" s="31"/>
      <c r="CX48" s="34"/>
      <c r="CY48" s="34">
        <v>0</v>
      </c>
      <c r="CZ48" s="34">
        <v>0</v>
      </c>
      <c r="DA48" s="34">
        <v>0</v>
      </c>
      <c r="DB48" s="34">
        <v>0</v>
      </c>
      <c r="DC48" s="34">
        <v>1</v>
      </c>
      <c r="DD48" s="34">
        <v>0</v>
      </c>
      <c r="DE48" s="34">
        <v>0</v>
      </c>
      <c r="DF48" s="34">
        <v>0</v>
      </c>
      <c r="DG48" s="34"/>
      <c r="DH48" s="31">
        <v>44186</v>
      </c>
      <c r="DI48" s="67"/>
    </row>
    <row r="49" spans="1:113" x14ac:dyDescent="0.25">
      <c r="A49" s="56">
        <v>114</v>
      </c>
      <c r="B49" s="57">
        <v>44075</v>
      </c>
      <c r="C49" s="36" t="s">
        <v>324</v>
      </c>
      <c r="D49" s="58">
        <v>410529457</v>
      </c>
      <c r="E49" s="59">
        <v>15125</v>
      </c>
      <c r="F49" s="60" t="s">
        <v>115</v>
      </c>
      <c r="G49" s="56">
        <v>30.78</v>
      </c>
      <c r="H49" s="56">
        <v>3.21</v>
      </c>
      <c r="I49" s="41">
        <v>44420</v>
      </c>
      <c r="J49" s="61">
        <f t="shared" si="14"/>
        <v>80</v>
      </c>
      <c r="K49" s="61">
        <v>30.78</v>
      </c>
      <c r="L49" s="61" t="s">
        <v>155</v>
      </c>
      <c r="M49" s="61">
        <v>10</v>
      </c>
      <c r="N49" s="61">
        <v>8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61" t="s">
        <v>325</v>
      </c>
      <c r="U49" s="61"/>
      <c r="V49" s="61">
        <v>0</v>
      </c>
      <c r="W49" s="61" t="s">
        <v>144</v>
      </c>
      <c r="X49" s="41" t="s">
        <v>246</v>
      </c>
      <c r="Y49" s="41"/>
      <c r="Z49" s="41">
        <v>44074</v>
      </c>
      <c r="AA49" s="62"/>
      <c r="AB49" s="63">
        <v>0</v>
      </c>
      <c r="AC49" s="34">
        <v>1</v>
      </c>
      <c r="AD49" s="34" t="s">
        <v>150</v>
      </c>
      <c r="AE49" s="34">
        <v>0</v>
      </c>
      <c r="AF49" s="34">
        <v>0.25</v>
      </c>
      <c r="AG49" s="31">
        <v>44335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24" t="s">
        <v>247</v>
      </c>
      <c r="AO49" s="34"/>
      <c r="AP49" s="34"/>
      <c r="AQ49" s="34"/>
      <c r="AR49" s="31"/>
      <c r="AS49" s="66"/>
      <c r="AT49" s="28"/>
      <c r="AU49" s="60" t="s">
        <v>130</v>
      </c>
      <c r="AV49" s="66"/>
      <c r="AW49" s="31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69"/>
      <c r="BK49" s="69"/>
      <c r="BL49" s="69"/>
      <c r="BM49" s="69"/>
      <c r="BN49" s="34"/>
      <c r="BO49" s="34"/>
      <c r="BP49" s="34"/>
      <c r="BQ49" s="31"/>
      <c r="BR49" s="34"/>
      <c r="BS49" s="34"/>
      <c r="BT49" s="31"/>
      <c r="BU49" s="34"/>
      <c r="BV49" s="34">
        <v>0</v>
      </c>
      <c r="BW49" s="31"/>
      <c r="BX49" s="31"/>
      <c r="BY49" s="34"/>
      <c r="BZ49" s="31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1"/>
      <c r="CU49" s="34"/>
      <c r="CV49" s="34"/>
      <c r="CW49" s="31"/>
      <c r="CX49" s="34"/>
      <c r="CY49" s="34">
        <v>0</v>
      </c>
      <c r="CZ49" s="34">
        <v>0</v>
      </c>
      <c r="DA49" s="34">
        <v>0</v>
      </c>
      <c r="DB49" s="34">
        <v>0</v>
      </c>
      <c r="DC49" s="34">
        <v>1</v>
      </c>
      <c r="DD49" s="34">
        <v>0</v>
      </c>
      <c r="DE49" s="34">
        <v>0</v>
      </c>
      <c r="DF49" s="34">
        <v>0</v>
      </c>
      <c r="DG49" s="34">
        <v>0</v>
      </c>
      <c r="DH49" s="31">
        <v>44944</v>
      </c>
      <c r="DI49" s="67"/>
    </row>
    <row r="50" spans="1:113" x14ac:dyDescent="0.25">
      <c r="A50" s="15">
        <v>115</v>
      </c>
      <c r="B50" s="54">
        <v>44075</v>
      </c>
      <c r="C50" s="17" t="s">
        <v>326</v>
      </c>
      <c r="D50" s="18">
        <v>390928409</v>
      </c>
      <c r="E50" s="19">
        <v>14516</v>
      </c>
      <c r="F50" s="20" t="s">
        <v>115</v>
      </c>
      <c r="G50" s="15">
        <v>72.239999999999995</v>
      </c>
      <c r="H50" s="15">
        <v>2.96</v>
      </c>
      <c r="I50" s="21">
        <v>40185</v>
      </c>
      <c r="J50" s="23">
        <f t="shared" si="14"/>
        <v>70</v>
      </c>
      <c r="K50" s="23">
        <v>77</v>
      </c>
      <c r="L50" s="23" t="s">
        <v>327</v>
      </c>
      <c r="M50" s="23">
        <v>7</v>
      </c>
      <c r="N50" s="24">
        <v>7</v>
      </c>
      <c r="O50" s="24">
        <v>0</v>
      </c>
      <c r="P50" s="24">
        <v>0</v>
      </c>
      <c r="Q50" s="24">
        <v>1</v>
      </c>
      <c r="R50" s="24">
        <v>0</v>
      </c>
      <c r="S50" s="24">
        <v>0</v>
      </c>
      <c r="T50" s="23" t="s">
        <v>328</v>
      </c>
      <c r="U50" s="23"/>
      <c r="V50" s="23">
        <v>0</v>
      </c>
      <c r="W50" s="37" t="s">
        <v>128</v>
      </c>
      <c r="X50" s="21">
        <v>408494</v>
      </c>
      <c r="Y50" s="21"/>
      <c r="Z50" s="21">
        <v>40212</v>
      </c>
      <c r="AA50" s="22"/>
      <c r="AB50" s="25">
        <v>0</v>
      </c>
      <c r="AC50" s="24">
        <v>1</v>
      </c>
      <c r="AD50" s="24" t="s">
        <v>329</v>
      </c>
      <c r="AE50" s="24">
        <v>1</v>
      </c>
      <c r="AF50" s="24"/>
      <c r="AG50" s="26"/>
      <c r="AH50" s="24">
        <v>0</v>
      </c>
      <c r="AI50" s="24">
        <v>1</v>
      </c>
      <c r="AJ50" s="24">
        <v>0</v>
      </c>
      <c r="AK50" s="24">
        <v>0</v>
      </c>
      <c r="AL50" s="24">
        <v>0</v>
      </c>
      <c r="AM50" s="24" t="s">
        <v>132</v>
      </c>
      <c r="AN50" s="24" t="s">
        <v>111</v>
      </c>
      <c r="AO50" s="24" t="s">
        <v>118</v>
      </c>
      <c r="AP50" s="24">
        <v>1</v>
      </c>
      <c r="AQ50" s="39">
        <v>44120</v>
      </c>
      <c r="AR50" s="31">
        <v>45061</v>
      </c>
      <c r="AS50" s="28"/>
      <c r="AT50" s="28">
        <f t="shared" ref="AT50:AT71" si="16">_xlfn.DAYS(AR50,AQ50)</f>
        <v>941</v>
      </c>
      <c r="AU50" s="20">
        <v>1</v>
      </c>
      <c r="AV50" s="28">
        <f t="shared" ref="AV50:AV71" si="17">DATEDIF(E50,AQ50,"Y")</f>
        <v>81</v>
      </c>
      <c r="AW50" s="39">
        <v>44120</v>
      </c>
      <c r="AX50" s="24">
        <v>96.04</v>
      </c>
      <c r="AY50" s="24"/>
      <c r="AZ50" s="24"/>
      <c r="BA50" s="24">
        <v>2.66</v>
      </c>
      <c r="BB50" s="24">
        <v>2.09</v>
      </c>
      <c r="BC50" s="24">
        <v>2.1</v>
      </c>
      <c r="BD50" s="24">
        <v>120</v>
      </c>
      <c r="BE50" s="24">
        <v>5.07</v>
      </c>
      <c r="BF50" s="24">
        <v>241</v>
      </c>
      <c r="BG50" s="24">
        <v>3.16</v>
      </c>
      <c r="BH50" s="24">
        <v>0.53</v>
      </c>
      <c r="BI50" s="24">
        <v>1.27</v>
      </c>
      <c r="BJ50" s="29">
        <f>BG50/BI50</f>
        <v>2.4881889763779528</v>
      </c>
      <c r="BK50" s="29">
        <f>BI50/BH50</f>
        <v>2.3962264150943398</v>
      </c>
      <c r="BL50" s="29">
        <f>BF50/BI50</f>
        <v>189.76377952755905</v>
      </c>
      <c r="BM50" s="29">
        <f>BL50*BG50</f>
        <v>599.65354330708658</v>
      </c>
      <c r="BN50" s="24">
        <v>1</v>
      </c>
      <c r="BO50" s="24">
        <v>0</v>
      </c>
      <c r="BP50" s="24">
        <v>1.7</v>
      </c>
      <c r="BQ50" s="26">
        <v>44295</v>
      </c>
      <c r="BR50" s="24">
        <v>1</v>
      </c>
      <c r="BS50" s="24"/>
      <c r="BT50" s="26"/>
      <c r="BU50" s="24">
        <v>0</v>
      </c>
      <c r="BV50" s="24">
        <v>0</v>
      </c>
      <c r="BW50" s="26"/>
      <c r="BX50" s="26"/>
      <c r="BY50" s="24"/>
      <c r="BZ50" s="26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6"/>
      <c r="CU50" s="24"/>
      <c r="CV50" s="24"/>
      <c r="CW50" s="26"/>
      <c r="CX50" s="24"/>
      <c r="CY50" s="24">
        <v>0</v>
      </c>
      <c r="CZ50" s="24">
        <v>0</v>
      </c>
      <c r="DA50" s="24">
        <v>0</v>
      </c>
      <c r="DB50" s="24">
        <v>0</v>
      </c>
      <c r="DC50" s="24">
        <v>0</v>
      </c>
      <c r="DD50" s="24">
        <v>1</v>
      </c>
      <c r="DE50" s="24">
        <v>1</v>
      </c>
      <c r="DF50" s="24">
        <v>1</v>
      </c>
      <c r="DG50" s="24">
        <v>0</v>
      </c>
      <c r="DH50" s="26">
        <v>44638</v>
      </c>
      <c r="DI50" s="30"/>
    </row>
    <row r="51" spans="1:113" x14ac:dyDescent="0.25">
      <c r="A51" s="15">
        <v>117</v>
      </c>
      <c r="B51" s="54">
        <v>44111</v>
      </c>
      <c r="C51" s="17" t="s">
        <v>331</v>
      </c>
      <c r="D51" s="18">
        <v>491206187</v>
      </c>
      <c r="E51" s="19">
        <v>18238</v>
      </c>
      <c r="F51" s="20" t="s">
        <v>115</v>
      </c>
      <c r="G51" s="15">
        <v>7.25</v>
      </c>
      <c r="H51" s="15">
        <v>2.62</v>
      </c>
      <c r="I51" s="21">
        <v>43039</v>
      </c>
      <c r="J51" s="23">
        <f t="shared" si="14"/>
        <v>67</v>
      </c>
      <c r="K51" s="23">
        <v>117</v>
      </c>
      <c r="L51" s="23" t="s">
        <v>121</v>
      </c>
      <c r="M51" s="23">
        <v>9</v>
      </c>
      <c r="N51" s="24">
        <v>8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3" t="s">
        <v>332</v>
      </c>
      <c r="U51" s="23"/>
      <c r="V51" s="23">
        <v>1</v>
      </c>
      <c r="W51" s="37" t="s">
        <v>108</v>
      </c>
      <c r="X51" s="21">
        <v>43039</v>
      </c>
      <c r="Y51" s="21">
        <v>44007</v>
      </c>
      <c r="Z51" s="21">
        <v>43084</v>
      </c>
      <c r="AA51" s="22">
        <f t="shared" ref="AA51:AA56" si="18">DATEDIF(Z51,Y51,"d")</f>
        <v>923</v>
      </c>
      <c r="AB51" s="25">
        <v>1</v>
      </c>
      <c r="AC51" s="24">
        <v>1</v>
      </c>
      <c r="AD51" s="24" t="s">
        <v>313</v>
      </c>
      <c r="AE51" s="24">
        <v>0</v>
      </c>
      <c r="AF51" s="24">
        <v>8.18</v>
      </c>
      <c r="AG51" s="26">
        <v>43178</v>
      </c>
      <c r="AH51" s="24">
        <v>1</v>
      </c>
      <c r="AI51" s="24">
        <v>1</v>
      </c>
      <c r="AJ51" s="24">
        <v>0</v>
      </c>
      <c r="AK51" s="24">
        <v>0</v>
      </c>
      <c r="AL51" s="24">
        <v>0</v>
      </c>
      <c r="AM51" s="24" t="s">
        <v>132</v>
      </c>
      <c r="AN51" s="24" t="s">
        <v>111</v>
      </c>
      <c r="AO51" s="24" t="s">
        <v>118</v>
      </c>
      <c r="AP51" s="24">
        <v>1</v>
      </c>
      <c r="AQ51" s="39">
        <v>44111</v>
      </c>
      <c r="AR51" s="31">
        <v>45061</v>
      </c>
      <c r="AS51" s="28"/>
      <c r="AT51" s="28">
        <f t="shared" si="16"/>
        <v>950</v>
      </c>
      <c r="AU51" s="20">
        <v>1</v>
      </c>
      <c r="AV51" s="28">
        <f t="shared" si="17"/>
        <v>70</v>
      </c>
      <c r="AW51" s="26">
        <v>44111</v>
      </c>
      <c r="AX51" s="24"/>
      <c r="AY51" s="24">
        <v>10.07</v>
      </c>
      <c r="AZ51" s="24">
        <v>147.86000000000001</v>
      </c>
      <c r="BA51" s="24">
        <v>2.62</v>
      </c>
      <c r="BB51" s="24">
        <v>1.62</v>
      </c>
      <c r="BC51" s="24">
        <v>7.3</v>
      </c>
      <c r="BD51" s="24">
        <v>115</v>
      </c>
      <c r="BE51" s="24">
        <v>7.56</v>
      </c>
      <c r="BF51" s="24">
        <v>291</v>
      </c>
      <c r="BG51" s="24">
        <v>5.36</v>
      </c>
      <c r="BH51" s="24">
        <v>0.44</v>
      </c>
      <c r="BI51" s="24">
        <v>1.56</v>
      </c>
      <c r="BJ51" s="29">
        <f>BG51/BI51</f>
        <v>3.4358974358974361</v>
      </c>
      <c r="BK51" s="29">
        <f>BI51/BH51</f>
        <v>3.5454545454545454</v>
      </c>
      <c r="BL51" s="29">
        <f>BF51/BI51</f>
        <v>186.53846153846152</v>
      </c>
      <c r="BM51" s="29">
        <f>BL51*BG51</f>
        <v>999.84615384615381</v>
      </c>
      <c r="BN51" s="24">
        <v>0</v>
      </c>
      <c r="BO51" s="24"/>
      <c r="BP51" s="29">
        <v>8.6999999999999993</v>
      </c>
      <c r="BQ51" s="39">
        <v>44141</v>
      </c>
      <c r="BR51" s="24">
        <v>1</v>
      </c>
      <c r="BS51" s="24"/>
      <c r="BT51" s="26"/>
      <c r="BU51" s="24">
        <v>0</v>
      </c>
      <c r="BV51" s="24">
        <v>0</v>
      </c>
      <c r="BW51" s="26"/>
      <c r="BX51" s="26"/>
      <c r="BY51" s="24"/>
      <c r="BZ51" s="26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6"/>
      <c r="CU51" s="24"/>
      <c r="CV51" s="24"/>
      <c r="CW51" s="26"/>
      <c r="CX51" s="24"/>
      <c r="CY51" s="24">
        <v>0</v>
      </c>
      <c r="CZ51" s="24">
        <v>1</v>
      </c>
      <c r="DA51" s="24">
        <v>0</v>
      </c>
      <c r="DB51" s="24">
        <v>0</v>
      </c>
      <c r="DC51" s="24">
        <v>0</v>
      </c>
      <c r="DD51" s="24">
        <v>0</v>
      </c>
      <c r="DE51" s="24">
        <v>0</v>
      </c>
      <c r="DF51" s="24">
        <v>0</v>
      </c>
      <c r="DG51" s="24">
        <v>0</v>
      </c>
      <c r="DH51" s="26">
        <v>44596</v>
      </c>
      <c r="DI51" s="30"/>
    </row>
    <row r="52" spans="1:113" x14ac:dyDescent="0.25">
      <c r="A52" s="15">
        <v>119</v>
      </c>
      <c r="B52" s="54">
        <v>44113</v>
      </c>
      <c r="C52" s="17" t="s">
        <v>336</v>
      </c>
      <c r="D52" s="18">
        <v>390211401</v>
      </c>
      <c r="E52" s="19">
        <v>14287</v>
      </c>
      <c r="F52" s="20" t="s">
        <v>115</v>
      </c>
      <c r="G52" s="15">
        <v>38.630000000000003</v>
      </c>
      <c r="H52" s="15"/>
      <c r="I52" s="21">
        <v>42856</v>
      </c>
      <c r="J52" s="23">
        <f t="shared" si="14"/>
        <v>78</v>
      </c>
      <c r="K52" s="23">
        <v>78.900000000000006</v>
      </c>
      <c r="L52" s="23" t="s">
        <v>106</v>
      </c>
      <c r="M52" s="23">
        <v>9</v>
      </c>
      <c r="N52" s="24">
        <v>8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3" t="s">
        <v>337</v>
      </c>
      <c r="U52" s="23"/>
      <c r="V52" s="23">
        <v>1</v>
      </c>
      <c r="W52" s="37" t="s">
        <v>108</v>
      </c>
      <c r="X52" s="21">
        <v>43895</v>
      </c>
      <c r="Y52" s="21">
        <v>43902</v>
      </c>
      <c r="Z52" s="21">
        <v>42881</v>
      </c>
      <c r="AA52" s="22">
        <f t="shared" si="18"/>
        <v>1021</v>
      </c>
      <c r="AB52" s="25">
        <v>1</v>
      </c>
      <c r="AC52" s="24">
        <v>1</v>
      </c>
      <c r="AD52" s="24" t="s">
        <v>109</v>
      </c>
      <c r="AE52" s="24">
        <v>0</v>
      </c>
      <c r="AF52" s="24">
        <v>4.05</v>
      </c>
      <c r="AG52" s="26">
        <v>43640</v>
      </c>
      <c r="AH52" s="24">
        <v>1</v>
      </c>
      <c r="AI52" s="24">
        <v>0</v>
      </c>
      <c r="AJ52" s="24">
        <v>0</v>
      </c>
      <c r="AK52" s="24">
        <v>0</v>
      </c>
      <c r="AL52" s="24">
        <v>0</v>
      </c>
      <c r="AM52" s="24" t="s">
        <v>132</v>
      </c>
      <c r="AN52" s="24" t="s">
        <v>111</v>
      </c>
      <c r="AO52" s="24" t="s">
        <v>118</v>
      </c>
      <c r="AP52" s="24">
        <v>1</v>
      </c>
      <c r="AQ52" s="39">
        <v>44022</v>
      </c>
      <c r="AR52" s="26">
        <v>44141</v>
      </c>
      <c r="AS52" s="28">
        <f>_xlfn.DAYS(AR52,AQ52)</f>
        <v>119</v>
      </c>
      <c r="AT52" s="28">
        <f t="shared" si="16"/>
        <v>119</v>
      </c>
      <c r="AU52" s="20">
        <v>0</v>
      </c>
      <c r="AV52" s="28">
        <f t="shared" si="17"/>
        <v>81</v>
      </c>
      <c r="AW52" s="39">
        <v>44022</v>
      </c>
      <c r="AX52" s="24">
        <v>41.56</v>
      </c>
      <c r="AY52" s="24"/>
      <c r="AZ52" s="24"/>
      <c r="BA52" s="24">
        <v>2.3199999999999998</v>
      </c>
      <c r="BB52" s="24">
        <v>1.37</v>
      </c>
      <c r="BC52" s="24">
        <v>10.199999999999999</v>
      </c>
      <c r="BD52" s="24">
        <v>102</v>
      </c>
      <c r="BE52" s="24">
        <v>6.02</v>
      </c>
      <c r="BF52" s="24">
        <v>234</v>
      </c>
      <c r="BG52" s="24">
        <v>4.43</v>
      </c>
      <c r="BH52" s="24">
        <v>0.5</v>
      </c>
      <c r="BI52" s="24">
        <v>0.99</v>
      </c>
      <c r="BJ52" s="29">
        <f>BG52/BI52</f>
        <v>4.4747474747474749</v>
      </c>
      <c r="BK52" s="29">
        <f>BI52/BH52</f>
        <v>1.98</v>
      </c>
      <c r="BL52" s="29">
        <f>BF52/BI52</f>
        <v>236.36363636363637</v>
      </c>
      <c r="BM52" s="29">
        <f>BL52*BG52</f>
        <v>1047.090909090909</v>
      </c>
      <c r="BN52" s="24">
        <v>0</v>
      </c>
      <c r="BO52" s="24">
        <v>0</v>
      </c>
      <c r="BP52" s="24">
        <v>18.11</v>
      </c>
      <c r="BQ52" s="26">
        <v>44050</v>
      </c>
      <c r="BR52" s="24">
        <v>1</v>
      </c>
      <c r="BS52" s="24"/>
      <c r="BT52" s="26"/>
      <c r="BU52" s="24">
        <v>0</v>
      </c>
      <c r="BV52" s="24">
        <v>0</v>
      </c>
      <c r="BW52" s="26"/>
      <c r="BX52" s="26"/>
      <c r="BY52" s="24"/>
      <c r="BZ52" s="26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6"/>
      <c r="CU52" s="24"/>
      <c r="CV52" s="24"/>
      <c r="CW52" s="26"/>
      <c r="CX52" s="24"/>
      <c r="CY52" s="24">
        <v>0</v>
      </c>
      <c r="CZ52" s="24">
        <v>0</v>
      </c>
      <c r="DA52" s="24">
        <v>0</v>
      </c>
      <c r="DB52" s="24">
        <v>0</v>
      </c>
      <c r="DC52" s="24">
        <v>1</v>
      </c>
      <c r="DD52" s="24">
        <v>1</v>
      </c>
      <c r="DE52" s="24">
        <v>0</v>
      </c>
      <c r="DF52" s="24">
        <v>0</v>
      </c>
      <c r="DG52" s="24"/>
      <c r="DH52" s="26" t="s">
        <v>338</v>
      </c>
      <c r="DI52" s="30"/>
    </row>
    <row r="53" spans="1:113" x14ac:dyDescent="0.25">
      <c r="A53" s="15">
        <v>120</v>
      </c>
      <c r="B53" s="54">
        <v>44125</v>
      </c>
      <c r="C53" s="17" t="s">
        <v>339</v>
      </c>
      <c r="D53" s="18">
        <v>450202407</v>
      </c>
      <c r="E53" s="19">
        <v>16470</v>
      </c>
      <c r="F53" s="20" t="s">
        <v>115</v>
      </c>
      <c r="G53" s="15">
        <v>117.5</v>
      </c>
      <c r="H53" s="15">
        <v>3.41</v>
      </c>
      <c r="I53" s="21">
        <v>44063</v>
      </c>
      <c r="J53" s="23">
        <f t="shared" si="14"/>
        <v>75</v>
      </c>
      <c r="K53" s="23">
        <v>426.79</v>
      </c>
      <c r="L53" s="23" t="s">
        <v>121</v>
      </c>
      <c r="M53" s="23">
        <v>9</v>
      </c>
      <c r="N53" s="24">
        <v>8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3"/>
      <c r="U53" s="23"/>
      <c r="V53" s="23">
        <v>1</v>
      </c>
      <c r="W53" s="37" t="s">
        <v>108</v>
      </c>
      <c r="X53" s="21">
        <v>44075</v>
      </c>
      <c r="Y53" s="21">
        <v>44545</v>
      </c>
      <c r="Z53" s="21">
        <v>44104</v>
      </c>
      <c r="AA53" s="22">
        <f t="shared" si="18"/>
        <v>441</v>
      </c>
      <c r="AB53" s="25">
        <v>1</v>
      </c>
      <c r="AC53" s="24">
        <v>1</v>
      </c>
      <c r="AD53" s="24" t="s">
        <v>129</v>
      </c>
      <c r="AE53" s="24">
        <v>0</v>
      </c>
      <c r="AF53" s="24"/>
      <c r="AG53" s="26"/>
      <c r="AH53" s="24">
        <v>1</v>
      </c>
      <c r="AI53" s="24">
        <v>1</v>
      </c>
      <c r="AJ53" s="24">
        <v>1</v>
      </c>
      <c r="AK53" s="24">
        <v>0</v>
      </c>
      <c r="AL53" s="24">
        <v>0</v>
      </c>
      <c r="AM53" s="24" t="s">
        <v>132</v>
      </c>
      <c r="AN53" s="24" t="s">
        <v>111</v>
      </c>
      <c r="AO53" s="24" t="s">
        <v>118</v>
      </c>
      <c r="AP53" s="24">
        <v>1</v>
      </c>
      <c r="AQ53" s="39">
        <v>44125</v>
      </c>
      <c r="AR53" s="26">
        <v>44545</v>
      </c>
      <c r="AS53" s="28">
        <f>_xlfn.DAYS(AR53,AQ53)</f>
        <v>420</v>
      </c>
      <c r="AT53" s="28">
        <f t="shared" si="16"/>
        <v>420</v>
      </c>
      <c r="AU53" s="20">
        <v>1</v>
      </c>
      <c r="AV53" s="28">
        <f t="shared" si="17"/>
        <v>75</v>
      </c>
      <c r="AW53" s="39">
        <v>44125</v>
      </c>
      <c r="AX53" s="24">
        <v>117.5</v>
      </c>
      <c r="AY53" s="24">
        <v>11.19</v>
      </c>
      <c r="AZ53" s="24">
        <v>244.17</v>
      </c>
      <c r="BA53" s="24">
        <v>3.41</v>
      </c>
      <c r="BB53" s="24">
        <v>12.28</v>
      </c>
      <c r="BC53" s="24">
        <v>2.7</v>
      </c>
      <c r="BD53" s="24">
        <v>85</v>
      </c>
      <c r="BE53" s="24">
        <v>5</v>
      </c>
      <c r="BF53" s="24">
        <v>414</v>
      </c>
      <c r="BG53" s="24">
        <v>2.2200000000000002</v>
      </c>
      <c r="BH53" s="24">
        <v>0.76</v>
      </c>
      <c r="BI53" s="24">
        <v>1.64</v>
      </c>
      <c r="BJ53" s="29">
        <f>BG53/BI53</f>
        <v>1.3536585365853659</v>
      </c>
      <c r="BK53" s="29">
        <f>BI53/BH53</f>
        <v>2.1578947368421053</v>
      </c>
      <c r="BL53" s="29">
        <f>BF53/BI53</f>
        <v>252.43902439024393</v>
      </c>
      <c r="BM53" s="29">
        <f>BL53*BG53</f>
        <v>560.41463414634154</v>
      </c>
      <c r="BN53" s="24">
        <v>2</v>
      </c>
      <c r="BO53" s="24">
        <v>1</v>
      </c>
      <c r="BP53" s="24">
        <v>0.3</v>
      </c>
      <c r="BQ53" s="26">
        <v>44218</v>
      </c>
      <c r="BR53" s="24">
        <v>1</v>
      </c>
      <c r="BS53" s="24"/>
      <c r="BT53" s="26"/>
      <c r="BU53" s="24">
        <v>0</v>
      </c>
      <c r="BV53" s="24">
        <v>0</v>
      </c>
      <c r="BW53" s="26"/>
      <c r="BX53" s="26"/>
      <c r="BY53" s="24"/>
      <c r="BZ53" s="26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6"/>
      <c r="CU53" s="24"/>
      <c r="CV53" s="24"/>
      <c r="CW53" s="26"/>
      <c r="CX53" s="24"/>
      <c r="CY53" s="24">
        <v>0</v>
      </c>
      <c r="CZ53" s="24">
        <v>0</v>
      </c>
      <c r="DA53" s="24">
        <v>0</v>
      </c>
      <c r="DB53" s="24">
        <v>0</v>
      </c>
      <c r="DC53" s="24">
        <v>0</v>
      </c>
      <c r="DD53" s="24">
        <v>0</v>
      </c>
      <c r="DE53" s="24">
        <v>0</v>
      </c>
      <c r="DF53" s="24">
        <v>0</v>
      </c>
      <c r="DG53" s="24"/>
      <c r="DH53" s="26">
        <v>44586</v>
      </c>
      <c r="DI53" s="30"/>
    </row>
    <row r="54" spans="1:113" x14ac:dyDescent="0.25">
      <c r="A54" s="15">
        <v>122</v>
      </c>
      <c r="B54" s="54">
        <v>44134</v>
      </c>
      <c r="C54" s="17" t="s">
        <v>341</v>
      </c>
      <c r="D54" s="18">
        <v>440409096</v>
      </c>
      <c r="E54" s="19">
        <v>16171</v>
      </c>
      <c r="F54" s="20" t="s">
        <v>115</v>
      </c>
      <c r="G54" s="15">
        <v>116.52</v>
      </c>
      <c r="H54" s="15">
        <v>2.98</v>
      </c>
      <c r="I54" s="21">
        <v>42767</v>
      </c>
      <c r="J54" s="23">
        <f t="shared" si="14"/>
        <v>72</v>
      </c>
      <c r="K54" s="23">
        <v>113</v>
      </c>
      <c r="L54" s="23" t="s">
        <v>116</v>
      </c>
      <c r="M54" s="23">
        <v>8</v>
      </c>
      <c r="N54" s="24">
        <v>8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3"/>
      <c r="U54" s="23"/>
      <c r="V54" s="23">
        <v>1</v>
      </c>
      <c r="W54" s="37" t="s">
        <v>108</v>
      </c>
      <c r="X54" s="21">
        <v>42767</v>
      </c>
      <c r="Y54" s="21">
        <v>43586</v>
      </c>
      <c r="Z54" s="21">
        <v>43525</v>
      </c>
      <c r="AA54" s="22">
        <f t="shared" si="18"/>
        <v>61</v>
      </c>
      <c r="AB54" s="25">
        <v>0</v>
      </c>
      <c r="AC54" s="24">
        <v>1</v>
      </c>
      <c r="AD54" s="24"/>
      <c r="AE54" s="24">
        <v>1</v>
      </c>
      <c r="AF54" s="24"/>
      <c r="AG54" s="26"/>
      <c r="AH54" s="24">
        <v>0</v>
      </c>
      <c r="AI54" s="24">
        <v>1</v>
      </c>
      <c r="AJ54" s="24">
        <v>0</v>
      </c>
      <c r="AK54" s="24">
        <v>0</v>
      </c>
      <c r="AL54" s="24">
        <v>0</v>
      </c>
      <c r="AM54" s="24" t="s">
        <v>342</v>
      </c>
      <c r="AN54" s="24" t="s">
        <v>111</v>
      </c>
      <c r="AO54" s="24" t="s">
        <v>118</v>
      </c>
      <c r="AP54" s="24">
        <v>0</v>
      </c>
      <c r="AQ54" s="39">
        <v>44134</v>
      </c>
      <c r="AR54" s="26">
        <v>44316</v>
      </c>
      <c r="AS54" s="28">
        <f>_xlfn.DAYS(AR54,AQ54)</f>
        <v>182</v>
      </c>
      <c r="AT54" s="28">
        <f t="shared" si="16"/>
        <v>182</v>
      </c>
      <c r="AU54" s="20">
        <v>1</v>
      </c>
      <c r="AV54" s="28">
        <f t="shared" si="17"/>
        <v>76</v>
      </c>
      <c r="AW54" s="39">
        <v>44134</v>
      </c>
      <c r="AX54" s="24">
        <v>116</v>
      </c>
      <c r="AY54" s="24"/>
      <c r="AZ54" s="24"/>
      <c r="BA54" s="24">
        <v>2.98</v>
      </c>
      <c r="BB54" s="24">
        <v>3.11</v>
      </c>
      <c r="BC54" s="24">
        <v>12.3</v>
      </c>
      <c r="BD54" s="24">
        <v>134</v>
      </c>
      <c r="BE54" s="24">
        <v>6.95</v>
      </c>
      <c r="BF54" s="24">
        <v>322</v>
      </c>
      <c r="BG54" s="24">
        <v>4.71</v>
      </c>
      <c r="BH54" s="24">
        <v>0.75</v>
      </c>
      <c r="BI54" s="24">
        <v>1.25</v>
      </c>
      <c r="BJ54" s="29">
        <f>BG54/BI54</f>
        <v>3.7679999999999998</v>
      </c>
      <c r="BK54" s="29">
        <f>BI54/BH54</f>
        <v>1.6666666666666667</v>
      </c>
      <c r="BL54" s="29">
        <f>BF54/BI54</f>
        <v>257.60000000000002</v>
      </c>
      <c r="BM54" s="29">
        <f>BL54*BG54</f>
        <v>1213.296</v>
      </c>
      <c r="BN54" s="24">
        <v>1</v>
      </c>
      <c r="BO54" s="24">
        <v>0</v>
      </c>
      <c r="BP54" s="24">
        <v>34.340000000000003</v>
      </c>
      <c r="BQ54" s="26">
        <v>44162</v>
      </c>
      <c r="BR54" s="24">
        <v>1</v>
      </c>
      <c r="BS54" s="24"/>
      <c r="BT54" s="26"/>
      <c r="BU54" s="24">
        <v>0</v>
      </c>
      <c r="BV54" s="24">
        <v>1</v>
      </c>
      <c r="BW54" s="26"/>
      <c r="BX54" s="26"/>
      <c r="BY54" s="24"/>
      <c r="BZ54" s="26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6"/>
      <c r="CU54" s="24"/>
      <c r="CV54" s="24"/>
      <c r="CW54" s="26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6">
        <v>44344</v>
      </c>
      <c r="DI54" s="30"/>
    </row>
    <row r="55" spans="1:113" x14ac:dyDescent="0.25">
      <c r="A55" s="15">
        <v>123</v>
      </c>
      <c r="B55" s="54">
        <v>44141</v>
      </c>
      <c r="C55" s="17" t="s">
        <v>343</v>
      </c>
      <c r="D55" s="18">
        <v>370911424</v>
      </c>
      <c r="E55" s="19">
        <v>13769</v>
      </c>
      <c r="F55" s="20" t="s">
        <v>115</v>
      </c>
      <c r="G55" s="15">
        <v>1552.47</v>
      </c>
      <c r="H55" s="15"/>
      <c r="I55" s="21">
        <v>43893</v>
      </c>
      <c r="J55" s="23">
        <f t="shared" si="14"/>
        <v>82</v>
      </c>
      <c r="K55" s="23">
        <v>64</v>
      </c>
      <c r="L55" s="23" t="s">
        <v>344</v>
      </c>
      <c r="M55" s="23">
        <v>9</v>
      </c>
      <c r="N55" s="24">
        <v>8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3" t="s">
        <v>345</v>
      </c>
      <c r="U55" s="23"/>
      <c r="V55" s="23">
        <v>0</v>
      </c>
      <c r="W55" s="37" t="s">
        <v>128</v>
      </c>
      <c r="X55" s="21">
        <v>44125</v>
      </c>
      <c r="Y55" s="21">
        <v>44075</v>
      </c>
      <c r="Z55" s="21">
        <v>43894</v>
      </c>
      <c r="AA55" s="22">
        <f t="shared" si="18"/>
        <v>181</v>
      </c>
      <c r="AB55" s="25">
        <v>1</v>
      </c>
      <c r="AC55" s="24">
        <v>1</v>
      </c>
      <c r="AD55" s="24" t="s">
        <v>109</v>
      </c>
      <c r="AE55" s="24">
        <v>0</v>
      </c>
      <c r="AF55" s="24">
        <v>12.73</v>
      </c>
      <c r="AG55" s="26">
        <v>43949</v>
      </c>
      <c r="AH55" s="24">
        <v>0</v>
      </c>
      <c r="AI55" s="24">
        <v>1</v>
      </c>
      <c r="AJ55" s="24">
        <v>0</v>
      </c>
      <c r="AK55" s="24">
        <v>0</v>
      </c>
      <c r="AL55" s="24">
        <v>0</v>
      </c>
      <c r="AM55" s="24" t="s">
        <v>110</v>
      </c>
      <c r="AN55" s="24" t="s">
        <v>111</v>
      </c>
      <c r="AO55" s="24" t="s">
        <v>118</v>
      </c>
      <c r="AP55" s="24">
        <v>1</v>
      </c>
      <c r="AQ55" s="39">
        <v>44141</v>
      </c>
      <c r="AR55" s="26">
        <v>44330</v>
      </c>
      <c r="AS55" s="28">
        <f>_xlfn.DAYS(AR55,AQ55)</f>
        <v>189</v>
      </c>
      <c r="AT55" s="28">
        <f t="shared" si="16"/>
        <v>189</v>
      </c>
      <c r="AU55" s="20">
        <v>1</v>
      </c>
      <c r="AV55" s="28">
        <f t="shared" si="17"/>
        <v>83</v>
      </c>
      <c r="AW55" s="39">
        <v>44141</v>
      </c>
      <c r="AX55" s="24">
        <v>1553.47</v>
      </c>
      <c r="AY55" s="24">
        <v>20.6</v>
      </c>
      <c r="AZ55" s="24">
        <v>162.93</v>
      </c>
      <c r="BA55" s="24"/>
      <c r="BB55" s="24"/>
      <c r="BC55" s="24"/>
      <c r="BD55" s="24"/>
      <c r="BE55" s="24"/>
      <c r="BF55" s="24"/>
      <c r="BG55" s="24"/>
      <c r="BH55" s="24"/>
      <c r="BI55" s="24"/>
      <c r="BJ55" s="29"/>
      <c r="BK55" s="29"/>
      <c r="BL55" s="29"/>
      <c r="BM55" s="29"/>
      <c r="BN55" s="24">
        <v>1</v>
      </c>
      <c r="BO55" s="24">
        <v>0</v>
      </c>
      <c r="BP55" s="24">
        <v>80.91</v>
      </c>
      <c r="BQ55" s="26">
        <v>44169</v>
      </c>
      <c r="BR55" s="24">
        <v>0</v>
      </c>
      <c r="BS55" s="24"/>
      <c r="BT55" s="26"/>
      <c r="BU55" s="24">
        <v>0</v>
      </c>
      <c r="BV55" s="24">
        <v>1</v>
      </c>
      <c r="BW55" s="26">
        <v>44340</v>
      </c>
      <c r="BX55" s="26">
        <v>44536</v>
      </c>
      <c r="BY55" s="24">
        <v>10</v>
      </c>
      <c r="BZ55" s="26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6"/>
      <c r="CU55" s="24"/>
      <c r="CV55" s="24"/>
      <c r="CW55" s="26"/>
      <c r="CX55" s="24"/>
      <c r="CY55" s="24">
        <v>0</v>
      </c>
      <c r="CZ55" s="24">
        <v>0</v>
      </c>
      <c r="DA55" s="24" t="s">
        <v>132</v>
      </c>
      <c r="DB55" s="24">
        <v>0</v>
      </c>
      <c r="DC55" s="24">
        <v>0</v>
      </c>
      <c r="DD55" s="24">
        <v>0</v>
      </c>
      <c r="DE55" s="24">
        <v>0</v>
      </c>
      <c r="DF55" s="24">
        <v>0</v>
      </c>
      <c r="DG55" s="24">
        <v>0</v>
      </c>
      <c r="DH55" s="26">
        <v>44624</v>
      </c>
      <c r="DI55" s="30"/>
    </row>
    <row r="56" spans="1:113" x14ac:dyDescent="0.25">
      <c r="A56" s="15">
        <v>125</v>
      </c>
      <c r="B56" s="54">
        <v>44148</v>
      </c>
      <c r="C56" s="17" t="s">
        <v>348</v>
      </c>
      <c r="D56" s="18">
        <v>450922456</v>
      </c>
      <c r="E56" s="19">
        <v>16702</v>
      </c>
      <c r="F56" s="20" t="s">
        <v>115</v>
      </c>
      <c r="G56" s="15">
        <v>59.94</v>
      </c>
      <c r="H56" s="15">
        <v>4.22</v>
      </c>
      <c r="I56" s="21">
        <v>43483</v>
      </c>
      <c r="J56" s="23">
        <f t="shared" si="14"/>
        <v>73</v>
      </c>
      <c r="K56" s="23">
        <v>10.66</v>
      </c>
      <c r="L56" s="23" t="s">
        <v>121</v>
      </c>
      <c r="M56" s="23">
        <v>9</v>
      </c>
      <c r="N56" s="24">
        <v>8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3" t="s">
        <v>349</v>
      </c>
      <c r="U56" s="23"/>
      <c r="V56" s="23">
        <v>1</v>
      </c>
      <c r="W56" s="37" t="s">
        <v>108</v>
      </c>
      <c r="X56" s="21">
        <v>43483</v>
      </c>
      <c r="Y56" s="21">
        <v>43984</v>
      </c>
      <c r="Z56" s="21">
        <v>43507</v>
      </c>
      <c r="AA56" s="22">
        <f t="shared" si="18"/>
        <v>477</v>
      </c>
      <c r="AB56" s="25">
        <v>1</v>
      </c>
      <c r="AC56" s="24">
        <v>1</v>
      </c>
      <c r="AD56" s="24" t="s">
        <v>150</v>
      </c>
      <c r="AE56" s="24">
        <v>0</v>
      </c>
      <c r="AF56" s="24"/>
      <c r="AG56" s="26"/>
      <c r="AH56" s="24">
        <v>1</v>
      </c>
      <c r="AI56" s="24">
        <v>1</v>
      </c>
      <c r="AJ56" s="24">
        <v>0</v>
      </c>
      <c r="AK56" s="24">
        <v>0</v>
      </c>
      <c r="AL56" s="24">
        <v>0</v>
      </c>
      <c r="AM56" s="24" t="s">
        <v>132</v>
      </c>
      <c r="AN56" s="24" t="s">
        <v>111</v>
      </c>
      <c r="AO56" s="24" t="s">
        <v>118</v>
      </c>
      <c r="AP56" s="24">
        <v>1</v>
      </c>
      <c r="AQ56" s="39">
        <v>44148</v>
      </c>
      <c r="AR56" s="26">
        <v>44325</v>
      </c>
      <c r="AS56" s="28">
        <f>_xlfn.DAYS(AR56,AQ56)</f>
        <v>177</v>
      </c>
      <c r="AT56" s="28">
        <f t="shared" si="16"/>
        <v>177</v>
      </c>
      <c r="AU56" s="20">
        <v>1</v>
      </c>
      <c r="AV56" s="28">
        <f t="shared" si="17"/>
        <v>75</v>
      </c>
      <c r="AW56" s="39">
        <v>44148</v>
      </c>
      <c r="AX56" s="24">
        <v>59.94</v>
      </c>
      <c r="AY56" s="24"/>
      <c r="AZ56" s="24"/>
      <c r="BA56" s="24">
        <v>4.22</v>
      </c>
      <c r="BB56" s="24">
        <v>6</v>
      </c>
      <c r="BC56" s="24">
        <v>25.7</v>
      </c>
      <c r="BD56" s="24">
        <v>157</v>
      </c>
      <c r="BE56" s="24">
        <v>12.44</v>
      </c>
      <c r="BF56" s="24">
        <v>296</v>
      </c>
      <c r="BG56" s="24">
        <v>7.37</v>
      </c>
      <c r="BH56" s="24">
        <v>1.28</v>
      </c>
      <c r="BI56" s="24">
        <v>3.58</v>
      </c>
      <c r="BJ56" s="29">
        <f>BG56/BI56</f>
        <v>2.058659217877095</v>
      </c>
      <c r="BK56" s="29">
        <f>BI56/BH56</f>
        <v>2.796875</v>
      </c>
      <c r="BL56" s="29">
        <f>BF56/BI56</f>
        <v>82.681564245810051</v>
      </c>
      <c r="BM56" s="29">
        <f>BL56*BG56</f>
        <v>609.36312849162005</v>
      </c>
      <c r="BN56" s="24">
        <v>0</v>
      </c>
      <c r="BO56" s="24">
        <v>0</v>
      </c>
      <c r="BP56" s="24"/>
      <c r="BQ56" s="26"/>
      <c r="BR56" s="24"/>
      <c r="BS56" s="24"/>
      <c r="BT56" s="26"/>
      <c r="BU56" s="24">
        <v>0</v>
      </c>
      <c r="BV56" s="24">
        <v>0</v>
      </c>
      <c r="BW56" s="26"/>
      <c r="BX56" s="26"/>
      <c r="BY56" s="24"/>
      <c r="BZ56" s="26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6"/>
      <c r="CU56" s="24"/>
      <c r="CV56" s="24"/>
      <c r="CW56" s="26"/>
      <c r="CX56" s="24"/>
      <c r="CY56" s="24">
        <v>0</v>
      </c>
      <c r="CZ56" s="24">
        <v>0</v>
      </c>
      <c r="DA56" s="24">
        <v>0</v>
      </c>
      <c r="DB56" s="24">
        <v>0</v>
      </c>
      <c r="DC56" s="24">
        <v>0</v>
      </c>
      <c r="DD56" s="24">
        <v>0</v>
      </c>
      <c r="DE56" s="24">
        <v>1</v>
      </c>
      <c r="DF56" s="24">
        <v>0</v>
      </c>
      <c r="DG56" s="24">
        <v>0</v>
      </c>
      <c r="DH56" s="26">
        <v>44335</v>
      </c>
      <c r="DI56" s="30"/>
    </row>
    <row r="57" spans="1:113" x14ac:dyDescent="0.25">
      <c r="A57" s="15">
        <v>127</v>
      </c>
      <c r="B57" s="54">
        <v>44162</v>
      </c>
      <c r="C57" s="36" t="s">
        <v>353</v>
      </c>
      <c r="D57" s="18">
        <v>491217311</v>
      </c>
      <c r="E57" s="70">
        <v>15692</v>
      </c>
      <c r="F57" s="20" t="s">
        <v>115</v>
      </c>
      <c r="G57" s="15">
        <v>0.01</v>
      </c>
      <c r="H57" s="15">
        <v>2.74</v>
      </c>
      <c r="I57" s="21">
        <v>43956</v>
      </c>
      <c r="J57" s="23">
        <f t="shared" si="14"/>
        <v>77</v>
      </c>
      <c r="K57" s="23">
        <v>20</v>
      </c>
      <c r="L57" s="23" t="s">
        <v>116</v>
      </c>
      <c r="M57" s="23">
        <v>8</v>
      </c>
      <c r="N57" s="24">
        <v>8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3" t="s">
        <v>354</v>
      </c>
      <c r="U57" s="23"/>
      <c r="V57" s="37">
        <v>1</v>
      </c>
      <c r="W57" s="37" t="s">
        <v>355</v>
      </c>
      <c r="X57" s="21">
        <v>43956</v>
      </c>
      <c r="Y57" s="21"/>
      <c r="Z57" s="21">
        <v>43992</v>
      </c>
      <c r="AA57" s="22"/>
      <c r="AB57" s="25">
        <v>1</v>
      </c>
      <c r="AC57" s="24">
        <v>1</v>
      </c>
      <c r="AD57" s="24" t="s">
        <v>109</v>
      </c>
      <c r="AE57" s="24">
        <v>0</v>
      </c>
      <c r="AF57" s="24">
        <v>0.01</v>
      </c>
      <c r="AG57" s="26">
        <v>44372</v>
      </c>
      <c r="AH57" s="24">
        <v>0</v>
      </c>
      <c r="AI57" s="24">
        <v>1</v>
      </c>
      <c r="AJ57" s="24">
        <v>0</v>
      </c>
      <c r="AK57" s="24">
        <v>0</v>
      </c>
      <c r="AL57" s="24">
        <v>0</v>
      </c>
      <c r="AM57" s="24" t="s">
        <v>132</v>
      </c>
      <c r="AN57" s="24" t="s">
        <v>135</v>
      </c>
      <c r="AO57" s="24"/>
      <c r="AP57" s="24">
        <v>1</v>
      </c>
      <c r="AQ57" s="39">
        <v>44076</v>
      </c>
      <c r="AR57" s="31">
        <v>45061</v>
      </c>
      <c r="AS57" s="28"/>
      <c r="AT57" s="28">
        <f t="shared" si="16"/>
        <v>985</v>
      </c>
      <c r="AU57" s="20">
        <v>0</v>
      </c>
      <c r="AV57" s="28">
        <f t="shared" si="17"/>
        <v>77</v>
      </c>
      <c r="AW57" s="26">
        <v>44076</v>
      </c>
      <c r="AX57" s="71">
        <v>2.67</v>
      </c>
      <c r="AY57" s="24"/>
      <c r="AZ57" s="24"/>
      <c r="BA57" s="24">
        <v>2.75</v>
      </c>
      <c r="BB57" s="24">
        <v>5.56</v>
      </c>
      <c r="BC57" s="24">
        <v>1</v>
      </c>
      <c r="BD57" s="24">
        <v>154</v>
      </c>
      <c r="BE57" s="24">
        <v>3.91</v>
      </c>
      <c r="BF57" s="24">
        <v>284</v>
      </c>
      <c r="BG57" s="24">
        <v>1.9</v>
      </c>
      <c r="BH57" s="24">
        <v>0.51</v>
      </c>
      <c r="BI57" s="24">
        <v>1.43</v>
      </c>
      <c r="BJ57" s="29">
        <f>BG57/BI57</f>
        <v>1.3286713286713288</v>
      </c>
      <c r="BK57" s="29">
        <f>BI57/BH57</f>
        <v>2.8039215686274508</v>
      </c>
      <c r="BL57" s="29">
        <f>BF57/BI57</f>
        <v>198.60139860139861</v>
      </c>
      <c r="BM57" s="29">
        <f>BL57*BG57</f>
        <v>377.34265734265733</v>
      </c>
      <c r="BN57" s="24">
        <v>1</v>
      </c>
      <c r="BO57" s="24"/>
      <c r="BP57" s="24">
        <v>0.01</v>
      </c>
      <c r="BQ57" s="26">
        <v>44372</v>
      </c>
      <c r="BR57" s="24">
        <v>1</v>
      </c>
      <c r="BS57" s="24"/>
      <c r="BT57" s="26"/>
      <c r="BU57" s="24"/>
      <c r="BV57" s="24">
        <v>0</v>
      </c>
      <c r="BW57" s="24"/>
      <c r="BX57" s="24"/>
      <c r="BY57" s="24"/>
      <c r="BZ57" s="26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6"/>
      <c r="CU57" s="24"/>
      <c r="CV57" s="24"/>
      <c r="CW57" s="26"/>
      <c r="CX57" s="24"/>
      <c r="CY57" s="24"/>
      <c r="CZ57" s="24"/>
      <c r="DA57" s="24"/>
      <c r="DB57" s="24"/>
      <c r="DC57" s="24"/>
      <c r="DD57" s="24"/>
      <c r="DE57" s="24"/>
      <c r="DF57" s="24"/>
      <c r="DG57" s="24">
        <v>0</v>
      </c>
      <c r="DH57" s="26">
        <v>44582</v>
      </c>
      <c r="DI57" s="30"/>
    </row>
    <row r="58" spans="1:113" x14ac:dyDescent="0.25">
      <c r="A58" s="15">
        <v>130</v>
      </c>
      <c r="B58" s="54">
        <v>44209</v>
      </c>
      <c r="C58" s="17" t="s">
        <v>359</v>
      </c>
      <c r="D58" s="18">
        <v>401009402</v>
      </c>
      <c r="E58" s="19">
        <v>14893</v>
      </c>
      <c r="F58" s="20" t="s">
        <v>115</v>
      </c>
      <c r="G58" s="15">
        <v>216.43</v>
      </c>
      <c r="H58" s="15">
        <v>3.38</v>
      </c>
      <c r="I58" s="21">
        <v>40616</v>
      </c>
      <c r="J58" s="23">
        <f t="shared" si="14"/>
        <v>70</v>
      </c>
      <c r="K58" s="23">
        <v>9.69</v>
      </c>
      <c r="L58" s="23" t="s">
        <v>152</v>
      </c>
      <c r="M58" s="23">
        <v>7</v>
      </c>
      <c r="N58" s="24">
        <v>7</v>
      </c>
      <c r="O58" s="24">
        <v>0</v>
      </c>
      <c r="P58" s="24">
        <v>0</v>
      </c>
      <c r="Q58" s="24">
        <v>0</v>
      </c>
      <c r="R58" s="24">
        <v>1</v>
      </c>
      <c r="S58" s="24">
        <v>0</v>
      </c>
      <c r="T58" s="23"/>
      <c r="U58" s="23" t="s">
        <v>360</v>
      </c>
      <c r="V58" s="23">
        <v>0</v>
      </c>
      <c r="W58" s="37" t="s">
        <v>138</v>
      </c>
      <c r="X58" s="21">
        <v>44168</v>
      </c>
      <c r="Y58" s="21">
        <v>44168</v>
      </c>
      <c r="Z58" s="21">
        <v>43242</v>
      </c>
      <c r="AA58" s="22">
        <f>DATEDIF(Z58,Y58,"d")</f>
        <v>926</v>
      </c>
      <c r="AB58" s="25">
        <v>0</v>
      </c>
      <c r="AC58" s="24">
        <v>0</v>
      </c>
      <c r="AD58" s="24"/>
      <c r="AE58" s="24">
        <v>1</v>
      </c>
      <c r="AF58" s="24">
        <v>0.26</v>
      </c>
      <c r="AG58" s="26"/>
      <c r="AH58" s="24">
        <v>1</v>
      </c>
      <c r="AI58" s="24">
        <v>1</v>
      </c>
      <c r="AJ58" s="24">
        <v>0</v>
      </c>
      <c r="AK58" s="24">
        <v>0</v>
      </c>
      <c r="AL58" s="24">
        <v>0</v>
      </c>
      <c r="AM58" s="24" t="s">
        <v>132</v>
      </c>
      <c r="AN58" s="24" t="s">
        <v>111</v>
      </c>
      <c r="AO58" s="24" t="s">
        <v>118</v>
      </c>
      <c r="AP58" s="24">
        <v>1</v>
      </c>
      <c r="AQ58" s="39">
        <v>44209</v>
      </c>
      <c r="AR58" s="26">
        <v>44636</v>
      </c>
      <c r="AS58" s="28">
        <f>_xlfn.DAYS(AR58,AQ58)</f>
        <v>427</v>
      </c>
      <c r="AT58" s="28">
        <f t="shared" si="16"/>
        <v>427</v>
      </c>
      <c r="AU58" s="20">
        <v>1</v>
      </c>
      <c r="AV58" s="28">
        <f t="shared" si="17"/>
        <v>80</v>
      </c>
      <c r="AW58" s="26">
        <v>44209</v>
      </c>
      <c r="AX58" s="24">
        <v>216.43</v>
      </c>
      <c r="AY58" s="24">
        <v>12.54</v>
      </c>
      <c r="AZ58" s="24">
        <v>127.68</v>
      </c>
      <c r="BA58" s="24">
        <v>3.38</v>
      </c>
      <c r="BB58" s="24">
        <v>1.19</v>
      </c>
      <c r="BC58" s="24">
        <v>0.6</v>
      </c>
      <c r="BD58" s="24">
        <v>138</v>
      </c>
      <c r="BE58" s="24">
        <v>8.1999999999999993</v>
      </c>
      <c r="BF58" s="24">
        <v>167</v>
      </c>
      <c r="BG58" s="24">
        <v>5.85</v>
      </c>
      <c r="BH58" s="24">
        <v>0.68</v>
      </c>
      <c r="BI58" s="24">
        <v>1.43</v>
      </c>
      <c r="BJ58" s="29">
        <f>BG58/BI58</f>
        <v>4.0909090909090908</v>
      </c>
      <c r="BK58" s="29">
        <f>BI58/BH58</f>
        <v>2.1029411764705879</v>
      </c>
      <c r="BL58" s="29">
        <f>BF58/BI58</f>
        <v>116.78321678321679</v>
      </c>
      <c r="BM58" s="29">
        <f>BL58*BG58</f>
        <v>683.18181818181813</v>
      </c>
      <c r="BN58" s="24">
        <v>0</v>
      </c>
      <c r="BO58" s="24">
        <v>0</v>
      </c>
      <c r="BP58" s="24">
        <v>37.75</v>
      </c>
      <c r="BQ58" s="26">
        <v>44323</v>
      </c>
      <c r="BR58" s="24">
        <v>1</v>
      </c>
      <c r="BS58" s="24"/>
      <c r="BT58" s="26"/>
      <c r="BU58" s="24"/>
      <c r="BV58" s="24">
        <v>1</v>
      </c>
      <c r="BW58" s="26"/>
      <c r="BX58" s="26"/>
      <c r="BY58" s="24"/>
      <c r="BZ58" s="26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6"/>
      <c r="CU58" s="24"/>
      <c r="CV58" s="24"/>
      <c r="CW58" s="26"/>
      <c r="CX58" s="24"/>
      <c r="CY58" s="24"/>
      <c r="CZ58" s="24"/>
      <c r="DA58" s="24"/>
      <c r="DB58" s="24"/>
      <c r="DC58" s="24"/>
      <c r="DD58" s="24"/>
      <c r="DE58" s="24"/>
      <c r="DF58" s="24"/>
      <c r="DG58" s="24">
        <v>0</v>
      </c>
      <c r="DH58" s="26">
        <v>44636</v>
      </c>
      <c r="DI58" s="30"/>
    </row>
    <row r="59" spans="1:113" x14ac:dyDescent="0.25">
      <c r="A59" s="15">
        <v>134</v>
      </c>
      <c r="B59" s="54">
        <v>44232</v>
      </c>
      <c r="C59" s="17" t="s">
        <v>370</v>
      </c>
      <c r="D59" s="18">
        <v>351029406</v>
      </c>
      <c r="E59" s="19">
        <v>13086</v>
      </c>
      <c r="F59" s="20" t="s">
        <v>115</v>
      </c>
      <c r="G59" s="15">
        <v>172.75</v>
      </c>
      <c r="H59" s="15">
        <v>5.6</v>
      </c>
      <c r="I59" s="21">
        <v>40891</v>
      </c>
      <c r="J59" s="23">
        <f t="shared" si="14"/>
        <v>76</v>
      </c>
      <c r="K59" s="23">
        <v>44781</v>
      </c>
      <c r="L59" s="23" t="s">
        <v>159</v>
      </c>
      <c r="M59" s="23">
        <v>6</v>
      </c>
      <c r="N59" s="24">
        <v>6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3"/>
      <c r="U59" s="23"/>
      <c r="V59" s="23">
        <v>0</v>
      </c>
      <c r="W59" s="37"/>
      <c r="X59" s="21">
        <v>43831</v>
      </c>
      <c r="Y59" s="21">
        <v>44105</v>
      </c>
      <c r="Z59" s="21">
        <v>43853</v>
      </c>
      <c r="AA59" s="22">
        <f>DATEDIF(Z59,Y59,"d")</f>
        <v>252</v>
      </c>
      <c r="AB59" s="25">
        <v>1</v>
      </c>
      <c r="AC59" s="24">
        <v>1</v>
      </c>
      <c r="AD59" s="39" t="s">
        <v>371</v>
      </c>
      <c r="AE59" s="24">
        <v>0</v>
      </c>
      <c r="AF59" s="24">
        <v>10.5</v>
      </c>
      <c r="AG59" s="26">
        <v>43938</v>
      </c>
      <c r="AH59" s="24">
        <v>0</v>
      </c>
      <c r="AI59" s="24">
        <v>1</v>
      </c>
      <c r="AJ59" s="24">
        <v>0</v>
      </c>
      <c r="AK59" s="24">
        <v>0</v>
      </c>
      <c r="AL59" s="24">
        <v>0</v>
      </c>
      <c r="AM59" s="24" t="s">
        <v>110</v>
      </c>
      <c r="AN59" s="24" t="s">
        <v>111</v>
      </c>
      <c r="AO59" s="24" t="s">
        <v>118</v>
      </c>
      <c r="AP59" s="24">
        <v>1</v>
      </c>
      <c r="AQ59" s="39">
        <v>44233</v>
      </c>
      <c r="AR59" s="26">
        <v>44642</v>
      </c>
      <c r="AS59" s="28">
        <f>_xlfn.DAYS(AR59,AQ59)</f>
        <v>409</v>
      </c>
      <c r="AT59" s="28">
        <f t="shared" si="16"/>
        <v>409</v>
      </c>
      <c r="AU59" s="20">
        <v>1</v>
      </c>
      <c r="AV59" s="28">
        <f t="shared" si="17"/>
        <v>85</v>
      </c>
      <c r="AW59" s="26">
        <v>44232</v>
      </c>
      <c r="AX59" s="24">
        <v>172.75</v>
      </c>
      <c r="AY59" s="24">
        <v>2.9</v>
      </c>
      <c r="AZ59" s="24">
        <v>639.41999999999996</v>
      </c>
      <c r="BA59" s="24">
        <v>5.6</v>
      </c>
      <c r="BB59" s="24">
        <v>23.38</v>
      </c>
      <c r="BC59" s="24">
        <v>5.0999999999999996</v>
      </c>
      <c r="BD59" s="24">
        <v>93</v>
      </c>
      <c r="BE59" s="24">
        <v>6.64</v>
      </c>
      <c r="BF59" s="24">
        <v>189</v>
      </c>
      <c r="BG59" s="24">
        <v>4.78</v>
      </c>
      <c r="BH59" s="24">
        <v>0.42</v>
      </c>
      <c r="BI59" s="24">
        <v>1.1299999999999999</v>
      </c>
      <c r="BJ59" s="29">
        <f>BG59/BI59</f>
        <v>4.230088495575222</v>
      </c>
      <c r="BK59" s="29">
        <f>BI59/BH59</f>
        <v>2.6904761904761902</v>
      </c>
      <c r="BL59" s="29">
        <f>BF59/BI59</f>
        <v>167.25663716814162</v>
      </c>
      <c r="BM59" s="29">
        <f>BL59*BG59</f>
        <v>799.48672566371704</v>
      </c>
      <c r="BN59" s="24">
        <v>1</v>
      </c>
      <c r="BO59" s="24">
        <v>0</v>
      </c>
      <c r="BP59" s="24">
        <v>2.0299999999999998</v>
      </c>
      <c r="BQ59" s="26">
        <v>44314</v>
      </c>
      <c r="BR59" s="24">
        <v>1</v>
      </c>
      <c r="BS59" s="24"/>
      <c r="BT59" s="26"/>
      <c r="BU59" s="24">
        <v>1</v>
      </c>
      <c r="BV59" s="24">
        <v>0</v>
      </c>
      <c r="BW59" s="26"/>
      <c r="BX59" s="26"/>
      <c r="BY59" s="24"/>
      <c r="BZ59" s="26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6"/>
      <c r="CU59" s="24"/>
      <c r="CV59" s="24"/>
      <c r="CW59" s="26"/>
      <c r="CX59" s="24"/>
      <c r="CY59" s="24">
        <v>0</v>
      </c>
      <c r="CZ59" s="24">
        <v>0</v>
      </c>
      <c r="DA59" s="24">
        <v>0</v>
      </c>
      <c r="DB59" s="24">
        <v>0</v>
      </c>
      <c r="DC59" s="24">
        <v>0</v>
      </c>
      <c r="DD59" s="24">
        <v>0</v>
      </c>
      <c r="DE59" s="24">
        <v>1</v>
      </c>
      <c r="DF59" s="24">
        <v>0</v>
      </c>
      <c r="DG59" s="24">
        <v>1</v>
      </c>
      <c r="DH59" s="26">
        <v>44647</v>
      </c>
      <c r="DI59" s="30"/>
    </row>
    <row r="60" spans="1:113" x14ac:dyDescent="0.25">
      <c r="A60" s="15">
        <v>136</v>
      </c>
      <c r="B60" s="54">
        <v>44245</v>
      </c>
      <c r="C60" s="17" t="s">
        <v>375</v>
      </c>
      <c r="D60" s="18">
        <v>440414421</v>
      </c>
      <c r="E60" s="19">
        <v>16176</v>
      </c>
      <c r="F60" s="20" t="s">
        <v>115</v>
      </c>
      <c r="G60" s="15">
        <v>24.12</v>
      </c>
      <c r="H60" s="15">
        <v>3.8</v>
      </c>
      <c r="I60" s="21">
        <v>43957</v>
      </c>
      <c r="J60" s="23">
        <f t="shared" si="14"/>
        <v>76</v>
      </c>
      <c r="K60" s="23">
        <v>8.01</v>
      </c>
      <c r="L60" s="23" t="s">
        <v>121</v>
      </c>
      <c r="M60" s="23">
        <v>9</v>
      </c>
      <c r="N60" s="24">
        <v>8</v>
      </c>
      <c r="O60" s="24">
        <v>0</v>
      </c>
      <c r="P60" s="24">
        <v>1</v>
      </c>
      <c r="Q60" s="24">
        <v>0</v>
      </c>
      <c r="R60" s="24">
        <v>0</v>
      </c>
      <c r="S60" s="24">
        <v>1</v>
      </c>
      <c r="T60" s="23"/>
      <c r="U60" s="23" t="s">
        <v>376</v>
      </c>
      <c r="V60" s="23">
        <v>0</v>
      </c>
      <c r="W60" s="37" t="s">
        <v>128</v>
      </c>
      <c r="X60" s="21">
        <v>44138</v>
      </c>
      <c r="Y60" s="21">
        <v>44138</v>
      </c>
      <c r="Z60" s="21">
        <v>43525</v>
      </c>
      <c r="AA60" s="22">
        <f>DATEDIF(Z60,Y60,"d")</f>
        <v>613</v>
      </c>
      <c r="AB60" s="25">
        <v>0</v>
      </c>
      <c r="AC60" s="24">
        <v>1</v>
      </c>
      <c r="AD60" s="24" t="s">
        <v>313</v>
      </c>
      <c r="AE60" s="24">
        <v>0</v>
      </c>
      <c r="AF60" s="24">
        <v>7.0000000000000007E-2</v>
      </c>
      <c r="AG60" s="26">
        <v>43721</v>
      </c>
      <c r="AH60" s="24">
        <v>0</v>
      </c>
      <c r="AI60" s="24">
        <v>1</v>
      </c>
      <c r="AJ60" s="24">
        <v>0</v>
      </c>
      <c r="AK60" s="24">
        <v>0</v>
      </c>
      <c r="AL60" s="24">
        <v>0</v>
      </c>
      <c r="AM60" s="24" t="s">
        <v>110</v>
      </c>
      <c r="AN60" s="24" t="s">
        <v>111</v>
      </c>
      <c r="AO60" s="24" t="s">
        <v>118</v>
      </c>
      <c r="AP60" s="24">
        <v>0</v>
      </c>
      <c r="AQ60" s="39">
        <v>44246</v>
      </c>
      <c r="AR60" s="31">
        <v>45061</v>
      </c>
      <c r="AS60" s="28"/>
      <c r="AT60" s="28">
        <f t="shared" si="16"/>
        <v>815</v>
      </c>
      <c r="AU60" s="20">
        <v>1</v>
      </c>
      <c r="AV60" s="28">
        <f t="shared" si="17"/>
        <v>76</v>
      </c>
      <c r="AW60" s="26">
        <v>44245</v>
      </c>
      <c r="AX60" s="24">
        <v>24.12</v>
      </c>
      <c r="AY60" s="24">
        <v>23.52</v>
      </c>
      <c r="AZ60" s="24">
        <v>92.3</v>
      </c>
      <c r="BA60" s="24">
        <v>3.8</v>
      </c>
      <c r="BB60" s="24">
        <v>2.31</v>
      </c>
      <c r="BC60" s="24">
        <v>1.6</v>
      </c>
      <c r="BD60" s="24">
        <v>146</v>
      </c>
      <c r="BE60" s="24">
        <v>8.32</v>
      </c>
      <c r="BF60" s="24">
        <v>323</v>
      </c>
      <c r="BG60" s="24">
        <v>5.96</v>
      </c>
      <c r="BH60" s="24">
        <v>0.55000000000000004</v>
      </c>
      <c r="BI60" s="24">
        <v>1.6</v>
      </c>
      <c r="BJ60" s="29">
        <f>BG60/BI60</f>
        <v>3.7249999999999996</v>
      </c>
      <c r="BK60" s="29">
        <f>BI60/BH60</f>
        <v>2.9090909090909092</v>
      </c>
      <c r="BL60" s="29">
        <f>BF60/BI60</f>
        <v>201.875</v>
      </c>
      <c r="BM60" s="29">
        <f>BL60*BG60</f>
        <v>1203.175</v>
      </c>
      <c r="BN60" s="24">
        <v>1</v>
      </c>
      <c r="BO60" s="24">
        <v>3</v>
      </c>
      <c r="BP60" s="24">
        <v>0.8</v>
      </c>
      <c r="BQ60" s="26">
        <v>44412</v>
      </c>
      <c r="BR60" s="24">
        <v>1</v>
      </c>
      <c r="BS60" s="24"/>
      <c r="BT60" s="26"/>
      <c r="BU60" s="24">
        <v>1</v>
      </c>
      <c r="BV60" s="24">
        <v>0</v>
      </c>
      <c r="BW60" s="26"/>
      <c r="BX60" s="26"/>
      <c r="BY60" s="24"/>
      <c r="BZ60" s="26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6"/>
      <c r="CU60" s="24"/>
      <c r="CV60" s="24"/>
      <c r="CW60" s="26"/>
      <c r="CX60" s="24"/>
      <c r="CY60" s="24">
        <v>0</v>
      </c>
      <c r="CZ60" s="24">
        <v>0</v>
      </c>
      <c r="DA60" s="24">
        <v>0</v>
      </c>
      <c r="DB60" s="24">
        <v>0</v>
      </c>
      <c r="DC60" s="24">
        <v>1</v>
      </c>
      <c r="DD60" s="24">
        <v>1</v>
      </c>
      <c r="DE60" s="24">
        <v>0</v>
      </c>
      <c r="DF60" s="24">
        <v>0</v>
      </c>
      <c r="DG60" s="24">
        <v>0</v>
      </c>
      <c r="DH60" s="26">
        <v>44643</v>
      </c>
      <c r="DI60" s="30"/>
    </row>
    <row r="61" spans="1:113" x14ac:dyDescent="0.25">
      <c r="A61" s="15">
        <v>137</v>
      </c>
      <c r="B61" s="54">
        <v>44250</v>
      </c>
      <c r="C61" s="17" t="s">
        <v>377</v>
      </c>
      <c r="D61" s="18">
        <v>431207439</v>
      </c>
      <c r="E61" s="19">
        <v>16047</v>
      </c>
      <c r="F61" s="20" t="s">
        <v>115</v>
      </c>
      <c r="G61" s="15">
        <v>0.92</v>
      </c>
      <c r="H61" s="15">
        <v>4.37</v>
      </c>
      <c r="I61" s="21">
        <v>42083</v>
      </c>
      <c r="J61" s="23">
        <f t="shared" si="14"/>
        <v>71</v>
      </c>
      <c r="K61" s="23">
        <v>5.7</v>
      </c>
      <c r="L61" s="23" t="s">
        <v>121</v>
      </c>
      <c r="M61" s="23">
        <v>9</v>
      </c>
      <c r="N61" s="24">
        <v>8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3" t="s">
        <v>378</v>
      </c>
      <c r="U61" s="23"/>
      <c r="V61" s="23">
        <v>0</v>
      </c>
      <c r="W61" s="37" t="s">
        <v>138</v>
      </c>
      <c r="X61" s="21">
        <v>43525</v>
      </c>
      <c r="Y61" s="21"/>
      <c r="Z61" s="21">
        <v>42093</v>
      </c>
      <c r="AA61" s="22"/>
      <c r="AB61" s="25">
        <v>0</v>
      </c>
      <c r="AC61" s="24">
        <v>1</v>
      </c>
      <c r="AD61" s="24" t="s">
        <v>117</v>
      </c>
      <c r="AE61" s="24">
        <v>1</v>
      </c>
      <c r="AF61" s="24">
        <v>0.05</v>
      </c>
      <c r="AG61" s="26">
        <v>42466</v>
      </c>
      <c r="AH61" s="24">
        <v>0</v>
      </c>
      <c r="AI61" s="24">
        <v>1</v>
      </c>
      <c r="AJ61" s="24">
        <v>0</v>
      </c>
      <c r="AK61" s="24">
        <v>0</v>
      </c>
      <c r="AL61" s="24">
        <v>0</v>
      </c>
      <c r="AM61" s="24" t="s">
        <v>110</v>
      </c>
      <c r="AN61" s="24" t="s">
        <v>111</v>
      </c>
      <c r="AO61" s="24" t="s">
        <v>118</v>
      </c>
      <c r="AP61" s="24"/>
      <c r="AQ61" s="39">
        <v>44967</v>
      </c>
      <c r="AR61" s="31">
        <v>45061</v>
      </c>
      <c r="AS61" s="28"/>
      <c r="AT61" s="28">
        <f t="shared" si="16"/>
        <v>94</v>
      </c>
      <c r="AU61" s="20">
        <v>1</v>
      </c>
      <c r="AV61" s="28">
        <f t="shared" si="17"/>
        <v>79</v>
      </c>
      <c r="AW61" s="26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9"/>
      <c r="BK61" s="29"/>
      <c r="BL61" s="29"/>
      <c r="BM61" s="29"/>
      <c r="BN61" s="24"/>
      <c r="BO61" s="24"/>
      <c r="BP61" s="24"/>
      <c r="BQ61" s="26"/>
      <c r="BR61" s="24"/>
      <c r="BS61" s="24"/>
      <c r="BT61" s="26"/>
      <c r="BU61" s="24"/>
      <c r="BV61" s="24"/>
      <c r="BW61" s="26"/>
      <c r="BX61" s="26"/>
      <c r="BY61" s="24"/>
      <c r="BZ61" s="26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6"/>
      <c r="CU61" s="24"/>
      <c r="CV61" s="24"/>
      <c r="CW61" s="26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6">
        <v>44264</v>
      </c>
      <c r="DI61" s="30"/>
    </row>
    <row r="62" spans="1:113" x14ac:dyDescent="0.25">
      <c r="A62" s="15">
        <v>140</v>
      </c>
      <c r="B62" s="54">
        <v>44281</v>
      </c>
      <c r="C62" s="17" t="s">
        <v>382</v>
      </c>
      <c r="D62" s="18">
        <v>500115089</v>
      </c>
      <c r="E62" s="19">
        <v>18278</v>
      </c>
      <c r="F62" s="20" t="s">
        <v>115</v>
      </c>
      <c r="G62" s="15">
        <v>87.02</v>
      </c>
      <c r="H62" s="15">
        <v>3.1</v>
      </c>
      <c r="I62" s="21">
        <v>42370</v>
      </c>
      <c r="J62" s="23">
        <f t="shared" si="14"/>
        <v>65</v>
      </c>
      <c r="K62" s="23">
        <v>4.45</v>
      </c>
      <c r="L62" s="23" t="s">
        <v>152</v>
      </c>
      <c r="M62" s="23">
        <v>7</v>
      </c>
      <c r="N62" s="24">
        <v>7</v>
      </c>
      <c r="O62" s="24">
        <v>0</v>
      </c>
      <c r="P62" s="24">
        <v>0</v>
      </c>
      <c r="Q62" s="24">
        <v>0</v>
      </c>
      <c r="R62" s="24">
        <v>1</v>
      </c>
      <c r="S62" s="24">
        <v>0</v>
      </c>
      <c r="T62" s="23"/>
      <c r="U62" s="23" t="s">
        <v>383</v>
      </c>
      <c r="V62" s="23">
        <v>0</v>
      </c>
      <c r="W62" s="37" t="s">
        <v>128</v>
      </c>
      <c r="X62" s="21">
        <v>43565</v>
      </c>
      <c r="Y62" s="21">
        <v>44495</v>
      </c>
      <c r="Z62" s="21">
        <v>43252</v>
      </c>
      <c r="AA62" s="22">
        <f>DATEDIF(Z62,Y62,"d")</f>
        <v>1243</v>
      </c>
      <c r="AB62" s="25">
        <v>0</v>
      </c>
      <c r="AC62" s="24">
        <v>1</v>
      </c>
      <c r="AD62" s="24" t="s">
        <v>129</v>
      </c>
      <c r="AE62" s="24">
        <v>0</v>
      </c>
      <c r="AF62" s="24"/>
      <c r="AG62" s="26"/>
      <c r="AH62" s="24">
        <v>0</v>
      </c>
      <c r="AI62" s="24">
        <v>1</v>
      </c>
      <c r="AJ62" s="24">
        <v>0</v>
      </c>
      <c r="AK62" s="24">
        <v>0</v>
      </c>
      <c r="AL62" s="24">
        <v>0</v>
      </c>
      <c r="AM62" s="24" t="s">
        <v>132</v>
      </c>
      <c r="AN62" s="24" t="s">
        <v>111</v>
      </c>
      <c r="AO62" s="24" t="s">
        <v>118</v>
      </c>
      <c r="AP62" s="24"/>
      <c r="AQ62" s="39">
        <v>44281</v>
      </c>
      <c r="AR62" s="26">
        <v>44519</v>
      </c>
      <c r="AS62" s="28">
        <f>_xlfn.DAYS(AR62,AQ62)</f>
        <v>238</v>
      </c>
      <c r="AT62" s="28">
        <f t="shared" si="16"/>
        <v>238</v>
      </c>
      <c r="AU62" s="20">
        <v>1</v>
      </c>
      <c r="AV62" s="28">
        <f t="shared" si="17"/>
        <v>71</v>
      </c>
      <c r="AW62" s="26">
        <v>44281</v>
      </c>
      <c r="AX62" s="24">
        <v>87.02</v>
      </c>
      <c r="AY62" s="24">
        <v>10.61</v>
      </c>
      <c r="AZ62" s="24">
        <v>128.65</v>
      </c>
      <c r="BA62" s="24">
        <v>3.1</v>
      </c>
      <c r="BB62" s="24">
        <v>3.35</v>
      </c>
      <c r="BC62" s="24">
        <v>116.7</v>
      </c>
      <c r="BD62" s="24"/>
      <c r="BE62" s="24"/>
      <c r="BF62" s="24"/>
      <c r="BG62" s="24"/>
      <c r="BH62" s="24"/>
      <c r="BI62" s="24"/>
      <c r="BJ62" s="29"/>
      <c r="BK62" s="29"/>
      <c r="BL62" s="29"/>
      <c r="BM62" s="29"/>
      <c r="BN62" s="24">
        <v>1</v>
      </c>
      <c r="BO62" s="24"/>
      <c r="BP62" s="24">
        <v>29.34</v>
      </c>
      <c r="BQ62" s="26">
        <v>44337</v>
      </c>
      <c r="BR62" s="24">
        <v>1</v>
      </c>
      <c r="BS62" s="24"/>
      <c r="BT62" s="26"/>
      <c r="BU62" s="24">
        <v>0</v>
      </c>
      <c r="BV62" s="24">
        <v>1</v>
      </c>
      <c r="BW62" s="26">
        <v>44529</v>
      </c>
      <c r="BX62" s="26" t="s">
        <v>265</v>
      </c>
      <c r="BY62" s="24"/>
      <c r="BZ62" s="26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6"/>
      <c r="CU62" s="24"/>
      <c r="CV62" s="24"/>
      <c r="CW62" s="26"/>
      <c r="CX62" s="24"/>
      <c r="CY62" s="24">
        <v>0</v>
      </c>
      <c r="CZ62" s="24">
        <v>0</v>
      </c>
      <c r="DA62" s="24">
        <v>0</v>
      </c>
      <c r="DB62" s="24">
        <v>0</v>
      </c>
      <c r="DC62" s="24">
        <v>0</v>
      </c>
      <c r="DD62" s="24"/>
      <c r="DE62" s="24">
        <v>0</v>
      </c>
      <c r="DF62" s="24">
        <v>0</v>
      </c>
      <c r="DG62" s="24">
        <v>0</v>
      </c>
      <c r="DH62" s="26">
        <v>44519</v>
      </c>
      <c r="DI62" s="30"/>
    </row>
    <row r="63" spans="1:113" x14ac:dyDescent="0.25">
      <c r="A63" s="15">
        <v>143</v>
      </c>
      <c r="B63" s="54">
        <v>44300</v>
      </c>
      <c r="C63" s="17" t="s">
        <v>389</v>
      </c>
      <c r="D63" s="18">
        <v>361122064</v>
      </c>
      <c r="E63" s="19">
        <v>13476</v>
      </c>
      <c r="F63" s="20" t="s">
        <v>115</v>
      </c>
      <c r="G63" s="15"/>
      <c r="H63" s="15"/>
      <c r="I63" s="72">
        <v>38565</v>
      </c>
      <c r="J63" s="23">
        <f t="shared" si="14"/>
        <v>68</v>
      </c>
      <c r="K63" s="23"/>
      <c r="L63" s="23"/>
      <c r="M63" s="23"/>
      <c r="N63" s="24"/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3"/>
      <c r="U63" s="23"/>
      <c r="V63" s="23">
        <v>0</v>
      </c>
      <c r="W63" s="37"/>
      <c r="X63" s="72">
        <v>44263</v>
      </c>
      <c r="Y63" s="72">
        <v>44048</v>
      </c>
      <c r="Z63" s="73">
        <v>38534</v>
      </c>
      <c r="AA63" s="22">
        <f>DATEDIF(Z63,Y63,"d")</f>
        <v>5514</v>
      </c>
      <c r="AB63" s="24">
        <v>0</v>
      </c>
      <c r="AC63" s="24">
        <v>0</v>
      </c>
      <c r="AD63" s="24"/>
      <c r="AE63" s="24">
        <v>1</v>
      </c>
      <c r="AF63" s="24"/>
      <c r="AG63" s="24"/>
      <c r="AH63" s="24">
        <v>0</v>
      </c>
      <c r="AI63" s="24">
        <v>0</v>
      </c>
      <c r="AJ63" s="24">
        <v>1</v>
      </c>
      <c r="AK63" s="24">
        <v>0</v>
      </c>
      <c r="AL63" s="24">
        <v>0</v>
      </c>
      <c r="AM63" s="24" t="s">
        <v>132</v>
      </c>
      <c r="AN63" s="24" t="s">
        <v>111</v>
      </c>
      <c r="AO63" s="24" t="s">
        <v>118</v>
      </c>
      <c r="AP63" s="24">
        <v>1</v>
      </c>
      <c r="AQ63" s="39">
        <v>44286</v>
      </c>
      <c r="AR63" s="39">
        <v>44631</v>
      </c>
      <c r="AS63" s="28">
        <f>_xlfn.DAYS(AR63,AQ63)</f>
        <v>345</v>
      </c>
      <c r="AT63" s="28">
        <f t="shared" si="16"/>
        <v>345</v>
      </c>
      <c r="AU63" s="20">
        <v>0</v>
      </c>
      <c r="AV63" s="28">
        <f t="shared" si="17"/>
        <v>84</v>
      </c>
      <c r="AW63" s="39">
        <v>44286</v>
      </c>
      <c r="AX63" s="24">
        <v>52.26</v>
      </c>
      <c r="AY63" s="24">
        <v>12.5</v>
      </c>
      <c r="AZ63" s="24">
        <v>595.22</v>
      </c>
      <c r="BA63" s="24">
        <v>3.28</v>
      </c>
      <c r="BB63" s="24">
        <v>1.55</v>
      </c>
      <c r="BC63" s="24">
        <v>44.8</v>
      </c>
      <c r="BD63" s="24">
        <v>98</v>
      </c>
      <c r="BE63" s="24">
        <v>10.81</v>
      </c>
      <c r="BF63" s="24">
        <v>208</v>
      </c>
      <c r="BG63" s="24">
        <v>4.04</v>
      </c>
      <c r="BH63" s="24">
        <v>4.2699999999999996</v>
      </c>
      <c r="BI63" s="24">
        <v>2.36</v>
      </c>
      <c r="BJ63" s="29">
        <f t="shared" ref="BJ63:BJ71" si="19">BG63/BI63</f>
        <v>1.7118644067796611</v>
      </c>
      <c r="BK63" s="29">
        <f t="shared" ref="BK63:BK71" si="20">BI63/BH63</f>
        <v>0.55269320843091341</v>
      </c>
      <c r="BL63" s="29">
        <f t="shared" ref="BL63:BL71" si="21">BF63/BI63</f>
        <v>88.13559322033899</v>
      </c>
      <c r="BM63" s="29">
        <f t="shared" ref="BM63:BM71" si="22">BL63*BG63</f>
        <v>356.06779661016952</v>
      </c>
      <c r="BN63" s="24">
        <v>1</v>
      </c>
      <c r="BO63" s="24">
        <v>0</v>
      </c>
      <c r="BP63" s="24">
        <v>4.87</v>
      </c>
      <c r="BQ63" s="39">
        <v>44370</v>
      </c>
      <c r="BR63" s="24">
        <v>1</v>
      </c>
      <c r="BS63" s="24"/>
      <c r="BT63" s="24"/>
      <c r="BU63" s="24">
        <v>0</v>
      </c>
      <c r="BV63" s="24">
        <v>0</v>
      </c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>
        <v>0</v>
      </c>
      <c r="CZ63" s="24">
        <v>0</v>
      </c>
      <c r="DA63" s="24">
        <v>0</v>
      </c>
      <c r="DB63" s="24">
        <v>0</v>
      </c>
      <c r="DC63" s="24">
        <v>0</v>
      </c>
      <c r="DD63" s="24">
        <v>0</v>
      </c>
      <c r="DE63" s="24">
        <v>0</v>
      </c>
      <c r="DF63" s="24">
        <v>0</v>
      </c>
      <c r="DG63" s="24"/>
      <c r="DH63" s="39">
        <v>44636</v>
      </c>
      <c r="DI63" s="30"/>
    </row>
    <row r="64" spans="1:113" x14ac:dyDescent="0.25">
      <c r="A64" s="15">
        <v>155</v>
      </c>
      <c r="B64" s="54">
        <v>44480</v>
      </c>
      <c r="C64" s="17" t="s">
        <v>411</v>
      </c>
      <c r="D64" s="18">
        <v>6602221186</v>
      </c>
      <c r="E64" s="74">
        <v>24160</v>
      </c>
      <c r="F64" s="20" t="s">
        <v>115</v>
      </c>
      <c r="G64" s="15">
        <v>11.7</v>
      </c>
      <c r="H64" s="15">
        <v>3.28</v>
      </c>
      <c r="I64" s="72">
        <v>44385</v>
      </c>
      <c r="J64" s="23">
        <f t="shared" si="14"/>
        <v>55</v>
      </c>
      <c r="K64" s="23">
        <v>250</v>
      </c>
      <c r="L64" s="23" t="s">
        <v>121</v>
      </c>
      <c r="M64" s="23">
        <v>9</v>
      </c>
      <c r="N64" s="24">
        <v>8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3" t="s">
        <v>412</v>
      </c>
      <c r="U64" s="23"/>
      <c r="V64" s="23">
        <v>1</v>
      </c>
      <c r="W64" s="37" t="s">
        <v>108</v>
      </c>
      <c r="X64" s="72">
        <v>44407</v>
      </c>
      <c r="Y64" s="23"/>
      <c r="Z64" s="72">
        <v>44393</v>
      </c>
      <c r="AA64" s="22"/>
      <c r="AB64" s="24">
        <v>1</v>
      </c>
      <c r="AC64" s="24">
        <v>1</v>
      </c>
      <c r="AD64" s="24" t="s">
        <v>109</v>
      </c>
      <c r="AE64" s="24">
        <v>0</v>
      </c>
      <c r="AF64" s="24"/>
      <c r="AG64" s="24"/>
      <c r="AH64" s="24">
        <v>1</v>
      </c>
      <c r="AI64" s="24">
        <v>1</v>
      </c>
      <c r="AJ64" s="24">
        <v>0</v>
      </c>
      <c r="AK64" s="24">
        <v>0</v>
      </c>
      <c r="AL64" s="24">
        <v>0</v>
      </c>
      <c r="AM64" s="24" t="s">
        <v>132</v>
      </c>
      <c r="AN64" s="24" t="s">
        <v>111</v>
      </c>
      <c r="AO64" s="24" t="s">
        <v>118</v>
      </c>
      <c r="AP64" s="24">
        <v>1</v>
      </c>
      <c r="AQ64" s="39">
        <v>44481</v>
      </c>
      <c r="AR64" s="31">
        <v>45061</v>
      </c>
      <c r="AS64" s="28"/>
      <c r="AT64" s="28">
        <f t="shared" si="16"/>
        <v>580</v>
      </c>
      <c r="AU64" s="20">
        <v>1</v>
      </c>
      <c r="AV64" s="28">
        <f t="shared" si="17"/>
        <v>55</v>
      </c>
      <c r="AW64" s="39">
        <v>44480</v>
      </c>
      <c r="AX64" s="24">
        <v>11.7</v>
      </c>
      <c r="AY64" s="24">
        <v>16.100000000000001</v>
      </c>
      <c r="AZ64" s="24">
        <v>150.27000000000001</v>
      </c>
      <c r="BA64" s="24">
        <v>3.28</v>
      </c>
      <c r="BB64" s="24">
        <v>3.98</v>
      </c>
      <c r="BC64" s="24">
        <v>4</v>
      </c>
      <c r="BD64" s="24">
        <v>126</v>
      </c>
      <c r="BE64" s="24">
        <v>5.57</v>
      </c>
      <c r="BF64" s="24">
        <v>203</v>
      </c>
      <c r="BG64" s="24">
        <v>3.51</v>
      </c>
      <c r="BH64" s="24">
        <v>0.28999999999999998</v>
      </c>
      <c r="BI64" s="24">
        <v>1.68</v>
      </c>
      <c r="BJ64" s="29">
        <f t="shared" si="19"/>
        <v>2.0892857142857144</v>
      </c>
      <c r="BK64" s="29">
        <f t="shared" si="20"/>
        <v>5.7931034482758621</v>
      </c>
      <c r="BL64" s="29">
        <f t="shared" si="21"/>
        <v>120.83333333333334</v>
      </c>
      <c r="BM64" s="29">
        <f t="shared" si="22"/>
        <v>424.125</v>
      </c>
      <c r="BN64" s="24">
        <v>0</v>
      </c>
      <c r="BO64" s="24">
        <v>0</v>
      </c>
      <c r="BP64" s="24"/>
      <c r="BQ64" s="24"/>
      <c r="BR64" s="24"/>
      <c r="BS64" s="24"/>
      <c r="BT64" s="24"/>
      <c r="BU64" s="24">
        <v>0</v>
      </c>
      <c r="BV64" s="24">
        <v>0</v>
      </c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>
        <v>0</v>
      </c>
      <c r="CZ64" s="24">
        <v>0</v>
      </c>
      <c r="DA64" s="24">
        <v>0</v>
      </c>
      <c r="DB64" s="24">
        <v>0</v>
      </c>
      <c r="DC64" s="24">
        <v>0</v>
      </c>
      <c r="DD64" s="24">
        <v>0</v>
      </c>
      <c r="DE64" s="24">
        <v>0</v>
      </c>
      <c r="DF64" s="24">
        <v>0</v>
      </c>
      <c r="DG64" s="24">
        <v>0</v>
      </c>
      <c r="DH64" s="39">
        <v>44648</v>
      </c>
      <c r="DI64" s="30"/>
    </row>
    <row r="65" spans="1:113" x14ac:dyDescent="0.25">
      <c r="A65" s="15">
        <v>157</v>
      </c>
      <c r="B65" s="54">
        <v>44504</v>
      </c>
      <c r="C65" s="17" t="s">
        <v>415</v>
      </c>
      <c r="D65" s="18">
        <v>490212036</v>
      </c>
      <c r="E65" s="74">
        <v>17941</v>
      </c>
      <c r="F65" s="20" t="s">
        <v>115</v>
      </c>
      <c r="G65" s="15">
        <v>2.1800000000000002</v>
      </c>
      <c r="H65" s="15">
        <v>2.63</v>
      </c>
      <c r="I65" s="72">
        <v>44454</v>
      </c>
      <c r="J65" s="23">
        <f t="shared" si="14"/>
        <v>72</v>
      </c>
      <c r="K65" s="23">
        <v>39.979999999999997</v>
      </c>
      <c r="L65" s="23" t="s">
        <v>121</v>
      </c>
      <c r="M65" s="23">
        <v>9</v>
      </c>
      <c r="N65" s="24">
        <v>8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3" t="s">
        <v>416</v>
      </c>
      <c r="U65" s="23"/>
      <c r="V65" s="23">
        <v>1</v>
      </c>
      <c r="W65" s="37" t="s">
        <v>108</v>
      </c>
      <c r="X65" s="23"/>
      <c r="Y65" s="23"/>
      <c r="Z65" s="72">
        <v>44454</v>
      </c>
      <c r="AA65" s="22"/>
      <c r="AB65" s="24">
        <v>1</v>
      </c>
      <c r="AC65" s="24">
        <v>1</v>
      </c>
      <c r="AD65" s="24" t="s">
        <v>109</v>
      </c>
      <c r="AE65" s="24">
        <v>0</v>
      </c>
      <c r="AF65" s="24">
        <v>0.45</v>
      </c>
      <c r="AG65" s="39">
        <v>44581</v>
      </c>
      <c r="AH65" s="24">
        <v>1</v>
      </c>
      <c r="AI65" s="24">
        <v>1</v>
      </c>
      <c r="AJ65" s="24">
        <v>0</v>
      </c>
      <c r="AK65" s="24">
        <v>1</v>
      </c>
      <c r="AL65" s="24">
        <v>0</v>
      </c>
      <c r="AM65" s="24" t="s">
        <v>132</v>
      </c>
      <c r="AN65" s="24" t="s">
        <v>111</v>
      </c>
      <c r="AO65" s="24" t="s">
        <v>118</v>
      </c>
      <c r="AP65" s="24">
        <v>1</v>
      </c>
      <c r="AQ65" s="39">
        <v>44525</v>
      </c>
      <c r="AR65" s="31">
        <v>45061</v>
      </c>
      <c r="AS65" s="28"/>
      <c r="AT65" s="28">
        <f t="shared" si="16"/>
        <v>536</v>
      </c>
      <c r="AU65" s="20">
        <v>1</v>
      </c>
      <c r="AV65" s="28">
        <f t="shared" si="17"/>
        <v>72</v>
      </c>
      <c r="AW65" s="39">
        <v>44525</v>
      </c>
      <c r="AX65" s="24">
        <v>3.12</v>
      </c>
      <c r="AY65" s="24"/>
      <c r="AZ65" s="24"/>
      <c r="BA65" s="24">
        <v>2.5499999999999998</v>
      </c>
      <c r="BB65" s="24">
        <v>0.93</v>
      </c>
      <c r="BC65" s="24">
        <v>4</v>
      </c>
      <c r="BD65" s="24">
        <v>118</v>
      </c>
      <c r="BE65" s="24">
        <v>7.68</v>
      </c>
      <c r="BF65" s="24">
        <v>429</v>
      </c>
      <c r="BG65" s="24">
        <v>4.62</v>
      </c>
      <c r="BH65" s="24">
        <v>0.77</v>
      </c>
      <c r="BI65" s="24">
        <v>1.96</v>
      </c>
      <c r="BJ65" s="29">
        <f t="shared" si="19"/>
        <v>2.3571428571428572</v>
      </c>
      <c r="BK65" s="29">
        <f t="shared" si="20"/>
        <v>2.5454545454545454</v>
      </c>
      <c r="BL65" s="29">
        <f t="shared" si="21"/>
        <v>218.87755102040816</v>
      </c>
      <c r="BM65" s="29">
        <f t="shared" si="22"/>
        <v>1011.2142857142858</v>
      </c>
      <c r="BN65" s="24">
        <v>0</v>
      </c>
      <c r="BO65" s="24">
        <v>0</v>
      </c>
      <c r="BP65" s="24">
        <v>0.45</v>
      </c>
      <c r="BQ65" s="39">
        <v>44581</v>
      </c>
      <c r="BR65" s="24">
        <v>1</v>
      </c>
      <c r="BS65" s="24"/>
      <c r="BT65" s="24"/>
      <c r="BU65" s="24">
        <v>0</v>
      </c>
      <c r="BV65" s="24">
        <v>0</v>
      </c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>
        <v>0</v>
      </c>
      <c r="CZ65" s="24">
        <v>0</v>
      </c>
      <c r="DA65" s="24">
        <v>0</v>
      </c>
      <c r="DB65" s="24">
        <v>0</v>
      </c>
      <c r="DC65" s="24">
        <v>0</v>
      </c>
      <c r="DD65" s="24">
        <v>0</v>
      </c>
      <c r="DE65" s="24">
        <v>0</v>
      </c>
      <c r="DF65" s="24">
        <v>0</v>
      </c>
      <c r="DG65" s="24">
        <v>0</v>
      </c>
      <c r="DH65" s="39">
        <v>44609</v>
      </c>
      <c r="DI65" s="30"/>
    </row>
    <row r="66" spans="1:113" x14ac:dyDescent="0.25">
      <c r="A66" s="15">
        <v>159</v>
      </c>
      <c r="B66" s="54">
        <v>44567</v>
      </c>
      <c r="C66" s="17" t="s">
        <v>419</v>
      </c>
      <c r="D66" s="18">
        <v>431114462</v>
      </c>
      <c r="E66" s="74">
        <v>16024</v>
      </c>
      <c r="F66" s="20" t="s">
        <v>115</v>
      </c>
      <c r="G66" s="15">
        <v>21.73</v>
      </c>
      <c r="H66" s="15">
        <v>2.89</v>
      </c>
      <c r="I66" s="72">
        <v>38626</v>
      </c>
      <c r="J66" s="23">
        <f t="shared" si="14"/>
        <v>61</v>
      </c>
      <c r="K66" s="23">
        <v>5.9</v>
      </c>
      <c r="L66" s="23" t="s">
        <v>196</v>
      </c>
      <c r="M66" s="23">
        <v>5</v>
      </c>
      <c r="N66" s="24">
        <v>6</v>
      </c>
      <c r="O66" s="24">
        <v>0</v>
      </c>
      <c r="P66" s="24">
        <v>0</v>
      </c>
      <c r="Q66" s="24">
        <v>1</v>
      </c>
      <c r="R66" s="24">
        <v>0</v>
      </c>
      <c r="S66" s="24">
        <v>0</v>
      </c>
      <c r="T66" s="23" t="s">
        <v>160</v>
      </c>
      <c r="U66" s="23"/>
      <c r="V66" s="23">
        <v>0</v>
      </c>
      <c r="W66" s="37" t="s">
        <v>138</v>
      </c>
      <c r="X66" s="72">
        <v>44511</v>
      </c>
      <c r="Y66" s="72">
        <v>42156</v>
      </c>
      <c r="Z66" s="72">
        <v>42156</v>
      </c>
      <c r="AA66" s="22">
        <v>0</v>
      </c>
      <c r="AB66" s="24">
        <v>0</v>
      </c>
      <c r="AC66" s="24">
        <v>1</v>
      </c>
      <c r="AD66" s="24" t="s">
        <v>109</v>
      </c>
      <c r="AE66" s="24">
        <v>0</v>
      </c>
      <c r="AF66" s="24">
        <v>0.06</v>
      </c>
      <c r="AG66" s="39">
        <v>42480</v>
      </c>
      <c r="AH66" s="24">
        <v>0</v>
      </c>
      <c r="AI66" s="24">
        <v>1</v>
      </c>
      <c r="AJ66" s="24">
        <v>0</v>
      </c>
      <c r="AK66" s="24">
        <v>0</v>
      </c>
      <c r="AL66" s="24">
        <v>0</v>
      </c>
      <c r="AM66" s="24" t="s">
        <v>132</v>
      </c>
      <c r="AN66" s="24" t="s">
        <v>111</v>
      </c>
      <c r="AO66" s="24" t="s">
        <v>118</v>
      </c>
      <c r="AP66" s="24">
        <v>0</v>
      </c>
      <c r="AQ66" s="39">
        <v>44609</v>
      </c>
      <c r="AR66" s="31">
        <v>45061</v>
      </c>
      <c r="AS66" s="28"/>
      <c r="AT66" s="28">
        <f t="shared" si="16"/>
        <v>452</v>
      </c>
      <c r="AU66" s="20">
        <v>1</v>
      </c>
      <c r="AV66" s="28">
        <f t="shared" si="17"/>
        <v>78</v>
      </c>
      <c r="AW66" s="39">
        <v>44609</v>
      </c>
      <c r="AX66" s="24">
        <v>34.39</v>
      </c>
      <c r="AY66" s="24"/>
      <c r="AZ66" s="24"/>
      <c r="BA66" s="24">
        <v>2.69</v>
      </c>
      <c r="BB66" s="24">
        <v>1.49</v>
      </c>
      <c r="BC66" s="24">
        <v>4</v>
      </c>
      <c r="BD66" s="24">
        <v>123</v>
      </c>
      <c r="BE66" s="24">
        <v>10.16</v>
      </c>
      <c r="BF66" s="24">
        <v>351</v>
      </c>
      <c r="BG66" s="24">
        <v>7.67</v>
      </c>
      <c r="BH66" s="24">
        <v>0.71</v>
      </c>
      <c r="BI66" s="24">
        <v>1.68</v>
      </c>
      <c r="BJ66" s="29">
        <f t="shared" si="19"/>
        <v>4.5654761904761907</v>
      </c>
      <c r="BK66" s="29">
        <f t="shared" si="20"/>
        <v>2.3661971830985915</v>
      </c>
      <c r="BL66" s="29">
        <f t="shared" si="21"/>
        <v>208.92857142857144</v>
      </c>
      <c r="BM66" s="29">
        <f t="shared" si="22"/>
        <v>1602.4821428571429</v>
      </c>
      <c r="BN66" s="24">
        <v>2</v>
      </c>
      <c r="BO66" s="24">
        <v>2</v>
      </c>
      <c r="BP66" s="24"/>
      <c r="BQ66" s="24"/>
      <c r="BR66" s="24"/>
      <c r="BS66" s="24"/>
      <c r="BT66" s="24"/>
      <c r="BU66" s="24">
        <v>0</v>
      </c>
      <c r="BV66" s="24">
        <v>0</v>
      </c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>
        <v>0</v>
      </c>
      <c r="CZ66" s="24">
        <v>0</v>
      </c>
      <c r="DA66" s="24">
        <v>0</v>
      </c>
      <c r="DB66" s="24">
        <v>0</v>
      </c>
      <c r="DC66" s="24">
        <v>0</v>
      </c>
      <c r="DD66" s="24">
        <v>0</v>
      </c>
      <c r="DE66" s="24">
        <v>0</v>
      </c>
      <c r="DF66" s="24">
        <v>0</v>
      </c>
      <c r="DG66" s="24">
        <v>0</v>
      </c>
      <c r="DH66" s="39">
        <v>44638</v>
      </c>
      <c r="DI66" s="30"/>
    </row>
    <row r="67" spans="1:113" x14ac:dyDescent="0.25">
      <c r="A67" s="15">
        <v>160</v>
      </c>
      <c r="B67" s="54">
        <v>44571</v>
      </c>
      <c r="C67" s="17" t="s">
        <v>420</v>
      </c>
      <c r="D67" s="18">
        <v>6301230936</v>
      </c>
      <c r="E67" s="74">
        <v>23034</v>
      </c>
      <c r="F67" s="20" t="s">
        <v>115</v>
      </c>
      <c r="G67" s="15">
        <v>10.84</v>
      </c>
      <c r="H67" s="15">
        <v>2.89</v>
      </c>
      <c r="I67" s="72">
        <v>44538</v>
      </c>
      <c r="J67" s="23">
        <f t="shared" ref="J67:J98" si="23">DATEDIF(E67,I67,"y")</f>
        <v>58</v>
      </c>
      <c r="K67" s="23">
        <v>4000</v>
      </c>
      <c r="L67" s="23" t="s">
        <v>121</v>
      </c>
      <c r="M67" s="23">
        <v>9</v>
      </c>
      <c r="N67" s="24">
        <v>8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3" t="s">
        <v>421</v>
      </c>
      <c r="U67" s="23"/>
      <c r="V67" s="23">
        <v>1</v>
      </c>
      <c r="W67" s="37" t="s">
        <v>108</v>
      </c>
      <c r="X67" s="72">
        <v>44516</v>
      </c>
      <c r="Y67" s="23"/>
      <c r="Z67" s="72">
        <v>44540</v>
      </c>
      <c r="AA67" s="22"/>
      <c r="AB67" s="24">
        <v>1</v>
      </c>
      <c r="AC67" s="24">
        <v>1</v>
      </c>
      <c r="AD67" s="24" t="s">
        <v>129</v>
      </c>
      <c r="AE67" s="24">
        <v>0</v>
      </c>
      <c r="AF67" s="24"/>
      <c r="AG67" s="24"/>
      <c r="AH67" s="24">
        <v>1</v>
      </c>
      <c r="AI67" s="24">
        <v>1</v>
      </c>
      <c r="AJ67" s="24">
        <v>0</v>
      </c>
      <c r="AK67" s="24">
        <v>0</v>
      </c>
      <c r="AL67" s="24">
        <v>1</v>
      </c>
      <c r="AM67" s="24" t="s">
        <v>132</v>
      </c>
      <c r="AN67" s="24" t="s">
        <v>111</v>
      </c>
      <c r="AO67" s="24" t="s">
        <v>118</v>
      </c>
      <c r="AP67" s="24">
        <v>1</v>
      </c>
      <c r="AQ67" s="39">
        <v>44575</v>
      </c>
      <c r="AR67" s="31">
        <v>45061</v>
      </c>
      <c r="AS67" s="28"/>
      <c r="AT67" s="28">
        <f t="shared" si="16"/>
        <v>486</v>
      </c>
      <c r="AU67" s="20">
        <v>1</v>
      </c>
      <c r="AV67" s="28">
        <f t="shared" si="17"/>
        <v>58</v>
      </c>
      <c r="AW67" s="39">
        <v>44206</v>
      </c>
      <c r="AX67" s="24">
        <v>10.84</v>
      </c>
      <c r="AY67" s="24">
        <v>13.44</v>
      </c>
      <c r="AZ67" s="24">
        <v>84.99</v>
      </c>
      <c r="BA67" s="24">
        <v>2.89</v>
      </c>
      <c r="BB67" s="24">
        <v>1.83</v>
      </c>
      <c r="BC67" s="24">
        <v>4</v>
      </c>
      <c r="BD67" s="24">
        <v>139</v>
      </c>
      <c r="BE67" s="24">
        <v>7.37</v>
      </c>
      <c r="BF67" s="24">
        <v>252</v>
      </c>
      <c r="BG67" s="24">
        <v>4.16</v>
      </c>
      <c r="BH67" s="24">
        <v>0.72</v>
      </c>
      <c r="BI67" s="24">
        <v>2.2599999999999998</v>
      </c>
      <c r="BJ67" s="29">
        <f t="shared" si="19"/>
        <v>1.8407079646017701</v>
      </c>
      <c r="BK67" s="29">
        <f t="shared" si="20"/>
        <v>3.1388888888888888</v>
      </c>
      <c r="BL67" s="29">
        <f t="shared" si="21"/>
        <v>111.50442477876108</v>
      </c>
      <c r="BM67" s="29">
        <f t="shared" si="22"/>
        <v>463.8584070796461</v>
      </c>
      <c r="BN67" s="24">
        <v>0</v>
      </c>
      <c r="BO67" s="24">
        <v>0</v>
      </c>
      <c r="BP67" s="24">
        <v>0.26</v>
      </c>
      <c r="BQ67" s="39">
        <v>44662</v>
      </c>
      <c r="BR67" s="24">
        <v>1</v>
      </c>
      <c r="BS67" s="24"/>
      <c r="BT67" s="24"/>
      <c r="BU67" s="24">
        <v>1</v>
      </c>
      <c r="BV67" s="24">
        <v>0</v>
      </c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>
        <v>0</v>
      </c>
      <c r="CZ67" s="24">
        <v>0</v>
      </c>
      <c r="DA67" s="24">
        <v>0</v>
      </c>
      <c r="DB67" s="24">
        <v>0</v>
      </c>
      <c r="DC67" s="24">
        <v>0</v>
      </c>
      <c r="DD67" s="24">
        <v>0</v>
      </c>
      <c r="DE67" s="24">
        <v>1</v>
      </c>
      <c r="DF67" s="24">
        <v>0</v>
      </c>
      <c r="DG67" s="24">
        <v>0</v>
      </c>
      <c r="DH67" s="39">
        <v>44662</v>
      </c>
      <c r="DI67" s="30"/>
    </row>
    <row r="68" spans="1:113" x14ac:dyDescent="0.25">
      <c r="A68" s="15">
        <v>163</v>
      </c>
      <c r="B68" s="75">
        <v>44609</v>
      </c>
      <c r="C68" s="37" t="s">
        <v>426</v>
      </c>
      <c r="D68" s="37">
        <v>351215433</v>
      </c>
      <c r="E68" s="75">
        <v>13133</v>
      </c>
      <c r="F68" s="20" t="s">
        <v>115</v>
      </c>
      <c r="G68" s="15"/>
      <c r="H68" s="76"/>
      <c r="I68" s="75">
        <v>44594</v>
      </c>
      <c r="J68" s="23">
        <f t="shared" si="23"/>
        <v>86</v>
      </c>
      <c r="K68" s="23">
        <v>41.4</v>
      </c>
      <c r="L68" s="24" t="s">
        <v>121</v>
      </c>
      <c r="M68" s="23">
        <v>9</v>
      </c>
      <c r="N68" s="23">
        <v>8</v>
      </c>
      <c r="O68" s="24"/>
      <c r="P68" s="24"/>
      <c r="Q68" s="24"/>
      <c r="R68" s="24"/>
      <c r="S68" s="23"/>
      <c r="T68" s="23" t="s">
        <v>427</v>
      </c>
      <c r="U68" s="23"/>
      <c r="V68" s="23">
        <v>1</v>
      </c>
      <c r="W68" s="23" t="s">
        <v>108</v>
      </c>
      <c r="X68" s="72">
        <v>44642</v>
      </c>
      <c r="Y68" s="23"/>
      <c r="Z68" s="72">
        <v>44645</v>
      </c>
      <c r="AA68" s="22"/>
      <c r="AB68" s="24">
        <v>1</v>
      </c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 t="s">
        <v>132</v>
      </c>
      <c r="AN68" s="24" t="s">
        <v>135</v>
      </c>
      <c r="AO68" s="24"/>
      <c r="AP68" s="24">
        <v>1</v>
      </c>
      <c r="AQ68" s="39">
        <v>44672</v>
      </c>
      <c r="AR68" s="31">
        <v>45061</v>
      </c>
      <c r="AS68" s="28"/>
      <c r="AT68" s="28">
        <f t="shared" si="16"/>
        <v>389</v>
      </c>
      <c r="AU68" s="20">
        <v>1</v>
      </c>
      <c r="AV68" s="28">
        <f t="shared" si="17"/>
        <v>86</v>
      </c>
      <c r="AW68" s="39">
        <v>44672</v>
      </c>
      <c r="AX68" s="24">
        <v>1.33</v>
      </c>
      <c r="AY68" s="24"/>
      <c r="AZ68" s="24"/>
      <c r="BA68" s="24">
        <v>2.75</v>
      </c>
      <c r="BB68" s="24">
        <v>1.83</v>
      </c>
      <c r="BC68" s="24">
        <v>4</v>
      </c>
      <c r="BD68" s="24">
        <v>142</v>
      </c>
      <c r="BE68" s="24">
        <v>9.35</v>
      </c>
      <c r="BF68" s="24">
        <v>255</v>
      </c>
      <c r="BG68" s="24">
        <v>4.42</v>
      </c>
      <c r="BH68" s="24">
        <v>0.8</v>
      </c>
      <c r="BI68" s="24">
        <v>3.79</v>
      </c>
      <c r="BJ68" s="29">
        <f t="shared" si="19"/>
        <v>1.1662269129287599</v>
      </c>
      <c r="BK68" s="29">
        <f t="shared" si="20"/>
        <v>4.7374999999999998</v>
      </c>
      <c r="BL68" s="29">
        <f t="shared" si="21"/>
        <v>67.282321899736147</v>
      </c>
      <c r="BM68" s="29">
        <f t="shared" si="22"/>
        <v>297.38786279683376</v>
      </c>
      <c r="BN68" s="24">
        <v>1</v>
      </c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>
        <v>0</v>
      </c>
      <c r="DH68" s="39">
        <v>44756</v>
      </c>
    </row>
    <row r="69" spans="1:113" x14ac:dyDescent="0.25">
      <c r="A69" s="15">
        <v>165</v>
      </c>
      <c r="B69" s="75">
        <v>44624</v>
      </c>
      <c r="C69" s="37" t="s">
        <v>430</v>
      </c>
      <c r="D69" s="37">
        <v>470714178</v>
      </c>
      <c r="E69" s="75">
        <v>17362</v>
      </c>
      <c r="F69" s="20" t="s">
        <v>115</v>
      </c>
      <c r="G69" s="15"/>
      <c r="H69" s="76"/>
      <c r="I69" s="75">
        <v>44136</v>
      </c>
      <c r="J69" s="23">
        <f t="shared" si="23"/>
        <v>73</v>
      </c>
      <c r="K69" s="23">
        <v>53.311999999999998</v>
      </c>
      <c r="L69" s="24" t="s">
        <v>121</v>
      </c>
      <c r="M69" s="23">
        <v>9</v>
      </c>
      <c r="N69" s="23">
        <v>8</v>
      </c>
      <c r="O69" s="24"/>
      <c r="P69" s="24"/>
      <c r="Q69" s="24"/>
      <c r="R69" s="24"/>
      <c r="S69" s="23"/>
      <c r="T69" s="23" t="s">
        <v>431</v>
      </c>
      <c r="U69" s="23"/>
      <c r="V69" s="23">
        <v>1</v>
      </c>
      <c r="W69" s="23" t="s">
        <v>108</v>
      </c>
      <c r="X69" s="72">
        <v>44866</v>
      </c>
      <c r="Y69" s="72">
        <v>44470</v>
      </c>
      <c r="Z69" s="72">
        <v>44317</v>
      </c>
      <c r="AA69" s="22">
        <f>DATEDIF(Z69,Y69,"d")</f>
        <v>153</v>
      </c>
      <c r="AB69" s="24">
        <v>1</v>
      </c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 t="s">
        <v>432</v>
      </c>
      <c r="AN69" s="24" t="s">
        <v>111</v>
      </c>
      <c r="AO69" s="24" t="s">
        <v>112</v>
      </c>
      <c r="AP69" s="24">
        <v>1</v>
      </c>
      <c r="AQ69" s="39">
        <v>44627</v>
      </c>
      <c r="AR69" s="31">
        <v>45061</v>
      </c>
      <c r="AS69" s="28"/>
      <c r="AT69" s="28">
        <f t="shared" si="16"/>
        <v>434</v>
      </c>
      <c r="AU69" s="20">
        <v>1</v>
      </c>
      <c r="AV69" s="28">
        <f t="shared" si="17"/>
        <v>74</v>
      </c>
      <c r="AW69" s="39">
        <v>44624</v>
      </c>
      <c r="AX69" s="24">
        <v>84.2</v>
      </c>
      <c r="AY69" s="24">
        <v>10.7</v>
      </c>
      <c r="AZ69" s="24">
        <v>426.06</v>
      </c>
      <c r="BA69" s="24">
        <v>3.75</v>
      </c>
      <c r="BB69" s="24">
        <v>1.85</v>
      </c>
      <c r="BC69" s="24">
        <v>36.6</v>
      </c>
      <c r="BD69" s="24">
        <v>109</v>
      </c>
      <c r="BE69" s="24">
        <v>8.76</v>
      </c>
      <c r="BF69" s="24">
        <v>367</v>
      </c>
      <c r="BG69" s="24">
        <v>5.49</v>
      </c>
      <c r="BH69" s="24">
        <v>0.68</v>
      </c>
      <c r="BI69" s="24">
        <v>1.92</v>
      </c>
      <c r="BJ69" s="29">
        <f t="shared" si="19"/>
        <v>2.859375</v>
      </c>
      <c r="BK69" s="29">
        <f t="shared" si="20"/>
        <v>2.8235294117647056</v>
      </c>
      <c r="BL69" s="29">
        <f t="shared" si="21"/>
        <v>191.14583333333334</v>
      </c>
      <c r="BM69" s="29">
        <f t="shared" si="22"/>
        <v>1049.390625</v>
      </c>
      <c r="BN69" s="24">
        <v>1</v>
      </c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>
        <v>0</v>
      </c>
      <c r="DH69" s="39">
        <v>44771</v>
      </c>
    </row>
    <row r="70" spans="1:113" x14ac:dyDescent="0.25">
      <c r="A70" s="15">
        <v>166</v>
      </c>
      <c r="B70" s="75">
        <v>44637</v>
      </c>
      <c r="C70" s="37" t="s">
        <v>433</v>
      </c>
      <c r="D70" s="37">
        <v>5611252262</v>
      </c>
      <c r="E70" s="75">
        <v>20784</v>
      </c>
      <c r="F70" s="20" t="s">
        <v>115</v>
      </c>
      <c r="G70" s="15"/>
      <c r="H70" s="76"/>
      <c r="I70" s="75">
        <v>43927</v>
      </c>
      <c r="J70" s="23">
        <f t="shared" si="23"/>
        <v>63</v>
      </c>
      <c r="K70" s="23">
        <v>24.6</v>
      </c>
      <c r="L70" s="24" t="s">
        <v>121</v>
      </c>
      <c r="M70" s="23">
        <v>9</v>
      </c>
      <c r="N70" s="23">
        <v>8</v>
      </c>
      <c r="O70" s="24"/>
      <c r="P70" s="24"/>
      <c r="Q70" s="24"/>
      <c r="R70" s="24"/>
      <c r="S70" s="23"/>
      <c r="T70" s="23"/>
      <c r="U70" s="23" t="s">
        <v>434</v>
      </c>
      <c r="V70" s="23">
        <v>0</v>
      </c>
      <c r="W70" s="23" t="s">
        <v>144</v>
      </c>
      <c r="X70" s="72">
        <v>44609</v>
      </c>
      <c r="Y70" s="72">
        <v>44371</v>
      </c>
      <c r="Z70" s="72">
        <v>43969</v>
      </c>
      <c r="AA70" s="22">
        <f>DATEDIF(Z70,Y70,"d")</f>
        <v>402</v>
      </c>
      <c r="AB70" s="24">
        <v>0</v>
      </c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 t="s">
        <v>132</v>
      </c>
      <c r="AN70" s="24" t="s">
        <v>111</v>
      </c>
      <c r="AO70" s="24" t="s">
        <v>118</v>
      </c>
      <c r="AP70" s="24">
        <v>0</v>
      </c>
      <c r="AQ70" s="39">
        <v>44652</v>
      </c>
      <c r="AR70" s="31">
        <v>45061</v>
      </c>
      <c r="AS70" s="28"/>
      <c r="AT70" s="28">
        <f t="shared" si="16"/>
        <v>409</v>
      </c>
      <c r="AU70" s="20">
        <v>1</v>
      </c>
      <c r="AV70" s="28">
        <f t="shared" si="17"/>
        <v>65</v>
      </c>
      <c r="AW70" s="39">
        <v>44637</v>
      </c>
      <c r="AX70" s="24">
        <v>15.88</v>
      </c>
      <c r="AY70" s="24"/>
      <c r="AZ70" s="24"/>
      <c r="BA70" s="24">
        <v>2.27</v>
      </c>
      <c r="BB70" s="24">
        <v>1.21</v>
      </c>
      <c r="BC70" s="24">
        <v>4</v>
      </c>
      <c r="BD70" s="24">
        <v>147</v>
      </c>
      <c r="BE70" s="24">
        <v>8.86</v>
      </c>
      <c r="BF70" s="24">
        <v>240</v>
      </c>
      <c r="BG70" s="24">
        <v>5.18</v>
      </c>
      <c r="BH70" s="24">
        <v>0.64</v>
      </c>
      <c r="BI70" s="24">
        <v>2.69</v>
      </c>
      <c r="BJ70" s="29">
        <f t="shared" si="19"/>
        <v>1.9256505576208178</v>
      </c>
      <c r="BK70" s="29">
        <f t="shared" si="20"/>
        <v>4.203125</v>
      </c>
      <c r="BL70" s="29">
        <f t="shared" si="21"/>
        <v>89.219330855018583</v>
      </c>
      <c r="BM70" s="29">
        <f t="shared" si="22"/>
        <v>462.15613382899625</v>
      </c>
      <c r="BN70" s="24">
        <v>0</v>
      </c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>
        <v>0</v>
      </c>
      <c r="DH70" s="39">
        <v>44763</v>
      </c>
    </row>
    <row r="71" spans="1:113" x14ac:dyDescent="0.25">
      <c r="A71" s="15">
        <v>167</v>
      </c>
      <c r="B71" s="75">
        <v>44643</v>
      </c>
      <c r="C71" s="37" t="s">
        <v>435</v>
      </c>
      <c r="D71" s="37">
        <v>371101448</v>
      </c>
      <c r="E71" s="75">
        <v>13820</v>
      </c>
      <c r="F71" s="20" t="s">
        <v>115</v>
      </c>
      <c r="G71" s="15"/>
      <c r="H71" s="76"/>
      <c r="I71" s="75">
        <v>44011</v>
      </c>
      <c r="J71" s="23">
        <f t="shared" si="23"/>
        <v>82</v>
      </c>
      <c r="K71" s="23">
        <v>70.66</v>
      </c>
      <c r="L71" s="24"/>
      <c r="M71" s="23"/>
      <c r="N71" s="23"/>
      <c r="O71" s="24"/>
      <c r="P71" s="24"/>
      <c r="Q71" s="24"/>
      <c r="R71" s="24"/>
      <c r="S71" s="23"/>
      <c r="T71" s="23" t="s">
        <v>436</v>
      </c>
      <c r="U71" s="23"/>
      <c r="V71" s="23">
        <v>1</v>
      </c>
      <c r="W71" s="23" t="s">
        <v>108</v>
      </c>
      <c r="X71" s="72">
        <v>44011</v>
      </c>
      <c r="Y71" s="72">
        <v>44593</v>
      </c>
      <c r="Z71" s="72">
        <v>44044</v>
      </c>
      <c r="AA71" s="22">
        <f>DATEDIF(Z71,Y71,"d")</f>
        <v>549</v>
      </c>
      <c r="AB71" s="24">
        <v>0</v>
      </c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 t="s">
        <v>132</v>
      </c>
      <c r="AN71" s="24" t="s">
        <v>111</v>
      </c>
      <c r="AO71" s="24" t="s">
        <v>118</v>
      </c>
      <c r="AP71" s="24">
        <v>0</v>
      </c>
      <c r="AQ71" s="39">
        <v>44643</v>
      </c>
      <c r="AR71" s="31">
        <v>45061</v>
      </c>
      <c r="AS71" s="28"/>
      <c r="AT71" s="28">
        <f t="shared" si="16"/>
        <v>418</v>
      </c>
      <c r="AU71" s="20">
        <v>1</v>
      </c>
      <c r="AV71" s="28">
        <f t="shared" si="17"/>
        <v>84</v>
      </c>
      <c r="AW71" s="39">
        <v>44643</v>
      </c>
      <c r="AX71" s="24">
        <v>113.22</v>
      </c>
      <c r="AY71" s="24">
        <v>25.64</v>
      </c>
      <c r="AZ71" s="24">
        <v>154.94999999999999</v>
      </c>
      <c r="BA71" s="24">
        <v>5.41</v>
      </c>
      <c r="BB71" s="24">
        <v>5.0999999999999996</v>
      </c>
      <c r="BC71" s="24">
        <v>49.3</v>
      </c>
      <c r="BD71" s="24">
        <v>117</v>
      </c>
      <c r="BE71" s="24">
        <v>8.5399999999999991</v>
      </c>
      <c r="BF71" s="24">
        <v>208</v>
      </c>
      <c r="BG71" s="24">
        <v>6.15</v>
      </c>
      <c r="BH71" s="24">
        <v>0.93</v>
      </c>
      <c r="BI71" s="24">
        <v>1.35</v>
      </c>
      <c r="BJ71" s="29">
        <f t="shared" si="19"/>
        <v>4.5555555555555554</v>
      </c>
      <c r="BK71" s="29">
        <f t="shared" si="20"/>
        <v>1.4516129032258065</v>
      </c>
      <c r="BL71" s="29">
        <f t="shared" si="21"/>
        <v>154.07407407407408</v>
      </c>
      <c r="BM71" s="29">
        <f t="shared" si="22"/>
        <v>947.55555555555566</v>
      </c>
      <c r="BN71" s="24">
        <v>1</v>
      </c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>
        <v>0</v>
      </c>
      <c r="DH71" s="39">
        <v>44762</v>
      </c>
    </row>
    <row r="72" spans="1:113" x14ac:dyDescent="0.25">
      <c r="A72" s="15">
        <v>168</v>
      </c>
      <c r="B72" s="75">
        <v>44655</v>
      </c>
      <c r="C72" s="37" t="s">
        <v>437</v>
      </c>
      <c r="D72" s="37">
        <v>500515049</v>
      </c>
      <c r="E72" s="75">
        <v>18398</v>
      </c>
      <c r="F72" s="20" t="s">
        <v>115</v>
      </c>
      <c r="G72" s="15"/>
      <c r="H72" s="76"/>
      <c r="I72" s="75">
        <v>40909</v>
      </c>
      <c r="J72" s="23">
        <f t="shared" si="23"/>
        <v>61</v>
      </c>
      <c r="K72" s="23">
        <v>12.36</v>
      </c>
      <c r="L72" s="24" t="s">
        <v>159</v>
      </c>
      <c r="M72" s="23">
        <v>6</v>
      </c>
      <c r="N72" s="23">
        <v>6</v>
      </c>
      <c r="O72" s="24"/>
      <c r="P72" s="24"/>
      <c r="Q72" s="24"/>
      <c r="R72" s="24"/>
      <c r="S72" s="23"/>
      <c r="T72" s="23"/>
      <c r="U72" s="23" t="s">
        <v>208</v>
      </c>
      <c r="V72" s="23">
        <v>0</v>
      </c>
      <c r="W72" s="23" t="s">
        <v>128</v>
      </c>
      <c r="X72" s="23" t="s">
        <v>246</v>
      </c>
      <c r="Y72" s="23"/>
      <c r="Z72" s="72">
        <v>40909</v>
      </c>
      <c r="AA72" s="22"/>
      <c r="AB72" s="24">
        <v>0</v>
      </c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>
        <v>0</v>
      </c>
      <c r="AN72" s="24" t="s">
        <v>111</v>
      </c>
      <c r="AO72" s="24"/>
      <c r="AP72" s="24">
        <v>0</v>
      </c>
      <c r="AQ72" s="24"/>
      <c r="AR72" s="24"/>
      <c r="AS72" s="28"/>
      <c r="AT72" s="81"/>
      <c r="AU72" s="20" t="s">
        <v>130</v>
      </c>
      <c r="AV72" s="28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9"/>
      <c r="BK72" s="29"/>
      <c r="BL72" s="29"/>
      <c r="BM72" s="29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>
        <v>0</v>
      </c>
      <c r="DH72" s="39">
        <v>44777</v>
      </c>
    </row>
    <row r="73" spans="1:113" x14ac:dyDescent="0.25">
      <c r="A73" s="15">
        <v>169</v>
      </c>
      <c r="B73" s="75">
        <v>44657</v>
      </c>
      <c r="C73" s="37" t="s">
        <v>438</v>
      </c>
      <c r="D73" s="37">
        <v>471212439</v>
      </c>
      <c r="E73" s="75">
        <v>17512</v>
      </c>
      <c r="F73" s="20" t="s">
        <v>115</v>
      </c>
      <c r="G73" s="15"/>
      <c r="H73" s="76"/>
      <c r="I73" s="75">
        <v>42401</v>
      </c>
      <c r="J73" s="23">
        <f t="shared" si="23"/>
        <v>68</v>
      </c>
      <c r="K73" s="23">
        <v>86.7</v>
      </c>
      <c r="L73" s="24" t="s">
        <v>152</v>
      </c>
      <c r="M73" s="23">
        <v>7</v>
      </c>
      <c r="N73" s="23">
        <v>7</v>
      </c>
      <c r="O73" s="24"/>
      <c r="P73" s="24"/>
      <c r="Q73" s="24"/>
      <c r="R73" s="24"/>
      <c r="S73" s="23"/>
      <c r="T73" s="23" t="s">
        <v>439</v>
      </c>
      <c r="U73" s="23"/>
      <c r="V73" s="23">
        <v>0</v>
      </c>
      <c r="W73" s="23" t="s">
        <v>138</v>
      </c>
      <c r="X73" s="23" t="s">
        <v>246</v>
      </c>
      <c r="Y73" s="72">
        <v>44409</v>
      </c>
      <c r="Z73" s="72">
        <v>42461</v>
      </c>
      <c r="AA73" s="22">
        <v>1948</v>
      </c>
      <c r="AB73" s="24">
        <v>0</v>
      </c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 t="s">
        <v>367</v>
      </c>
      <c r="AN73" s="24" t="s">
        <v>440</v>
      </c>
      <c r="AO73" s="24"/>
      <c r="AP73" s="24">
        <v>0</v>
      </c>
      <c r="AQ73" s="39">
        <v>44657</v>
      </c>
      <c r="AR73" s="31">
        <v>45061</v>
      </c>
      <c r="AS73" s="28"/>
      <c r="AT73" s="28">
        <f>_xlfn.DAYS(AR73,AQ73)</f>
        <v>404</v>
      </c>
      <c r="AU73" s="20">
        <v>1</v>
      </c>
      <c r="AV73" s="28">
        <f>DATEDIF(E73,AQ73,"Y")</f>
        <v>74</v>
      </c>
      <c r="AW73" s="39">
        <v>44657</v>
      </c>
      <c r="AX73" s="24">
        <v>14.2</v>
      </c>
      <c r="AY73" s="24">
        <v>16.13</v>
      </c>
      <c r="AZ73" s="24">
        <v>112.39</v>
      </c>
      <c r="BA73" s="24">
        <v>3.47</v>
      </c>
      <c r="BB73" s="24">
        <v>1.65</v>
      </c>
      <c r="BC73" s="24">
        <v>4</v>
      </c>
      <c r="BD73" s="24">
        <v>107</v>
      </c>
      <c r="BE73" s="24">
        <v>5.93</v>
      </c>
      <c r="BF73" s="24">
        <v>411</v>
      </c>
      <c r="BG73" s="24">
        <v>3.68</v>
      </c>
      <c r="BH73" s="24">
        <v>0.7</v>
      </c>
      <c r="BI73" s="24">
        <v>1.1100000000000001</v>
      </c>
      <c r="BJ73" s="29">
        <f>BG73/BI73</f>
        <v>3.3153153153153152</v>
      </c>
      <c r="BK73" s="29">
        <f>BI73/BH73</f>
        <v>1.5857142857142859</v>
      </c>
      <c r="BL73" s="29">
        <f>BF73/BI73</f>
        <v>370.27027027027026</v>
      </c>
      <c r="BM73" s="29">
        <f>BL73*BG73</f>
        <v>1362.5945945945946</v>
      </c>
      <c r="BN73" s="24">
        <v>1</v>
      </c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>
        <v>0</v>
      </c>
      <c r="DH73" s="39">
        <v>44769</v>
      </c>
    </row>
    <row r="74" spans="1:113" x14ac:dyDescent="0.25">
      <c r="A74" s="15">
        <v>171</v>
      </c>
      <c r="B74" s="75">
        <v>44663</v>
      </c>
      <c r="C74" s="37" t="s">
        <v>442</v>
      </c>
      <c r="D74" s="37">
        <v>400323425</v>
      </c>
      <c r="E74" s="75">
        <v>14693</v>
      </c>
      <c r="F74" s="20" t="s">
        <v>115</v>
      </c>
      <c r="G74" s="15"/>
      <c r="H74" s="76"/>
      <c r="I74" s="75">
        <v>44040</v>
      </c>
      <c r="J74" s="23">
        <f t="shared" si="23"/>
        <v>80</v>
      </c>
      <c r="K74" s="23">
        <v>14.9</v>
      </c>
      <c r="L74" s="24" t="s">
        <v>116</v>
      </c>
      <c r="M74" s="23">
        <v>8</v>
      </c>
      <c r="N74" s="23">
        <v>8</v>
      </c>
      <c r="O74" s="24"/>
      <c r="P74" s="24"/>
      <c r="Q74" s="24"/>
      <c r="R74" s="24"/>
      <c r="S74" s="23"/>
      <c r="T74" s="23" t="s">
        <v>443</v>
      </c>
      <c r="U74" s="23"/>
      <c r="V74" s="23">
        <v>1</v>
      </c>
      <c r="W74" s="23" t="s">
        <v>108</v>
      </c>
      <c r="X74" s="72">
        <v>44040</v>
      </c>
      <c r="Y74" s="72">
        <v>44501</v>
      </c>
      <c r="Z74" s="72">
        <v>44111</v>
      </c>
      <c r="AA74" s="22">
        <f>DATEDIF(Z74,Y74,"d")</f>
        <v>390</v>
      </c>
      <c r="AB74" s="24">
        <v>0</v>
      </c>
      <c r="AC74" s="24"/>
      <c r="AD74" s="24"/>
      <c r="AE74" s="24"/>
      <c r="AF74" s="24"/>
      <c r="AG74" s="24"/>
      <c r="AH74" s="24">
        <v>1</v>
      </c>
      <c r="AI74" s="24">
        <v>1</v>
      </c>
      <c r="AJ74" s="24">
        <v>0</v>
      </c>
      <c r="AK74" s="24">
        <v>0</v>
      </c>
      <c r="AL74" s="24">
        <v>0</v>
      </c>
      <c r="AM74" s="24" t="s">
        <v>132</v>
      </c>
      <c r="AN74" s="24" t="s">
        <v>111</v>
      </c>
      <c r="AO74" s="24" t="s">
        <v>118</v>
      </c>
      <c r="AP74" s="24">
        <v>0</v>
      </c>
      <c r="AQ74" s="39">
        <v>44580</v>
      </c>
      <c r="AR74" s="39">
        <v>44743</v>
      </c>
      <c r="AS74" s="28">
        <f>_xlfn.DAYS(AR74,AQ74)</f>
        <v>163</v>
      </c>
      <c r="AT74" s="28">
        <f>_xlfn.DAYS(AR74,AQ74)</f>
        <v>163</v>
      </c>
      <c r="AU74" s="20">
        <v>0</v>
      </c>
      <c r="AV74" s="28">
        <f>DATEDIF(E74,AQ74,"Y")</f>
        <v>81</v>
      </c>
      <c r="AW74" s="39">
        <v>44580</v>
      </c>
      <c r="AX74" s="24">
        <v>104.59</v>
      </c>
      <c r="AY74" s="24"/>
      <c r="AZ74" s="24">
        <v>970.08</v>
      </c>
      <c r="BA74" s="24">
        <v>4.54</v>
      </c>
      <c r="BB74" s="24">
        <v>2.21</v>
      </c>
      <c r="BC74" s="24">
        <v>4</v>
      </c>
      <c r="BD74" s="24">
        <v>135</v>
      </c>
      <c r="BE74" s="24">
        <v>5.26</v>
      </c>
      <c r="BF74" s="24">
        <v>162</v>
      </c>
      <c r="BG74" s="24">
        <v>3.01</v>
      </c>
      <c r="BH74" s="24">
        <v>0.6</v>
      </c>
      <c r="BI74" s="24">
        <v>1.54</v>
      </c>
      <c r="BJ74" s="29">
        <f>BG74/BI74</f>
        <v>1.9545454545454544</v>
      </c>
      <c r="BK74" s="29">
        <f>BI74/BH74</f>
        <v>2.5666666666666669</v>
      </c>
      <c r="BL74" s="29">
        <f>BF74/BI74</f>
        <v>105.1948051948052</v>
      </c>
      <c r="BM74" s="29">
        <f>BL74*BG74</f>
        <v>316.63636363636363</v>
      </c>
      <c r="BN74" s="24">
        <v>1</v>
      </c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>
        <v>0</v>
      </c>
      <c r="DH74" s="39">
        <v>44788</v>
      </c>
    </row>
    <row r="75" spans="1:113" x14ac:dyDescent="0.25">
      <c r="A75" s="15">
        <v>173</v>
      </c>
      <c r="B75" s="75">
        <v>44678</v>
      </c>
      <c r="C75" s="37" t="s">
        <v>445</v>
      </c>
      <c r="D75" s="37">
        <v>3601560512</v>
      </c>
      <c r="E75" s="75">
        <v>13155</v>
      </c>
      <c r="F75" s="20" t="s">
        <v>115</v>
      </c>
      <c r="G75" s="15"/>
      <c r="H75" s="76"/>
      <c r="I75" s="75">
        <v>41640</v>
      </c>
      <c r="J75" s="23">
        <f t="shared" si="23"/>
        <v>77</v>
      </c>
      <c r="K75" s="23"/>
      <c r="L75" s="24"/>
      <c r="M75" s="23"/>
      <c r="N75" s="23"/>
      <c r="O75" s="24"/>
      <c r="P75" s="24"/>
      <c r="Q75" s="24"/>
      <c r="R75" s="24"/>
      <c r="S75" s="23"/>
      <c r="T75" s="23"/>
      <c r="U75" s="23"/>
      <c r="V75" s="23">
        <v>0</v>
      </c>
      <c r="W75" s="23"/>
      <c r="X75" s="23" t="s">
        <v>246</v>
      </c>
      <c r="Y75" s="23"/>
      <c r="Z75" s="72">
        <v>41640</v>
      </c>
      <c r="AA75" s="22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>
        <v>0</v>
      </c>
      <c r="AN75" s="24" t="s">
        <v>247</v>
      </c>
      <c r="AO75" s="24"/>
      <c r="AP75" s="24"/>
      <c r="AQ75" s="24"/>
      <c r="AR75" s="24"/>
      <c r="AS75" s="28"/>
      <c r="AT75" s="28"/>
      <c r="AU75" s="20" t="s">
        <v>130</v>
      </c>
      <c r="AV75" s="28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9"/>
      <c r="BK75" s="29"/>
      <c r="BL75" s="29"/>
      <c r="BM75" s="29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>
        <v>0</v>
      </c>
      <c r="DH75" s="39">
        <v>44769</v>
      </c>
    </row>
    <row r="76" spans="1:113" x14ac:dyDescent="0.25">
      <c r="A76" s="15">
        <v>174</v>
      </c>
      <c r="B76" s="75">
        <v>44680</v>
      </c>
      <c r="C76" s="37" t="s">
        <v>446</v>
      </c>
      <c r="D76" s="37">
        <v>390305407</v>
      </c>
      <c r="E76" s="75">
        <v>14309</v>
      </c>
      <c r="F76" s="20" t="s">
        <v>115</v>
      </c>
      <c r="G76" s="15"/>
      <c r="H76" s="76"/>
      <c r="I76" s="75">
        <v>44379</v>
      </c>
      <c r="J76" s="23">
        <f t="shared" si="23"/>
        <v>82</v>
      </c>
      <c r="K76" s="23">
        <v>119</v>
      </c>
      <c r="L76" s="24" t="s">
        <v>116</v>
      </c>
      <c r="M76" s="23">
        <v>8</v>
      </c>
      <c r="N76" s="23">
        <v>8</v>
      </c>
      <c r="O76" s="24"/>
      <c r="P76" s="24"/>
      <c r="Q76" s="24"/>
      <c r="R76" s="24"/>
      <c r="S76" s="23"/>
      <c r="T76" s="23" t="s">
        <v>447</v>
      </c>
      <c r="U76" s="23"/>
      <c r="V76" s="23">
        <v>1</v>
      </c>
      <c r="W76" s="23" t="s">
        <v>108</v>
      </c>
      <c r="X76" s="72">
        <v>44404</v>
      </c>
      <c r="Y76" s="23"/>
      <c r="Z76" s="72">
        <v>44417</v>
      </c>
      <c r="AA76" s="22"/>
      <c r="AB76" s="24">
        <v>1</v>
      </c>
      <c r="AC76" s="24"/>
      <c r="AD76" s="24"/>
      <c r="AE76" s="24"/>
      <c r="AF76" s="24"/>
      <c r="AG76" s="24"/>
      <c r="AH76" s="24">
        <v>0</v>
      </c>
      <c r="AI76" s="24">
        <v>1</v>
      </c>
      <c r="AJ76" s="24">
        <v>0</v>
      </c>
      <c r="AK76" s="24">
        <v>1</v>
      </c>
      <c r="AL76" s="24">
        <v>0</v>
      </c>
      <c r="AM76" s="24">
        <v>0</v>
      </c>
      <c r="AN76" s="24" t="s">
        <v>135</v>
      </c>
      <c r="AO76" s="24"/>
      <c r="AP76" s="24"/>
      <c r="AQ76" s="24"/>
      <c r="AR76" s="24"/>
      <c r="AS76" s="28"/>
      <c r="AT76" s="28"/>
      <c r="AU76" s="20" t="s">
        <v>130</v>
      </c>
      <c r="AV76" s="28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9"/>
      <c r="BK76" s="29"/>
      <c r="BL76" s="29"/>
      <c r="BM76" s="29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>
        <v>0</v>
      </c>
      <c r="DH76" s="39">
        <v>44732</v>
      </c>
    </row>
    <row r="77" spans="1:113" x14ac:dyDescent="0.25">
      <c r="A77" s="15">
        <v>178</v>
      </c>
      <c r="B77" s="75">
        <v>44697</v>
      </c>
      <c r="C77" s="37" t="s">
        <v>453</v>
      </c>
      <c r="D77" s="37">
        <v>400524455</v>
      </c>
      <c r="E77" s="75">
        <v>14755</v>
      </c>
      <c r="F77" s="20" t="s">
        <v>115</v>
      </c>
      <c r="G77" s="15">
        <v>4.3499999999999996</v>
      </c>
      <c r="H77" s="76">
        <v>2.5099999999999998</v>
      </c>
      <c r="I77" s="75">
        <v>43080</v>
      </c>
      <c r="J77" s="23">
        <f t="shared" si="23"/>
        <v>77</v>
      </c>
      <c r="K77" s="23">
        <v>6.7</v>
      </c>
      <c r="L77" s="24" t="s">
        <v>125</v>
      </c>
      <c r="M77" s="23">
        <v>7</v>
      </c>
      <c r="N77" s="23">
        <v>7</v>
      </c>
      <c r="O77" s="24">
        <v>0</v>
      </c>
      <c r="P77" s="24">
        <v>1</v>
      </c>
      <c r="Q77" s="24">
        <v>0</v>
      </c>
      <c r="R77" s="24">
        <v>0</v>
      </c>
      <c r="S77" s="23">
        <v>0</v>
      </c>
      <c r="T77" s="23"/>
      <c r="U77" s="23" t="s">
        <v>454</v>
      </c>
      <c r="V77" s="23">
        <v>0</v>
      </c>
      <c r="W77" s="23" t="s">
        <v>128</v>
      </c>
      <c r="X77" s="72">
        <v>43125</v>
      </c>
      <c r="Y77" s="23"/>
      <c r="Z77" s="72">
        <v>43101</v>
      </c>
      <c r="AA77" s="22"/>
      <c r="AB77" s="24">
        <v>0</v>
      </c>
      <c r="AC77" s="24">
        <v>1</v>
      </c>
      <c r="AD77" s="24" t="s">
        <v>109</v>
      </c>
      <c r="AE77" s="24">
        <v>0</v>
      </c>
      <c r="AF77" s="29">
        <v>0.01</v>
      </c>
      <c r="AG77" s="39">
        <v>43357</v>
      </c>
      <c r="AH77" s="24">
        <v>0</v>
      </c>
      <c r="AI77" s="24">
        <v>1</v>
      </c>
      <c r="AJ77" s="24">
        <v>0</v>
      </c>
      <c r="AK77" s="24">
        <v>0</v>
      </c>
      <c r="AL77" s="24">
        <v>0</v>
      </c>
      <c r="AM77" s="24" t="s">
        <v>110</v>
      </c>
      <c r="AN77" s="24" t="s">
        <v>111</v>
      </c>
      <c r="AO77" s="24" t="s">
        <v>118</v>
      </c>
      <c r="AP77" s="24">
        <v>0</v>
      </c>
      <c r="AQ77" s="39">
        <v>44711</v>
      </c>
      <c r="AR77" s="31">
        <v>45061</v>
      </c>
      <c r="AS77" s="28"/>
      <c r="AT77" s="28">
        <f>_xlfn.DAYS(AR77,AQ77)</f>
        <v>350</v>
      </c>
      <c r="AU77" s="20">
        <v>1</v>
      </c>
      <c r="AV77" s="28">
        <f>DATEDIF(E77,AQ77,"Y")</f>
        <v>82</v>
      </c>
      <c r="AW77" s="39">
        <v>44697</v>
      </c>
      <c r="AX77" s="24">
        <v>4.3499999999999996</v>
      </c>
      <c r="AY77" s="24">
        <v>26.02</v>
      </c>
      <c r="AZ77" s="24">
        <v>76.87</v>
      </c>
      <c r="BA77" s="24">
        <v>2.5099999999999998</v>
      </c>
      <c r="BB77" s="24">
        <v>1.08</v>
      </c>
      <c r="BC77" s="24">
        <v>4</v>
      </c>
      <c r="BD77" s="24">
        <v>118</v>
      </c>
      <c r="BE77" s="24">
        <v>3.59</v>
      </c>
      <c r="BF77" s="24">
        <v>163</v>
      </c>
      <c r="BG77" s="24">
        <v>2.46</v>
      </c>
      <c r="BH77" s="24">
        <v>0.27</v>
      </c>
      <c r="BI77" s="24">
        <v>0.77</v>
      </c>
      <c r="BJ77" s="24">
        <f>BG77/BI77</f>
        <v>3.1948051948051948</v>
      </c>
      <c r="BK77" s="29">
        <f>BI77/BH77</f>
        <v>2.8518518518518516</v>
      </c>
      <c r="BL77" s="29">
        <f>BF77/BI77</f>
        <v>211.68831168831167</v>
      </c>
      <c r="BM77" s="29">
        <f>BL77*BG77</f>
        <v>520.75324675324669</v>
      </c>
      <c r="BN77" s="24">
        <v>1</v>
      </c>
      <c r="BO77" s="24">
        <v>0</v>
      </c>
      <c r="BP77" s="24">
        <v>0.16</v>
      </c>
      <c r="BQ77" s="39">
        <v>44767</v>
      </c>
      <c r="BR77" s="24">
        <v>0</v>
      </c>
      <c r="BS77" s="24"/>
      <c r="BT77" s="24"/>
      <c r="BU77" s="24">
        <v>0</v>
      </c>
      <c r="BV77" s="24">
        <v>0</v>
      </c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>
        <v>0</v>
      </c>
      <c r="CZ77" s="24">
        <v>0</v>
      </c>
      <c r="DA77" s="24">
        <v>0</v>
      </c>
      <c r="DB77" s="24">
        <v>0</v>
      </c>
      <c r="DC77" s="24">
        <v>0</v>
      </c>
      <c r="DD77" s="24">
        <v>0</v>
      </c>
      <c r="DE77" s="24">
        <v>0</v>
      </c>
      <c r="DF77" s="24">
        <v>1</v>
      </c>
      <c r="DG77" s="24">
        <v>0</v>
      </c>
      <c r="DH77" s="39">
        <v>44795</v>
      </c>
    </row>
    <row r="78" spans="1:113" x14ac:dyDescent="0.25">
      <c r="A78" s="15">
        <v>185</v>
      </c>
      <c r="B78" s="75">
        <v>44718</v>
      </c>
      <c r="C78" s="37" t="s">
        <v>466</v>
      </c>
      <c r="D78" s="37">
        <v>430807409</v>
      </c>
      <c r="E78" s="75">
        <v>15925</v>
      </c>
      <c r="F78" s="20" t="s">
        <v>115</v>
      </c>
      <c r="G78" s="76">
        <v>771.19</v>
      </c>
      <c r="H78" s="76">
        <v>2.75</v>
      </c>
      <c r="I78" s="75">
        <v>40529</v>
      </c>
      <c r="J78" s="23">
        <f t="shared" si="23"/>
        <v>67</v>
      </c>
      <c r="K78" s="23">
        <v>11.43</v>
      </c>
      <c r="L78" s="24"/>
      <c r="M78" s="23"/>
      <c r="N78" s="23"/>
      <c r="O78" s="24"/>
      <c r="P78" s="24"/>
      <c r="Q78" s="24"/>
      <c r="R78" s="24"/>
      <c r="S78" s="23"/>
      <c r="T78" s="23"/>
      <c r="U78" s="23"/>
      <c r="V78" s="23"/>
      <c r="W78" s="23"/>
      <c r="X78" s="23"/>
      <c r="Y78" s="23"/>
      <c r="Z78" s="23"/>
      <c r="AA78" s="22">
        <f>DATEDIF(Z78,Y78,"d")</f>
        <v>0</v>
      </c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 t="s">
        <v>111</v>
      </c>
      <c r="AO78" s="24"/>
      <c r="AP78" s="24"/>
      <c r="AQ78" s="24"/>
      <c r="AR78" s="24"/>
      <c r="AS78" s="28"/>
      <c r="AT78" s="28"/>
      <c r="AU78" s="20" t="s">
        <v>130</v>
      </c>
      <c r="AV78" s="28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9"/>
      <c r="BL78" s="29"/>
      <c r="BM78" s="29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</row>
    <row r="79" spans="1:113" x14ac:dyDescent="0.25">
      <c r="A79" s="15">
        <v>186</v>
      </c>
      <c r="B79" s="16">
        <v>44725</v>
      </c>
      <c r="C79" s="17" t="s">
        <v>467</v>
      </c>
      <c r="D79" s="18">
        <v>431115437</v>
      </c>
      <c r="E79" s="19">
        <v>16025</v>
      </c>
      <c r="F79" s="20" t="s">
        <v>115</v>
      </c>
      <c r="G79" s="15">
        <v>0.56999999999999995</v>
      </c>
      <c r="H79" s="76">
        <v>4.12</v>
      </c>
      <c r="I79" s="75">
        <v>39311</v>
      </c>
      <c r="J79" s="23">
        <f t="shared" si="23"/>
        <v>63</v>
      </c>
      <c r="K79" s="23">
        <v>21.5</v>
      </c>
      <c r="L79" s="24" t="s">
        <v>121</v>
      </c>
      <c r="M79" s="23">
        <v>9</v>
      </c>
      <c r="N79" s="23">
        <v>8</v>
      </c>
      <c r="O79" s="24">
        <v>0</v>
      </c>
      <c r="P79" s="24">
        <v>1</v>
      </c>
      <c r="Q79" s="24">
        <v>0</v>
      </c>
      <c r="R79" s="24">
        <v>0</v>
      </c>
      <c r="S79" s="23">
        <v>0</v>
      </c>
      <c r="T79" s="23"/>
      <c r="U79" s="23" t="s">
        <v>177</v>
      </c>
      <c r="V79" s="23">
        <v>0</v>
      </c>
      <c r="W79" s="23" t="s">
        <v>128</v>
      </c>
      <c r="X79" s="72">
        <v>44712</v>
      </c>
      <c r="Y79" s="72">
        <v>44682</v>
      </c>
      <c r="Z79" s="72">
        <v>39433</v>
      </c>
      <c r="AA79" s="22">
        <f>DATEDIF(Z79,Y79,"d")</f>
        <v>5249</v>
      </c>
      <c r="AB79" s="24">
        <v>0</v>
      </c>
      <c r="AC79" s="24">
        <v>1</v>
      </c>
      <c r="AD79" s="24" t="s">
        <v>329</v>
      </c>
      <c r="AE79" s="24">
        <v>0</v>
      </c>
      <c r="AF79" s="24"/>
      <c r="AG79" s="24"/>
      <c r="AH79" s="24">
        <v>0</v>
      </c>
      <c r="AI79" s="24">
        <v>1</v>
      </c>
      <c r="AJ79" s="24">
        <v>0</v>
      </c>
      <c r="AK79" s="24">
        <v>0</v>
      </c>
      <c r="AL79" s="24">
        <v>0</v>
      </c>
      <c r="AM79" s="24" t="s">
        <v>132</v>
      </c>
      <c r="AN79" s="24" t="s">
        <v>111</v>
      </c>
      <c r="AO79" s="24" t="s">
        <v>118</v>
      </c>
      <c r="AP79" s="24">
        <v>1</v>
      </c>
      <c r="AQ79" s="39">
        <v>44774</v>
      </c>
      <c r="AR79" s="31">
        <v>45061</v>
      </c>
      <c r="AS79" s="28"/>
      <c r="AT79" s="28">
        <f>_xlfn.DAYS(AR79,AQ79)</f>
        <v>287</v>
      </c>
      <c r="AU79" s="20">
        <v>1</v>
      </c>
      <c r="AV79" s="28">
        <f>DATEDIF(E79,AQ79,"Y")</f>
        <v>78</v>
      </c>
      <c r="AW79" s="39">
        <v>44763</v>
      </c>
      <c r="AX79" s="24">
        <v>0.12</v>
      </c>
      <c r="AY79" s="24"/>
      <c r="AZ79" s="24"/>
      <c r="BA79" s="24">
        <v>2.48</v>
      </c>
      <c r="BB79" s="24">
        <v>1.26</v>
      </c>
      <c r="BC79" s="24">
        <v>4</v>
      </c>
      <c r="BD79" s="24">
        <v>137</v>
      </c>
      <c r="BE79" s="24">
        <v>7.68</v>
      </c>
      <c r="BF79" s="24">
        <v>294</v>
      </c>
      <c r="BG79" s="24">
        <v>4.4800000000000004</v>
      </c>
      <c r="BH79" s="24">
        <v>0.77</v>
      </c>
      <c r="BI79" s="24">
        <v>2.0299999999999998</v>
      </c>
      <c r="BJ79" s="24">
        <f>BG79/BI79</f>
        <v>2.2068965517241383</v>
      </c>
      <c r="BK79" s="29">
        <f>BI79/BH79</f>
        <v>2.6363636363636362</v>
      </c>
      <c r="BL79" s="29">
        <f>BF79/BI79</f>
        <v>144.82758620689657</v>
      </c>
      <c r="BM79" s="29">
        <f>BL79*BG79</f>
        <v>648.82758620689674</v>
      </c>
      <c r="BN79" s="24">
        <v>1</v>
      </c>
      <c r="BO79" s="24">
        <v>0</v>
      </c>
      <c r="BP79" s="24">
        <v>0.03</v>
      </c>
      <c r="BQ79" s="39">
        <v>44824</v>
      </c>
      <c r="BR79" s="24">
        <v>0</v>
      </c>
      <c r="BS79" s="24"/>
      <c r="BT79" s="24"/>
      <c r="BU79" s="24">
        <v>0</v>
      </c>
      <c r="BV79" s="24">
        <v>0</v>
      </c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>
        <v>0</v>
      </c>
      <c r="CZ79" s="24">
        <v>0</v>
      </c>
      <c r="DA79" s="24">
        <v>0</v>
      </c>
      <c r="DB79" s="24">
        <v>0</v>
      </c>
      <c r="DC79" s="24">
        <v>0</v>
      </c>
      <c r="DD79" s="24">
        <v>0</v>
      </c>
      <c r="DE79" s="24">
        <v>0</v>
      </c>
      <c r="DF79" s="24">
        <v>0</v>
      </c>
      <c r="DG79" s="24">
        <v>0</v>
      </c>
      <c r="DH79" s="39">
        <v>44825</v>
      </c>
    </row>
    <row r="80" spans="1:113" x14ac:dyDescent="0.25">
      <c r="A80" s="15">
        <v>192</v>
      </c>
      <c r="B80" s="75">
        <v>44733</v>
      </c>
      <c r="C80" s="37" t="s">
        <v>479</v>
      </c>
      <c r="D80" s="37">
        <v>390703422</v>
      </c>
      <c r="E80" s="74">
        <v>14429</v>
      </c>
      <c r="F80" s="20" t="s">
        <v>115</v>
      </c>
      <c r="G80" s="15">
        <v>11.66</v>
      </c>
      <c r="H80" s="76">
        <v>4.0999999999999996</v>
      </c>
      <c r="I80" s="75">
        <v>44692</v>
      </c>
      <c r="J80" s="23">
        <f t="shared" si="23"/>
        <v>82</v>
      </c>
      <c r="K80" s="23">
        <v>18.739999999999998</v>
      </c>
      <c r="L80" s="24" t="s">
        <v>106</v>
      </c>
      <c r="M80" s="23">
        <v>9</v>
      </c>
      <c r="N80" s="23">
        <v>8</v>
      </c>
      <c r="O80" s="24">
        <v>0</v>
      </c>
      <c r="P80" s="24">
        <v>0</v>
      </c>
      <c r="Q80" s="24">
        <v>0</v>
      </c>
      <c r="R80" s="24">
        <v>0</v>
      </c>
      <c r="S80" s="23">
        <v>0</v>
      </c>
      <c r="T80" s="23" t="s">
        <v>160</v>
      </c>
      <c r="U80" s="23"/>
      <c r="V80" s="23">
        <v>0</v>
      </c>
      <c r="W80" s="23" t="s">
        <v>138</v>
      </c>
      <c r="X80" s="41" t="s">
        <v>246</v>
      </c>
      <c r="Y80" s="23"/>
      <c r="Z80" s="72">
        <v>44726</v>
      </c>
      <c r="AA80" s="22"/>
      <c r="AB80" s="24">
        <v>0</v>
      </c>
      <c r="AC80" s="24">
        <v>1</v>
      </c>
      <c r="AD80" s="24" t="s">
        <v>117</v>
      </c>
      <c r="AE80" s="24">
        <v>0</v>
      </c>
      <c r="AF80" s="24">
        <v>0.5</v>
      </c>
      <c r="AG80" s="39">
        <v>44812</v>
      </c>
      <c r="AH80" s="24">
        <v>0</v>
      </c>
      <c r="AI80" s="24">
        <v>0</v>
      </c>
      <c r="AJ80" s="24">
        <v>0</v>
      </c>
      <c r="AK80" s="24">
        <v>0</v>
      </c>
      <c r="AL80" s="24">
        <v>0</v>
      </c>
      <c r="AM80" s="24">
        <v>0</v>
      </c>
      <c r="AN80" s="24" t="s">
        <v>247</v>
      </c>
      <c r="AO80" s="24"/>
      <c r="AP80" s="24"/>
      <c r="AQ80" s="24"/>
      <c r="AR80" s="24"/>
      <c r="AS80" s="28"/>
      <c r="AT80" s="28"/>
      <c r="AU80" s="20" t="s">
        <v>130</v>
      </c>
      <c r="AV80" s="28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>
        <v>0</v>
      </c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>
        <v>0</v>
      </c>
      <c r="CZ80" s="24">
        <v>0</v>
      </c>
      <c r="DA80" s="24">
        <v>0</v>
      </c>
      <c r="DB80" s="24">
        <v>0</v>
      </c>
      <c r="DC80" s="24">
        <v>0</v>
      </c>
      <c r="DD80" s="24">
        <v>0</v>
      </c>
      <c r="DE80" s="24">
        <v>0</v>
      </c>
      <c r="DF80" s="24">
        <v>0</v>
      </c>
      <c r="DG80" s="24">
        <v>0</v>
      </c>
      <c r="DH80" s="39">
        <v>44812</v>
      </c>
    </row>
    <row r="81" spans="1:112" x14ac:dyDescent="0.25">
      <c r="A81" s="15">
        <v>194</v>
      </c>
      <c r="B81" s="75">
        <v>44734</v>
      </c>
      <c r="C81" s="37" t="s">
        <v>481</v>
      </c>
      <c r="D81" s="37">
        <v>460525481</v>
      </c>
      <c r="E81" s="74">
        <v>16947</v>
      </c>
      <c r="F81" s="20" t="s">
        <v>115</v>
      </c>
      <c r="G81" s="15">
        <v>14.06</v>
      </c>
      <c r="H81" s="76">
        <v>4.4400000000000004</v>
      </c>
      <c r="I81" s="75">
        <v>44652</v>
      </c>
      <c r="J81" s="23">
        <f t="shared" si="23"/>
        <v>75</v>
      </c>
      <c r="K81" s="23">
        <v>317</v>
      </c>
      <c r="L81" s="24" t="s">
        <v>121</v>
      </c>
      <c r="M81" s="23">
        <v>9</v>
      </c>
      <c r="N81" s="23">
        <v>8</v>
      </c>
      <c r="O81" s="24">
        <v>0</v>
      </c>
      <c r="P81" s="24">
        <v>0</v>
      </c>
      <c r="Q81" s="24">
        <v>0</v>
      </c>
      <c r="R81" s="24">
        <v>0</v>
      </c>
      <c r="S81" s="23">
        <v>0</v>
      </c>
      <c r="T81" s="23" t="s">
        <v>332</v>
      </c>
      <c r="U81" s="23"/>
      <c r="V81" s="23">
        <v>1</v>
      </c>
      <c r="W81" s="23" t="s">
        <v>108</v>
      </c>
      <c r="X81" s="72">
        <v>44704</v>
      </c>
      <c r="Y81" s="23"/>
      <c r="Z81" s="72">
        <v>44705</v>
      </c>
      <c r="AA81" s="22"/>
      <c r="AB81" s="24">
        <v>1</v>
      </c>
      <c r="AC81" s="24">
        <v>1</v>
      </c>
      <c r="AD81" s="24" t="s">
        <v>129</v>
      </c>
      <c r="AE81" s="24">
        <v>0</v>
      </c>
      <c r="AF81" s="24">
        <v>0.24</v>
      </c>
      <c r="AG81" s="39">
        <v>44825</v>
      </c>
      <c r="AH81" s="24">
        <v>1</v>
      </c>
      <c r="AI81" s="24">
        <v>1</v>
      </c>
      <c r="AJ81" s="24">
        <v>0</v>
      </c>
      <c r="AK81" s="24">
        <v>0</v>
      </c>
      <c r="AL81" s="24">
        <v>0</v>
      </c>
      <c r="AM81" s="24" t="s">
        <v>367</v>
      </c>
      <c r="AN81" s="24" t="s">
        <v>135</v>
      </c>
      <c r="AO81" s="24"/>
      <c r="AP81" s="24">
        <v>1</v>
      </c>
      <c r="AQ81" s="39">
        <v>44734</v>
      </c>
      <c r="AR81" s="31">
        <v>45061</v>
      </c>
      <c r="AS81" s="28"/>
      <c r="AT81" s="28">
        <f>_xlfn.DAYS(AR81,AQ81)</f>
        <v>327</v>
      </c>
      <c r="AU81" s="20">
        <v>1</v>
      </c>
      <c r="AV81" s="28">
        <f>DATEDIF(E81,AQ81,"Y")</f>
        <v>76</v>
      </c>
      <c r="AW81" s="39">
        <v>44734</v>
      </c>
      <c r="AX81" s="24">
        <v>14.06</v>
      </c>
      <c r="AY81" s="24">
        <v>13.21</v>
      </c>
      <c r="AZ81" s="24">
        <v>1283.5</v>
      </c>
      <c r="BA81" s="24">
        <v>4.4400000000000004</v>
      </c>
      <c r="BB81" s="24">
        <v>23.55</v>
      </c>
      <c r="BC81" s="24">
        <v>9.9</v>
      </c>
      <c r="BD81" s="24">
        <v>76</v>
      </c>
      <c r="BE81" s="24">
        <v>3.79</v>
      </c>
      <c r="BF81" s="24">
        <v>185</v>
      </c>
      <c r="BG81" s="24">
        <v>1.79</v>
      </c>
      <c r="BH81" s="24">
        <v>0.41</v>
      </c>
      <c r="BI81" s="24">
        <v>1.46</v>
      </c>
      <c r="BJ81" s="24">
        <f>BG81/BI81</f>
        <v>1.226027397260274</v>
      </c>
      <c r="BK81" s="24">
        <f>BI81/BH81</f>
        <v>3.5609756097560976</v>
      </c>
      <c r="BL81" s="24">
        <f>BF81/BI81</f>
        <v>126.7123287671233</v>
      </c>
      <c r="BM81" s="24">
        <f>BL81*BG81</f>
        <v>226.8150684931507</v>
      </c>
      <c r="BN81" s="24">
        <v>0</v>
      </c>
      <c r="BO81" s="24">
        <v>0</v>
      </c>
      <c r="BP81" s="24">
        <v>0.24</v>
      </c>
      <c r="BQ81" s="39">
        <v>44825</v>
      </c>
      <c r="BR81" s="24">
        <v>0</v>
      </c>
      <c r="BS81" s="24"/>
      <c r="BT81" s="24"/>
      <c r="BU81" s="24">
        <v>0</v>
      </c>
      <c r="BV81" s="24">
        <v>0</v>
      </c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>
        <v>0</v>
      </c>
      <c r="CZ81" s="24">
        <v>0</v>
      </c>
      <c r="DA81" s="24">
        <v>0</v>
      </c>
      <c r="DB81" s="24">
        <v>0</v>
      </c>
      <c r="DC81" s="24">
        <v>0</v>
      </c>
      <c r="DD81" s="24">
        <v>0</v>
      </c>
      <c r="DE81" s="24">
        <v>0</v>
      </c>
      <c r="DF81" s="24">
        <v>0</v>
      </c>
      <c r="DG81" s="24">
        <v>0</v>
      </c>
      <c r="DH81" s="39">
        <v>44855</v>
      </c>
    </row>
    <row r="82" spans="1:112" x14ac:dyDescent="0.25">
      <c r="A82" s="15">
        <v>195</v>
      </c>
      <c r="B82" s="75">
        <v>44735</v>
      </c>
      <c r="C82" s="20" t="s">
        <v>482</v>
      </c>
      <c r="D82" s="37">
        <v>370812441</v>
      </c>
      <c r="E82" s="74">
        <v>13739</v>
      </c>
      <c r="F82" s="20" t="s">
        <v>115</v>
      </c>
      <c r="G82" s="15">
        <v>3.22</v>
      </c>
      <c r="H82" s="76">
        <v>4.76</v>
      </c>
      <c r="I82" s="75">
        <v>41913</v>
      </c>
      <c r="J82" s="23">
        <f t="shared" si="23"/>
        <v>77</v>
      </c>
      <c r="K82" s="23"/>
      <c r="L82" s="24" t="s">
        <v>106</v>
      </c>
      <c r="M82" s="23">
        <v>9</v>
      </c>
      <c r="N82" s="23">
        <v>8</v>
      </c>
      <c r="O82" s="24">
        <v>0</v>
      </c>
      <c r="P82" s="24">
        <v>0</v>
      </c>
      <c r="Q82" s="24">
        <v>0</v>
      </c>
      <c r="R82" s="24">
        <v>0</v>
      </c>
      <c r="S82" s="23">
        <v>0</v>
      </c>
      <c r="T82" s="23" t="s">
        <v>483</v>
      </c>
      <c r="U82" s="23"/>
      <c r="V82" s="23">
        <v>0</v>
      </c>
      <c r="W82" s="23" t="s">
        <v>128</v>
      </c>
      <c r="X82" s="72"/>
      <c r="Y82" s="72">
        <v>44728</v>
      </c>
      <c r="Z82" s="72">
        <v>41974</v>
      </c>
      <c r="AA82" s="22">
        <f>DATEDIF(Z82,Y82,"d")</f>
        <v>2754</v>
      </c>
      <c r="AB82" s="24">
        <v>0</v>
      </c>
      <c r="AC82" s="24">
        <v>1</v>
      </c>
      <c r="AD82" s="24" t="s">
        <v>117</v>
      </c>
      <c r="AE82" s="24">
        <v>1</v>
      </c>
      <c r="AF82" s="24">
        <v>0.44</v>
      </c>
      <c r="AG82" s="39">
        <v>43252</v>
      </c>
      <c r="AH82" s="24">
        <v>0</v>
      </c>
      <c r="AI82" s="24">
        <v>0</v>
      </c>
      <c r="AJ82" s="24">
        <v>0</v>
      </c>
      <c r="AK82" s="24">
        <v>0</v>
      </c>
      <c r="AL82" s="24">
        <v>0</v>
      </c>
      <c r="AM82" s="24" t="s">
        <v>484</v>
      </c>
      <c r="AN82" s="24" t="s">
        <v>111</v>
      </c>
      <c r="AO82" s="24" t="s">
        <v>118</v>
      </c>
      <c r="AP82" s="24">
        <v>0</v>
      </c>
      <c r="AQ82" s="39">
        <v>44755</v>
      </c>
      <c r="AR82" s="39">
        <v>44810</v>
      </c>
      <c r="AS82" s="28">
        <f>_xlfn.DAYS(AR82,AQ82)</f>
        <v>55</v>
      </c>
      <c r="AT82" s="28">
        <f>_xlfn.DAYS(AR82,AQ82)</f>
        <v>55</v>
      </c>
      <c r="AU82" s="20">
        <v>1</v>
      </c>
      <c r="AV82" s="28">
        <f>DATEDIF(E82,AQ82,"Y")</f>
        <v>84</v>
      </c>
      <c r="AW82" s="39">
        <v>44735</v>
      </c>
      <c r="AX82" s="24">
        <v>3.22</v>
      </c>
      <c r="AY82" s="24"/>
      <c r="AZ82" s="24"/>
      <c r="BA82" s="24">
        <v>4.76</v>
      </c>
      <c r="BB82" s="24">
        <v>1.4</v>
      </c>
      <c r="BC82" s="24">
        <v>4</v>
      </c>
      <c r="BD82" s="24">
        <v>156</v>
      </c>
      <c r="BE82" s="24">
        <v>7.84</v>
      </c>
      <c r="BF82" s="24">
        <v>300</v>
      </c>
      <c r="BG82" s="24">
        <v>5.27</v>
      </c>
      <c r="BH82" s="24">
        <v>0.91</v>
      </c>
      <c r="BI82" s="24">
        <v>1.54</v>
      </c>
      <c r="BJ82" s="24">
        <f>BG82/BI82</f>
        <v>3.4220779220779218</v>
      </c>
      <c r="BK82" s="24">
        <f>BI82/BH82</f>
        <v>1.6923076923076923</v>
      </c>
      <c r="BL82" s="24">
        <f>BF82/BI82</f>
        <v>194.80519480519479</v>
      </c>
      <c r="BM82" s="24">
        <f>BL82*BG82</f>
        <v>1026.6233766233765</v>
      </c>
      <c r="BN82" s="24">
        <v>1</v>
      </c>
      <c r="BO82" s="24">
        <v>0</v>
      </c>
      <c r="BP82" s="24">
        <v>0.74</v>
      </c>
      <c r="BQ82" s="39">
        <v>44783</v>
      </c>
      <c r="BR82" s="24">
        <v>0</v>
      </c>
      <c r="BS82" s="24"/>
      <c r="BT82" s="24"/>
      <c r="BU82" s="24">
        <v>1</v>
      </c>
      <c r="BV82" s="24">
        <v>0</v>
      </c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>
        <v>0</v>
      </c>
      <c r="CZ82" s="24">
        <v>0</v>
      </c>
      <c r="DA82" s="24">
        <v>0</v>
      </c>
      <c r="DB82" s="24">
        <v>0</v>
      </c>
      <c r="DC82" s="24">
        <v>0</v>
      </c>
      <c r="DD82" s="24">
        <v>0</v>
      </c>
      <c r="DE82" s="24">
        <v>0</v>
      </c>
      <c r="DF82" s="24">
        <v>0</v>
      </c>
      <c r="DG82" s="24">
        <v>0</v>
      </c>
      <c r="DH82" s="39">
        <v>44875</v>
      </c>
    </row>
    <row r="83" spans="1:112" x14ac:dyDescent="0.25">
      <c r="A83" s="15">
        <v>196</v>
      </c>
      <c r="B83" s="75">
        <v>44739</v>
      </c>
      <c r="C83" s="77" t="s">
        <v>459</v>
      </c>
      <c r="D83" s="37">
        <v>6304161512</v>
      </c>
      <c r="E83" s="74">
        <v>23117</v>
      </c>
      <c r="F83" s="20" t="s">
        <v>115</v>
      </c>
      <c r="G83" s="15">
        <v>0.45</v>
      </c>
      <c r="H83" s="76">
        <v>3.43</v>
      </c>
      <c r="I83" s="75">
        <v>44657</v>
      </c>
      <c r="J83" s="23">
        <f t="shared" si="23"/>
        <v>58</v>
      </c>
      <c r="K83" s="23">
        <v>3.99</v>
      </c>
      <c r="L83" s="24" t="s">
        <v>106</v>
      </c>
      <c r="M83" s="23">
        <v>9</v>
      </c>
      <c r="N83" s="23">
        <v>8</v>
      </c>
      <c r="O83" s="24">
        <v>0</v>
      </c>
      <c r="P83" s="24">
        <v>0</v>
      </c>
      <c r="Q83" s="24">
        <v>0</v>
      </c>
      <c r="R83" s="24">
        <v>0</v>
      </c>
      <c r="S83" s="23">
        <v>0</v>
      </c>
      <c r="T83" s="23" t="s">
        <v>146</v>
      </c>
      <c r="U83" s="23"/>
      <c r="V83" s="23">
        <v>1</v>
      </c>
      <c r="W83" s="23" t="s">
        <v>108</v>
      </c>
      <c r="X83" s="72">
        <v>44774</v>
      </c>
      <c r="Y83" s="23"/>
      <c r="Z83" s="72">
        <v>44707</v>
      </c>
      <c r="AA83" s="22"/>
      <c r="AB83" s="24">
        <v>1</v>
      </c>
      <c r="AC83" s="24">
        <v>1</v>
      </c>
      <c r="AD83" s="24" t="s">
        <v>109</v>
      </c>
      <c r="AE83" s="24">
        <v>0</v>
      </c>
      <c r="AF83" s="24">
        <v>0.28000000000000003</v>
      </c>
      <c r="AG83" s="39">
        <v>44844</v>
      </c>
      <c r="AH83" s="24">
        <v>0</v>
      </c>
      <c r="AI83" s="24">
        <v>1</v>
      </c>
      <c r="AJ83" s="24">
        <v>0</v>
      </c>
      <c r="AK83" s="24">
        <v>0</v>
      </c>
      <c r="AL83" s="24">
        <v>0</v>
      </c>
      <c r="AM83" s="24" t="s">
        <v>110</v>
      </c>
      <c r="AN83" s="24" t="s">
        <v>111</v>
      </c>
      <c r="AO83" s="24" t="s">
        <v>118</v>
      </c>
      <c r="AP83" s="24">
        <v>1</v>
      </c>
      <c r="AQ83" s="39">
        <v>44788</v>
      </c>
      <c r="AR83" s="31">
        <v>45061</v>
      </c>
      <c r="AS83" s="28"/>
      <c r="AT83" s="28">
        <f>_xlfn.DAYS(AR83,AQ83)</f>
        <v>273</v>
      </c>
      <c r="AU83" s="20">
        <v>1</v>
      </c>
      <c r="AV83" s="28">
        <f>DATEDIF(E83,AQ83,"Y")</f>
        <v>59</v>
      </c>
      <c r="AW83" s="39">
        <v>44788</v>
      </c>
      <c r="AX83" s="24">
        <v>1.38</v>
      </c>
      <c r="AY83" s="24"/>
      <c r="AZ83" s="24"/>
      <c r="BA83" s="24">
        <v>3.77</v>
      </c>
      <c r="BB83" s="24">
        <v>3.09</v>
      </c>
      <c r="BC83" s="24">
        <v>32.1</v>
      </c>
      <c r="BD83" s="24">
        <v>143</v>
      </c>
      <c r="BE83" s="24">
        <v>10.97</v>
      </c>
      <c r="BF83" s="24">
        <v>295</v>
      </c>
      <c r="BG83" s="24">
        <v>8.14</v>
      </c>
      <c r="BH83" s="24">
        <v>0.77</v>
      </c>
      <c r="BI83" s="24">
        <v>1.81</v>
      </c>
      <c r="BJ83" s="24">
        <f>BG83/BI83</f>
        <v>4.4972375690607738</v>
      </c>
      <c r="BK83" s="24">
        <f>BI83/BH83</f>
        <v>2.3506493506493507</v>
      </c>
      <c r="BL83" s="24">
        <f>BF83/BI83</f>
        <v>162.98342541436463</v>
      </c>
      <c r="BM83" s="24">
        <f>BL83*BG83</f>
        <v>1326.6850828729282</v>
      </c>
      <c r="BN83" s="24">
        <v>1</v>
      </c>
      <c r="BO83" s="24">
        <v>2</v>
      </c>
      <c r="BP83" s="24">
        <v>0.28000000000000003</v>
      </c>
      <c r="BQ83" s="39">
        <v>44844</v>
      </c>
      <c r="BR83" s="24">
        <v>1</v>
      </c>
      <c r="BS83" s="24"/>
      <c r="BT83" s="24"/>
      <c r="BU83" s="24">
        <v>0</v>
      </c>
      <c r="BV83" s="24">
        <v>0</v>
      </c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>
        <v>0</v>
      </c>
      <c r="CZ83" s="24">
        <v>0</v>
      </c>
      <c r="DA83" s="24">
        <v>0</v>
      </c>
      <c r="DB83" s="24">
        <v>0</v>
      </c>
      <c r="DC83" s="24">
        <v>0</v>
      </c>
      <c r="DD83" s="24">
        <v>0</v>
      </c>
      <c r="DE83" s="24">
        <v>0</v>
      </c>
      <c r="DF83" s="24">
        <v>0</v>
      </c>
      <c r="DG83" s="24">
        <v>0</v>
      </c>
      <c r="DH83" s="39">
        <v>44872</v>
      </c>
    </row>
    <row r="84" spans="1:112" x14ac:dyDescent="0.25">
      <c r="A84" s="15">
        <v>197</v>
      </c>
      <c r="B84" s="75">
        <v>44739</v>
      </c>
      <c r="C84" s="37" t="s">
        <v>485</v>
      </c>
      <c r="D84" s="37">
        <v>390421408</v>
      </c>
      <c r="E84" s="74">
        <v>14356</v>
      </c>
      <c r="F84" s="20" t="s">
        <v>115</v>
      </c>
      <c r="G84" s="15">
        <v>23.9</v>
      </c>
      <c r="H84" s="76">
        <v>3.14</v>
      </c>
      <c r="I84" s="75">
        <v>44652</v>
      </c>
      <c r="J84" s="23">
        <f t="shared" si="23"/>
        <v>82</v>
      </c>
      <c r="K84" s="23">
        <v>25.3</v>
      </c>
      <c r="L84" s="24" t="s">
        <v>125</v>
      </c>
      <c r="M84" s="23">
        <v>7</v>
      </c>
      <c r="N84" s="23">
        <v>7</v>
      </c>
      <c r="O84" s="24">
        <v>0</v>
      </c>
      <c r="P84" s="24">
        <v>0</v>
      </c>
      <c r="Q84" s="24">
        <v>0</v>
      </c>
      <c r="R84" s="24">
        <v>1</v>
      </c>
      <c r="S84" s="23">
        <v>0</v>
      </c>
      <c r="T84" s="23" t="s">
        <v>456</v>
      </c>
      <c r="U84" s="23"/>
      <c r="V84" s="23">
        <v>1</v>
      </c>
      <c r="W84" s="23" t="s">
        <v>108</v>
      </c>
      <c r="X84" s="72">
        <v>44699</v>
      </c>
      <c r="Y84" s="23"/>
      <c r="Z84" s="72">
        <v>44760</v>
      </c>
      <c r="AA84" s="22"/>
      <c r="AB84" s="24">
        <v>1</v>
      </c>
      <c r="AC84" s="24">
        <v>1</v>
      </c>
      <c r="AD84" s="24" t="s">
        <v>117</v>
      </c>
      <c r="AE84" s="24">
        <v>0</v>
      </c>
      <c r="AF84" s="24">
        <v>0.97</v>
      </c>
      <c r="AG84" s="39">
        <v>44847</v>
      </c>
      <c r="AH84" s="24">
        <v>0</v>
      </c>
      <c r="AI84" s="24">
        <v>1</v>
      </c>
      <c r="AJ84" s="24">
        <v>0</v>
      </c>
      <c r="AK84" s="24">
        <v>0</v>
      </c>
      <c r="AL84" s="24">
        <v>0</v>
      </c>
      <c r="AM84" s="24" t="s">
        <v>367</v>
      </c>
      <c r="AN84" s="24" t="s">
        <v>135</v>
      </c>
      <c r="AO84" s="24"/>
      <c r="AP84" s="24">
        <v>1</v>
      </c>
      <c r="AQ84" s="39">
        <v>44820</v>
      </c>
      <c r="AR84" s="31">
        <v>45061</v>
      </c>
      <c r="AS84" s="28"/>
      <c r="AT84" s="28">
        <f>_xlfn.DAYS(AR84,AQ84)</f>
        <v>241</v>
      </c>
      <c r="AU84" s="20">
        <v>1</v>
      </c>
      <c r="AV84" s="28">
        <f>DATEDIF(E84,AQ84,"Y")</f>
        <v>83</v>
      </c>
      <c r="AW84" s="39">
        <v>44798</v>
      </c>
      <c r="AX84" s="24">
        <v>3.1</v>
      </c>
      <c r="AY84" s="24"/>
      <c r="AZ84" s="24"/>
      <c r="BA84" s="24">
        <v>3.87</v>
      </c>
      <c r="BB84" s="24">
        <v>3.73</v>
      </c>
      <c r="BC84" s="24">
        <v>4</v>
      </c>
      <c r="BD84" s="24">
        <v>172</v>
      </c>
      <c r="BE84" s="24">
        <v>9.74</v>
      </c>
      <c r="BF84" s="24">
        <v>184</v>
      </c>
      <c r="BG84" s="24">
        <v>6.96</v>
      </c>
      <c r="BH84" s="24">
        <v>0.72</v>
      </c>
      <c r="BI84" s="24">
        <v>1.88</v>
      </c>
      <c r="BJ84" s="24">
        <f>BG84/BI84</f>
        <v>3.7021276595744683</v>
      </c>
      <c r="BK84" s="24">
        <f>BI84/BH84</f>
        <v>2.6111111111111112</v>
      </c>
      <c r="BL84" s="24">
        <f>BF84/BI84</f>
        <v>97.872340425531917</v>
      </c>
      <c r="BM84" s="24">
        <f>BL84*BG84</f>
        <v>681.19148936170211</v>
      </c>
      <c r="BN84" s="24">
        <v>1</v>
      </c>
      <c r="BO84" s="24">
        <v>1</v>
      </c>
      <c r="BP84" s="24">
        <v>0.97</v>
      </c>
      <c r="BQ84" s="39">
        <v>44847</v>
      </c>
      <c r="BR84" s="24">
        <v>1</v>
      </c>
      <c r="BS84" s="24"/>
      <c r="BT84" s="24"/>
      <c r="BU84" s="24">
        <v>1</v>
      </c>
      <c r="BV84" s="24">
        <v>0</v>
      </c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>
        <v>0</v>
      </c>
      <c r="CZ84" s="24">
        <v>0</v>
      </c>
      <c r="DA84" s="24">
        <v>0</v>
      </c>
      <c r="DB84" s="24">
        <v>0</v>
      </c>
      <c r="DC84" s="24">
        <v>0</v>
      </c>
      <c r="DD84" s="24">
        <v>0</v>
      </c>
      <c r="DE84" s="24">
        <v>0</v>
      </c>
      <c r="DF84" s="24">
        <v>0</v>
      </c>
      <c r="DG84" s="24">
        <v>0</v>
      </c>
      <c r="DH84" s="39">
        <v>44872</v>
      </c>
    </row>
    <row r="85" spans="1:112" x14ac:dyDescent="0.25">
      <c r="A85" s="15">
        <v>199</v>
      </c>
      <c r="B85" s="75">
        <v>44742</v>
      </c>
      <c r="C85" s="37" t="s">
        <v>488</v>
      </c>
      <c r="D85" s="37">
        <v>6309140431</v>
      </c>
      <c r="E85" s="74">
        <v>23268</v>
      </c>
      <c r="F85" s="20" t="s">
        <v>115</v>
      </c>
      <c r="G85" s="15">
        <v>57.89</v>
      </c>
      <c r="H85" s="76">
        <v>4.7</v>
      </c>
      <c r="I85" s="75">
        <v>44707</v>
      </c>
      <c r="J85" s="23">
        <f t="shared" si="23"/>
        <v>58</v>
      </c>
      <c r="K85" s="23">
        <v>289.7</v>
      </c>
      <c r="L85" s="24" t="s">
        <v>121</v>
      </c>
      <c r="M85" s="23">
        <v>9</v>
      </c>
      <c r="N85" s="23">
        <v>8</v>
      </c>
      <c r="O85" s="24">
        <v>0</v>
      </c>
      <c r="P85" s="24">
        <v>0</v>
      </c>
      <c r="Q85" s="24">
        <v>0</v>
      </c>
      <c r="R85" s="24">
        <v>0</v>
      </c>
      <c r="S85" s="23">
        <v>0</v>
      </c>
      <c r="T85" s="23" t="s">
        <v>489</v>
      </c>
      <c r="U85" s="23"/>
      <c r="V85" s="23">
        <v>1</v>
      </c>
      <c r="W85" s="23" t="s">
        <v>108</v>
      </c>
      <c r="X85" s="72">
        <v>44707</v>
      </c>
      <c r="Y85" s="23"/>
      <c r="Z85" s="72">
        <v>44720</v>
      </c>
      <c r="AA85" s="22"/>
      <c r="AB85" s="24">
        <v>1</v>
      </c>
      <c r="AC85" s="24">
        <v>1</v>
      </c>
      <c r="AD85" s="24" t="s">
        <v>117</v>
      </c>
      <c r="AE85" s="24">
        <v>0</v>
      </c>
      <c r="AF85" s="24"/>
      <c r="AG85" s="24"/>
      <c r="AH85" s="24">
        <v>1</v>
      </c>
      <c r="AI85" s="24">
        <v>1</v>
      </c>
      <c r="AJ85" s="24">
        <v>1</v>
      </c>
      <c r="AK85" s="24">
        <v>0</v>
      </c>
      <c r="AL85" s="24">
        <v>0</v>
      </c>
      <c r="AM85" s="24">
        <v>0</v>
      </c>
      <c r="AN85" s="24" t="s">
        <v>135</v>
      </c>
      <c r="AO85" s="24"/>
      <c r="AP85" s="24"/>
      <c r="AQ85" s="24"/>
      <c r="AR85" s="24"/>
      <c r="AS85" s="28"/>
      <c r="AT85" s="37"/>
      <c r="AU85" s="20" t="s">
        <v>130</v>
      </c>
      <c r="AV85" s="28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>
        <v>0</v>
      </c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>
        <v>0</v>
      </c>
      <c r="CZ85" s="24">
        <v>0</v>
      </c>
      <c r="DA85" s="24">
        <v>0</v>
      </c>
      <c r="DB85" s="24">
        <v>0</v>
      </c>
      <c r="DC85" s="24">
        <v>0</v>
      </c>
      <c r="DD85" s="24">
        <v>0</v>
      </c>
      <c r="DE85" s="24">
        <v>0</v>
      </c>
      <c r="DF85" s="24">
        <v>0</v>
      </c>
      <c r="DG85" s="24">
        <v>0</v>
      </c>
      <c r="DH85" s="39">
        <v>44852</v>
      </c>
    </row>
    <row r="86" spans="1:112" x14ac:dyDescent="0.25">
      <c r="A86" s="15">
        <v>202</v>
      </c>
      <c r="B86" s="75">
        <v>44749</v>
      </c>
      <c r="C86" s="37" t="s">
        <v>494</v>
      </c>
      <c r="D86" s="37">
        <v>480419427</v>
      </c>
      <c r="E86" s="74">
        <v>17642</v>
      </c>
      <c r="F86" s="20" t="s">
        <v>115</v>
      </c>
      <c r="G86" s="15">
        <v>0.82</v>
      </c>
      <c r="H86" s="76">
        <v>4.3899999999999997</v>
      </c>
      <c r="I86" s="75">
        <v>44256</v>
      </c>
      <c r="J86" s="23">
        <f t="shared" si="23"/>
        <v>72</v>
      </c>
      <c r="K86" s="23">
        <v>12</v>
      </c>
      <c r="L86" s="24" t="s">
        <v>121</v>
      </c>
      <c r="M86" s="23">
        <v>9</v>
      </c>
      <c r="N86" s="23">
        <v>8</v>
      </c>
      <c r="O86" s="24">
        <v>0</v>
      </c>
      <c r="P86" s="24">
        <v>0</v>
      </c>
      <c r="Q86" s="24">
        <v>0</v>
      </c>
      <c r="R86" s="24">
        <v>0</v>
      </c>
      <c r="S86" s="23">
        <v>0</v>
      </c>
      <c r="T86" s="23" t="s">
        <v>495</v>
      </c>
      <c r="U86" s="23"/>
      <c r="V86" s="23">
        <v>1</v>
      </c>
      <c r="W86" s="23" t="s">
        <v>108</v>
      </c>
      <c r="X86" s="72">
        <v>44256</v>
      </c>
      <c r="Y86" s="72">
        <v>44760</v>
      </c>
      <c r="Z86" s="72">
        <v>44364</v>
      </c>
      <c r="AA86" s="22">
        <f>DATEDIF(Z86,Y86,"d")</f>
        <v>396</v>
      </c>
      <c r="AB86" s="24">
        <v>1</v>
      </c>
      <c r="AC86" s="24">
        <v>1</v>
      </c>
      <c r="AD86" s="24" t="s">
        <v>117</v>
      </c>
      <c r="AE86" s="24">
        <v>0</v>
      </c>
      <c r="AF86" s="24"/>
      <c r="AG86" s="24"/>
      <c r="AH86" s="24">
        <v>0</v>
      </c>
      <c r="AI86" s="24">
        <v>1</v>
      </c>
      <c r="AJ86" s="24">
        <v>1</v>
      </c>
      <c r="AK86" s="24">
        <v>0</v>
      </c>
      <c r="AL86" s="24">
        <v>0</v>
      </c>
      <c r="AM86" s="24" t="s">
        <v>132</v>
      </c>
      <c r="AN86" s="24" t="s">
        <v>111</v>
      </c>
      <c r="AO86" s="24" t="s">
        <v>118</v>
      </c>
      <c r="AP86" s="24">
        <v>1</v>
      </c>
      <c r="AQ86" s="39">
        <v>44364</v>
      </c>
      <c r="AR86" s="39">
        <v>44725</v>
      </c>
      <c r="AS86" s="28">
        <f>_xlfn.DAYS(AR86,AQ86)</f>
        <v>361</v>
      </c>
      <c r="AT86" s="28">
        <f t="shared" ref="AT86:AT109" si="24">_xlfn.DAYS(AR86,AQ86)</f>
        <v>361</v>
      </c>
      <c r="AU86" s="20">
        <v>0</v>
      </c>
      <c r="AV86" s="28">
        <f t="shared" ref="AV86:AV109" si="25">DATEDIF(E86,AQ86,"Y")</f>
        <v>73</v>
      </c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>
        <v>1</v>
      </c>
      <c r="BO86" s="24"/>
      <c r="BP86" s="24"/>
      <c r="BQ86" s="24"/>
      <c r="BR86" s="24"/>
      <c r="BS86" s="24"/>
      <c r="BT86" s="24"/>
      <c r="BU86" s="24"/>
      <c r="BV86" s="24">
        <v>0</v>
      </c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>
        <v>0</v>
      </c>
      <c r="CZ86" s="24">
        <v>0</v>
      </c>
      <c r="DA86" s="24">
        <v>0</v>
      </c>
      <c r="DB86" s="24">
        <v>1</v>
      </c>
      <c r="DC86" s="24">
        <v>0</v>
      </c>
      <c r="DD86" s="24">
        <v>0</v>
      </c>
      <c r="DE86" s="24">
        <v>0</v>
      </c>
      <c r="DF86" s="24">
        <v>0</v>
      </c>
      <c r="DG86" s="24">
        <v>0</v>
      </c>
      <c r="DH86" s="39">
        <v>44872</v>
      </c>
    </row>
    <row r="87" spans="1:112" x14ac:dyDescent="0.25">
      <c r="A87" s="15">
        <v>203</v>
      </c>
      <c r="B87" s="75">
        <v>44749</v>
      </c>
      <c r="C87" s="37" t="s">
        <v>496</v>
      </c>
      <c r="D87" s="37">
        <v>520811237</v>
      </c>
      <c r="E87" s="74">
        <v>19217</v>
      </c>
      <c r="F87" s="20" t="s">
        <v>115</v>
      </c>
      <c r="G87" s="15">
        <v>13.01</v>
      </c>
      <c r="H87" s="76">
        <v>4.16</v>
      </c>
      <c r="I87" s="75">
        <v>44682</v>
      </c>
      <c r="J87" s="23">
        <f t="shared" si="23"/>
        <v>69</v>
      </c>
      <c r="K87" s="23">
        <v>679</v>
      </c>
      <c r="L87" s="24" t="s">
        <v>116</v>
      </c>
      <c r="M87" s="23">
        <v>8</v>
      </c>
      <c r="N87" s="23">
        <v>8</v>
      </c>
      <c r="O87" s="24">
        <v>0</v>
      </c>
      <c r="P87" s="24">
        <v>0</v>
      </c>
      <c r="Q87" s="24">
        <v>0</v>
      </c>
      <c r="R87" s="24">
        <v>0</v>
      </c>
      <c r="S87" s="23">
        <v>0</v>
      </c>
      <c r="T87" s="23" t="s">
        <v>497</v>
      </c>
      <c r="U87" s="23"/>
      <c r="V87" s="23">
        <v>1</v>
      </c>
      <c r="W87" s="23" t="s">
        <v>108</v>
      </c>
      <c r="X87" s="72">
        <v>44704</v>
      </c>
      <c r="Y87" s="23"/>
      <c r="Z87" s="72">
        <v>44725</v>
      </c>
      <c r="AA87" s="22"/>
      <c r="AB87" s="24">
        <v>1</v>
      </c>
      <c r="AC87" s="24">
        <v>1</v>
      </c>
      <c r="AD87" s="24" t="s">
        <v>117</v>
      </c>
      <c r="AE87" s="24">
        <v>0</v>
      </c>
      <c r="AF87" s="24"/>
      <c r="AG87" s="24"/>
      <c r="AH87" s="24">
        <v>0</v>
      </c>
      <c r="AI87" s="24">
        <v>1</v>
      </c>
      <c r="AJ87" s="24">
        <v>0</v>
      </c>
      <c r="AK87" s="24">
        <v>0</v>
      </c>
      <c r="AL87" s="24">
        <v>0</v>
      </c>
      <c r="AM87" s="24" t="s">
        <v>132</v>
      </c>
      <c r="AN87" s="24" t="s">
        <v>135</v>
      </c>
      <c r="AO87" s="24"/>
      <c r="AP87" s="24">
        <v>1</v>
      </c>
      <c r="AQ87" s="39">
        <v>44725</v>
      </c>
      <c r="AR87" s="31">
        <v>45061</v>
      </c>
      <c r="AS87" s="28"/>
      <c r="AT87" s="28">
        <f t="shared" si="24"/>
        <v>336</v>
      </c>
      <c r="AU87" s="20">
        <v>0</v>
      </c>
      <c r="AV87" s="28">
        <f t="shared" si="25"/>
        <v>69</v>
      </c>
      <c r="AW87" s="39">
        <v>44749</v>
      </c>
      <c r="AX87" s="24">
        <v>13.01</v>
      </c>
      <c r="AY87" s="24"/>
      <c r="AZ87" s="24"/>
      <c r="BA87" s="24">
        <v>4.16</v>
      </c>
      <c r="BB87" s="24">
        <v>10.54</v>
      </c>
      <c r="BC87" s="24">
        <v>4</v>
      </c>
      <c r="BD87" s="24">
        <v>143</v>
      </c>
      <c r="BE87" s="24">
        <v>6.05</v>
      </c>
      <c r="BF87" s="24">
        <v>190</v>
      </c>
      <c r="BG87" s="24">
        <v>4.78</v>
      </c>
      <c r="BH87" s="24">
        <v>0.46</v>
      </c>
      <c r="BI87" s="24">
        <v>0.73</v>
      </c>
      <c r="BJ87" s="24">
        <f t="shared" ref="BJ87:BJ109" si="26">BG87/BI87</f>
        <v>6.5479452054794525</v>
      </c>
      <c r="BK87" s="24">
        <f t="shared" ref="BK87:BK109" si="27">BI87/BH87</f>
        <v>1.5869565217391304</v>
      </c>
      <c r="BL87" s="24">
        <f t="shared" ref="BL87:BL109" si="28">BF87/BI87</f>
        <v>260.27397260273972</v>
      </c>
      <c r="BM87" s="24">
        <f t="shared" ref="BM87:BM109" si="29">BL87*BG87</f>
        <v>1244.1095890410959</v>
      </c>
      <c r="BN87" s="24">
        <v>0</v>
      </c>
      <c r="BO87" s="24">
        <v>0</v>
      </c>
      <c r="BP87" s="24"/>
      <c r="BQ87" s="24"/>
      <c r="BR87" s="24">
        <v>0</v>
      </c>
      <c r="BS87" s="24"/>
      <c r="BT87" s="24"/>
      <c r="BU87" s="24">
        <v>0</v>
      </c>
      <c r="BV87" s="24">
        <v>0</v>
      </c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>
        <v>0</v>
      </c>
      <c r="CZ87" s="24">
        <v>0</v>
      </c>
      <c r="DA87" s="24">
        <v>0</v>
      </c>
      <c r="DB87" s="24">
        <v>0</v>
      </c>
      <c r="DC87" s="24">
        <v>0</v>
      </c>
      <c r="DD87" s="24">
        <v>0</v>
      </c>
      <c r="DE87" s="24">
        <v>0</v>
      </c>
      <c r="DF87" s="24">
        <v>0</v>
      </c>
      <c r="DG87" s="24">
        <v>0</v>
      </c>
      <c r="DH87" s="39">
        <v>44872</v>
      </c>
    </row>
    <row r="88" spans="1:112" x14ac:dyDescent="0.25">
      <c r="A88" s="15">
        <v>204</v>
      </c>
      <c r="B88" s="75">
        <v>44757</v>
      </c>
      <c r="C88" s="37" t="s">
        <v>498</v>
      </c>
      <c r="D88" s="37">
        <v>6002090215</v>
      </c>
      <c r="E88" s="74">
        <v>21955</v>
      </c>
      <c r="F88" s="20" t="s">
        <v>115</v>
      </c>
      <c r="G88" s="15">
        <v>3.32</v>
      </c>
      <c r="H88" s="76">
        <v>4.7699999999999996</v>
      </c>
      <c r="I88" s="75">
        <v>44634</v>
      </c>
      <c r="J88" s="23">
        <f t="shared" si="23"/>
        <v>62</v>
      </c>
      <c r="K88" s="23">
        <v>102</v>
      </c>
      <c r="L88" s="24" t="s">
        <v>106</v>
      </c>
      <c r="M88" s="23">
        <v>9</v>
      </c>
      <c r="N88" s="23">
        <v>8</v>
      </c>
      <c r="O88" s="24">
        <v>0</v>
      </c>
      <c r="P88" s="24">
        <v>0</v>
      </c>
      <c r="Q88" s="24">
        <v>0</v>
      </c>
      <c r="R88" s="24">
        <v>0</v>
      </c>
      <c r="S88" s="23">
        <v>0</v>
      </c>
      <c r="T88" s="23" t="s">
        <v>499</v>
      </c>
      <c r="U88" s="23"/>
      <c r="V88" s="23">
        <v>1</v>
      </c>
      <c r="W88" s="23" t="s">
        <v>108</v>
      </c>
      <c r="X88" s="72">
        <v>44644</v>
      </c>
      <c r="Y88" s="23"/>
      <c r="Z88" s="72">
        <v>44663</v>
      </c>
      <c r="AA88" s="22"/>
      <c r="AB88" s="24">
        <v>0</v>
      </c>
      <c r="AC88" s="24">
        <v>1</v>
      </c>
      <c r="AD88" s="24" t="s">
        <v>129</v>
      </c>
      <c r="AE88" s="24">
        <v>0</v>
      </c>
      <c r="AF88" s="24">
        <v>0.09</v>
      </c>
      <c r="AG88" s="39">
        <v>44846</v>
      </c>
      <c r="AH88" s="24">
        <v>0</v>
      </c>
      <c r="AI88" s="24">
        <v>1</v>
      </c>
      <c r="AJ88" s="24">
        <v>0</v>
      </c>
      <c r="AK88" s="24">
        <v>0</v>
      </c>
      <c r="AL88" s="24">
        <v>0</v>
      </c>
      <c r="AM88" s="24" t="s">
        <v>367</v>
      </c>
      <c r="AN88" s="24" t="s">
        <v>135</v>
      </c>
      <c r="AO88" s="24"/>
      <c r="AP88" s="24">
        <v>0</v>
      </c>
      <c r="AQ88" s="39">
        <v>44757</v>
      </c>
      <c r="AR88" s="31">
        <v>45061</v>
      </c>
      <c r="AS88" s="28"/>
      <c r="AT88" s="28">
        <f t="shared" si="24"/>
        <v>304</v>
      </c>
      <c r="AU88" s="20">
        <v>1</v>
      </c>
      <c r="AV88" s="28">
        <f t="shared" si="25"/>
        <v>62</v>
      </c>
      <c r="AW88" s="39">
        <v>44757</v>
      </c>
      <c r="AX88" s="24">
        <v>3.32</v>
      </c>
      <c r="AY88" s="24">
        <v>28.27</v>
      </c>
      <c r="AZ88" s="24">
        <v>60.21</v>
      </c>
      <c r="BA88" s="24">
        <v>4.7699999999999996</v>
      </c>
      <c r="BB88" s="24">
        <v>0.76</v>
      </c>
      <c r="BC88" s="24">
        <v>4</v>
      </c>
      <c r="BD88" s="24">
        <v>148</v>
      </c>
      <c r="BE88" s="24">
        <v>7.06</v>
      </c>
      <c r="BF88" s="24">
        <v>278</v>
      </c>
      <c r="BG88" s="24">
        <v>3.25</v>
      </c>
      <c r="BH88" s="24">
        <v>0.64</v>
      </c>
      <c r="BI88" s="24">
        <v>3.03</v>
      </c>
      <c r="BJ88" s="24">
        <f t="shared" si="26"/>
        <v>1.0726072607260726</v>
      </c>
      <c r="BK88" s="24">
        <f t="shared" si="27"/>
        <v>4.734375</v>
      </c>
      <c r="BL88" s="24">
        <f t="shared" si="28"/>
        <v>91.749174917491757</v>
      </c>
      <c r="BM88" s="24">
        <f t="shared" si="29"/>
        <v>298.1848184818482</v>
      </c>
      <c r="BN88" s="24">
        <v>0</v>
      </c>
      <c r="BO88" s="24">
        <v>0</v>
      </c>
      <c r="BP88" s="24">
        <v>0.09</v>
      </c>
      <c r="BQ88" s="39">
        <v>44846</v>
      </c>
      <c r="BR88" s="24">
        <v>0</v>
      </c>
      <c r="BS88" s="24"/>
      <c r="BT88" s="24"/>
      <c r="BU88" s="24">
        <v>0</v>
      </c>
      <c r="BV88" s="24">
        <v>0</v>
      </c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>
        <v>0</v>
      </c>
      <c r="CZ88" s="24">
        <v>0</v>
      </c>
      <c r="DA88" s="24">
        <v>0</v>
      </c>
      <c r="DB88" s="24">
        <v>0</v>
      </c>
      <c r="DC88" s="24">
        <v>0</v>
      </c>
      <c r="DD88" s="24">
        <v>0</v>
      </c>
      <c r="DE88" s="24">
        <v>0</v>
      </c>
      <c r="DF88" s="24">
        <v>0</v>
      </c>
      <c r="DG88" s="24">
        <v>0</v>
      </c>
      <c r="DH88" s="39">
        <v>44846</v>
      </c>
    </row>
    <row r="89" spans="1:112" x14ac:dyDescent="0.25">
      <c r="A89" s="15">
        <v>205</v>
      </c>
      <c r="B89" s="75">
        <v>44768</v>
      </c>
      <c r="C89" s="17" t="s">
        <v>500</v>
      </c>
      <c r="D89" s="37">
        <v>480116414</v>
      </c>
      <c r="E89" s="74">
        <v>17548</v>
      </c>
      <c r="F89" s="20" t="s">
        <v>115</v>
      </c>
      <c r="G89" s="15">
        <v>10.75</v>
      </c>
      <c r="H89" s="76">
        <v>3.02</v>
      </c>
      <c r="I89" s="75">
        <v>40232</v>
      </c>
      <c r="J89" s="23">
        <f t="shared" si="23"/>
        <v>62</v>
      </c>
      <c r="K89" s="23"/>
      <c r="L89" s="24" t="s">
        <v>121</v>
      </c>
      <c r="M89" s="23">
        <v>9</v>
      </c>
      <c r="N89" s="23">
        <v>8</v>
      </c>
      <c r="O89" s="24">
        <v>0</v>
      </c>
      <c r="P89" s="24">
        <v>1</v>
      </c>
      <c r="Q89" s="24">
        <v>0</v>
      </c>
      <c r="R89" s="24">
        <v>1</v>
      </c>
      <c r="S89" s="23">
        <v>0</v>
      </c>
      <c r="T89" s="23"/>
      <c r="U89" s="23" t="s">
        <v>501</v>
      </c>
      <c r="V89" s="23">
        <v>0</v>
      </c>
      <c r="W89" s="23" t="s">
        <v>128</v>
      </c>
      <c r="X89" s="23"/>
      <c r="Y89" s="72">
        <v>44785</v>
      </c>
      <c r="Z89" s="72">
        <v>41791</v>
      </c>
      <c r="AA89" s="22">
        <f>DATEDIF(Z89,Y89,"d")</f>
        <v>2994</v>
      </c>
      <c r="AB89" s="24">
        <v>0</v>
      </c>
      <c r="AC89" s="24">
        <v>1</v>
      </c>
      <c r="AD89" s="24"/>
      <c r="AE89" s="24">
        <v>0</v>
      </c>
      <c r="AF89" s="24"/>
      <c r="AG89" s="24"/>
      <c r="AH89" s="24">
        <v>0</v>
      </c>
      <c r="AI89" s="24">
        <v>0</v>
      </c>
      <c r="AJ89" s="24">
        <v>0</v>
      </c>
      <c r="AK89" s="24">
        <v>0</v>
      </c>
      <c r="AL89" s="24">
        <v>0</v>
      </c>
      <c r="AM89" s="24" t="s">
        <v>367</v>
      </c>
      <c r="AN89" s="24" t="s">
        <v>111</v>
      </c>
      <c r="AO89" s="24" t="s">
        <v>118</v>
      </c>
      <c r="AP89" s="24">
        <v>0</v>
      </c>
      <c r="AQ89" s="39">
        <v>44785</v>
      </c>
      <c r="AR89" s="31">
        <v>45061</v>
      </c>
      <c r="AS89" s="28"/>
      <c r="AT89" s="28">
        <f t="shared" si="24"/>
        <v>276</v>
      </c>
      <c r="AU89" s="20">
        <v>1</v>
      </c>
      <c r="AV89" s="28">
        <f t="shared" si="25"/>
        <v>74</v>
      </c>
      <c r="AW89" s="39">
        <v>44769</v>
      </c>
      <c r="AX89" s="24">
        <v>10.75</v>
      </c>
      <c r="AY89" s="24"/>
      <c r="AZ89" s="24"/>
      <c r="BA89" s="24">
        <v>3.02</v>
      </c>
      <c r="BB89" s="24">
        <v>0.84</v>
      </c>
      <c r="BC89" s="24">
        <v>4</v>
      </c>
      <c r="BD89" s="24">
        <v>149</v>
      </c>
      <c r="BE89" s="24">
        <v>7.51</v>
      </c>
      <c r="BF89" s="24">
        <v>243</v>
      </c>
      <c r="BG89" s="24">
        <v>3.59</v>
      </c>
      <c r="BH89" s="24">
        <v>0.56000000000000005</v>
      </c>
      <c r="BI89" s="24">
        <v>2.89</v>
      </c>
      <c r="BJ89" s="24">
        <f t="shared" si="26"/>
        <v>1.2422145328719723</v>
      </c>
      <c r="BK89" s="24">
        <f t="shared" si="27"/>
        <v>5.1607142857142856</v>
      </c>
      <c r="BL89" s="24">
        <f t="shared" si="28"/>
        <v>84.083044982698965</v>
      </c>
      <c r="BM89" s="24">
        <f t="shared" si="29"/>
        <v>301.8581314878893</v>
      </c>
      <c r="BN89" s="24">
        <v>0</v>
      </c>
      <c r="BO89" s="24">
        <v>0</v>
      </c>
      <c r="BP89" s="24">
        <v>0.01</v>
      </c>
      <c r="BQ89" s="39">
        <v>44881</v>
      </c>
      <c r="BR89" s="24">
        <v>0</v>
      </c>
      <c r="BS89" s="24"/>
      <c r="BT89" s="24"/>
      <c r="BU89" s="24">
        <v>0</v>
      </c>
      <c r="BV89" s="24">
        <v>0</v>
      </c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>
        <v>0</v>
      </c>
      <c r="CZ89" s="24">
        <v>0</v>
      </c>
      <c r="DA89" s="24">
        <v>0</v>
      </c>
      <c r="DB89" s="24">
        <v>0</v>
      </c>
      <c r="DC89" s="24">
        <v>0</v>
      </c>
      <c r="DD89" s="24">
        <v>0</v>
      </c>
      <c r="DE89" s="24">
        <v>0</v>
      </c>
      <c r="DF89" s="24">
        <v>0</v>
      </c>
      <c r="DG89" s="24">
        <v>0</v>
      </c>
      <c r="DH89" s="39">
        <v>44881</v>
      </c>
    </row>
    <row r="90" spans="1:112" x14ac:dyDescent="0.25">
      <c r="A90" s="15">
        <v>206</v>
      </c>
      <c r="B90" s="75">
        <v>44771</v>
      </c>
      <c r="C90" s="37" t="s">
        <v>502</v>
      </c>
      <c r="D90" s="37">
        <v>500922389</v>
      </c>
      <c r="E90" s="74">
        <v>18528</v>
      </c>
      <c r="F90" s="20" t="s">
        <v>115</v>
      </c>
      <c r="G90" s="15">
        <v>4.87</v>
      </c>
      <c r="H90" s="76">
        <v>3.41</v>
      </c>
      <c r="I90" s="75">
        <v>44641</v>
      </c>
      <c r="J90" s="23">
        <f t="shared" si="23"/>
        <v>71</v>
      </c>
      <c r="K90" s="23">
        <v>26.7</v>
      </c>
      <c r="L90" s="24" t="s">
        <v>159</v>
      </c>
      <c r="M90" s="23">
        <v>6</v>
      </c>
      <c r="N90" s="23">
        <v>6</v>
      </c>
      <c r="O90" s="24">
        <v>0</v>
      </c>
      <c r="P90" s="24">
        <v>0</v>
      </c>
      <c r="Q90" s="24">
        <v>1</v>
      </c>
      <c r="R90" s="24">
        <v>0</v>
      </c>
      <c r="S90" s="23">
        <v>0</v>
      </c>
      <c r="T90" s="23" t="s">
        <v>456</v>
      </c>
      <c r="U90" s="23"/>
      <c r="V90" s="23">
        <v>1</v>
      </c>
      <c r="W90" s="23" t="s">
        <v>108</v>
      </c>
      <c r="X90" s="72">
        <v>44691</v>
      </c>
      <c r="Y90" s="23"/>
      <c r="Z90" s="72">
        <v>44741</v>
      </c>
      <c r="AA90" s="22"/>
      <c r="AB90" s="24">
        <v>0</v>
      </c>
      <c r="AC90" s="24">
        <v>1</v>
      </c>
      <c r="AD90" s="24" t="s">
        <v>150</v>
      </c>
      <c r="AE90" s="24">
        <v>0</v>
      </c>
      <c r="AF90" s="24">
        <v>0.02</v>
      </c>
      <c r="AG90" s="39">
        <v>44860</v>
      </c>
      <c r="AH90" s="24">
        <v>0</v>
      </c>
      <c r="AI90" s="24">
        <v>1</v>
      </c>
      <c r="AJ90" s="24">
        <v>0</v>
      </c>
      <c r="AK90" s="24">
        <v>0</v>
      </c>
      <c r="AL90" s="24">
        <v>0</v>
      </c>
      <c r="AM90" s="24" t="s">
        <v>367</v>
      </c>
      <c r="AN90" s="24" t="s">
        <v>135</v>
      </c>
      <c r="AO90" s="24"/>
      <c r="AP90" s="24">
        <v>0</v>
      </c>
      <c r="AQ90" s="39">
        <v>44771</v>
      </c>
      <c r="AR90" s="31">
        <v>45061</v>
      </c>
      <c r="AS90" s="28"/>
      <c r="AT90" s="28">
        <f t="shared" si="24"/>
        <v>290</v>
      </c>
      <c r="AU90" s="20">
        <v>1</v>
      </c>
      <c r="AV90" s="28">
        <f t="shared" si="25"/>
        <v>71</v>
      </c>
      <c r="AW90" s="39">
        <v>44713</v>
      </c>
      <c r="AX90" s="24">
        <v>46.49</v>
      </c>
      <c r="AY90" s="24"/>
      <c r="AZ90" s="24">
        <v>68.73</v>
      </c>
      <c r="BA90" s="24">
        <v>3.87</v>
      </c>
      <c r="BB90" s="24">
        <v>2.2000000000000002</v>
      </c>
      <c r="BC90" s="24">
        <v>4</v>
      </c>
      <c r="BD90" s="24">
        <v>144</v>
      </c>
      <c r="BE90" s="24">
        <v>6.96</v>
      </c>
      <c r="BF90" s="24">
        <v>251</v>
      </c>
      <c r="BG90" s="24">
        <v>4.07</v>
      </c>
      <c r="BH90" s="24">
        <v>0.81</v>
      </c>
      <c r="BI90" s="24">
        <v>1.69</v>
      </c>
      <c r="BJ90" s="24">
        <f t="shared" si="26"/>
        <v>2.4082840236686391</v>
      </c>
      <c r="BK90" s="24">
        <f t="shared" si="27"/>
        <v>2.0864197530864197</v>
      </c>
      <c r="BL90" s="24">
        <f t="shared" si="28"/>
        <v>148.52071005917159</v>
      </c>
      <c r="BM90" s="24">
        <f t="shared" si="29"/>
        <v>604.47928994082838</v>
      </c>
      <c r="BN90" s="24">
        <v>0</v>
      </c>
      <c r="BO90" s="24">
        <v>0</v>
      </c>
      <c r="BP90" s="24">
        <v>0.02</v>
      </c>
      <c r="BQ90" s="39">
        <v>44860</v>
      </c>
      <c r="BR90" s="24">
        <v>1</v>
      </c>
      <c r="BS90" s="24"/>
      <c r="BT90" s="24"/>
      <c r="BU90" s="24">
        <v>0</v>
      </c>
      <c r="BV90" s="24">
        <v>0</v>
      </c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>
        <v>0</v>
      </c>
      <c r="CZ90" s="24">
        <v>0</v>
      </c>
      <c r="DA90" s="24">
        <v>0</v>
      </c>
      <c r="DB90" s="24">
        <v>0</v>
      </c>
      <c r="DC90" s="24">
        <v>1</v>
      </c>
      <c r="DD90" s="24">
        <v>0</v>
      </c>
      <c r="DE90" s="24">
        <v>0</v>
      </c>
      <c r="DF90" s="24">
        <v>0</v>
      </c>
      <c r="DG90" s="24">
        <v>0</v>
      </c>
      <c r="DH90" s="39">
        <v>44880</v>
      </c>
    </row>
    <row r="91" spans="1:112" x14ac:dyDescent="0.25">
      <c r="A91" s="15">
        <v>207</v>
      </c>
      <c r="B91" s="75">
        <v>44771</v>
      </c>
      <c r="C91" s="37" t="s">
        <v>503</v>
      </c>
      <c r="D91" s="37">
        <v>320908479</v>
      </c>
      <c r="E91" s="74">
        <v>11940</v>
      </c>
      <c r="F91" s="20" t="s">
        <v>115</v>
      </c>
      <c r="G91" s="15">
        <v>4.1399999999999997</v>
      </c>
      <c r="H91" s="76">
        <v>4.9800000000000004</v>
      </c>
      <c r="I91" s="75">
        <v>41334</v>
      </c>
      <c r="J91" s="23">
        <f t="shared" si="23"/>
        <v>80</v>
      </c>
      <c r="K91" s="23">
        <v>15.91</v>
      </c>
      <c r="L91" s="24" t="s">
        <v>152</v>
      </c>
      <c r="M91" s="23">
        <v>7</v>
      </c>
      <c r="N91" s="23">
        <v>7</v>
      </c>
      <c r="O91" s="24">
        <v>0</v>
      </c>
      <c r="P91" s="24">
        <v>0</v>
      </c>
      <c r="Q91" s="24">
        <v>1</v>
      </c>
      <c r="R91" s="24">
        <v>0</v>
      </c>
      <c r="S91" s="23">
        <v>0</v>
      </c>
      <c r="T91" s="23" t="s">
        <v>137</v>
      </c>
      <c r="U91" s="23"/>
      <c r="V91" s="23">
        <v>0</v>
      </c>
      <c r="W91" s="23" t="s">
        <v>138</v>
      </c>
      <c r="X91" s="72" t="s">
        <v>246</v>
      </c>
      <c r="Y91" s="72">
        <v>44771</v>
      </c>
      <c r="Z91" s="72">
        <v>41456</v>
      </c>
      <c r="AA91" s="22">
        <f>DATEDIF(Z91,Y91,"d")</f>
        <v>3315</v>
      </c>
      <c r="AB91" s="24">
        <v>0</v>
      </c>
      <c r="AC91" s="24">
        <v>1</v>
      </c>
      <c r="AD91" s="24" t="s">
        <v>150</v>
      </c>
      <c r="AE91" s="24">
        <v>0</v>
      </c>
      <c r="AF91" s="24">
        <v>0.05</v>
      </c>
      <c r="AG91" s="39">
        <v>41849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4" t="s">
        <v>132</v>
      </c>
      <c r="AN91" s="24" t="s">
        <v>320</v>
      </c>
      <c r="AO91" s="24"/>
      <c r="AP91" s="24">
        <v>1</v>
      </c>
      <c r="AQ91" s="39">
        <v>44844</v>
      </c>
      <c r="AR91" s="31">
        <v>45061</v>
      </c>
      <c r="AS91" s="28"/>
      <c r="AT91" s="28">
        <f t="shared" si="24"/>
        <v>217</v>
      </c>
      <c r="AU91" s="20">
        <v>1</v>
      </c>
      <c r="AV91" s="28">
        <f t="shared" si="25"/>
        <v>90</v>
      </c>
      <c r="AW91" s="39">
        <v>44771</v>
      </c>
      <c r="AX91" s="24">
        <v>4.1399999999999997</v>
      </c>
      <c r="AY91" s="24"/>
      <c r="AZ91" s="24"/>
      <c r="BA91" s="24">
        <v>4.9800000000000004</v>
      </c>
      <c r="BB91" s="24">
        <v>1.43</v>
      </c>
      <c r="BC91" s="24">
        <v>8.3000000000000007</v>
      </c>
      <c r="BD91" s="24">
        <v>153</v>
      </c>
      <c r="BE91" s="24">
        <v>8.27</v>
      </c>
      <c r="BF91" s="24">
        <v>248</v>
      </c>
      <c r="BG91" s="24">
        <v>5.73</v>
      </c>
      <c r="BH91" s="24">
        <v>0.65</v>
      </c>
      <c r="BI91" s="24">
        <v>1.59</v>
      </c>
      <c r="BJ91" s="24">
        <f t="shared" si="26"/>
        <v>3.6037735849056602</v>
      </c>
      <c r="BK91" s="24">
        <f t="shared" si="27"/>
        <v>2.4461538461538463</v>
      </c>
      <c r="BL91" s="24">
        <f t="shared" si="28"/>
        <v>155.9748427672956</v>
      </c>
      <c r="BM91" s="24">
        <f t="shared" si="29"/>
        <v>893.7358490566038</v>
      </c>
      <c r="BN91" s="24">
        <v>1</v>
      </c>
      <c r="BO91" s="24">
        <v>0</v>
      </c>
      <c r="BP91" s="24"/>
      <c r="BQ91" s="24"/>
      <c r="BR91" s="24">
        <v>0</v>
      </c>
      <c r="BS91" s="24"/>
      <c r="BT91" s="24"/>
      <c r="BU91" s="24">
        <v>0</v>
      </c>
      <c r="BV91" s="24">
        <v>0</v>
      </c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>
        <v>0</v>
      </c>
      <c r="CZ91" s="24">
        <v>0</v>
      </c>
      <c r="DA91" s="24">
        <v>0</v>
      </c>
      <c r="DB91" s="24">
        <v>0</v>
      </c>
      <c r="DC91" s="24">
        <v>0</v>
      </c>
      <c r="DD91" s="24">
        <v>0</v>
      </c>
      <c r="DE91" s="24">
        <v>1</v>
      </c>
      <c r="DF91" s="24">
        <v>0</v>
      </c>
      <c r="DG91" s="24">
        <v>0</v>
      </c>
      <c r="DH91" s="39">
        <v>44844</v>
      </c>
    </row>
    <row r="92" spans="1:112" x14ac:dyDescent="0.25">
      <c r="A92" s="15">
        <v>210</v>
      </c>
      <c r="B92" s="75">
        <v>44797</v>
      </c>
      <c r="C92" s="37" t="s">
        <v>507</v>
      </c>
      <c r="D92" s="37">
        <v>330507439</v>
      </c>
      <c r="E92" s="74">
        <v>12181</v>
      </c>
      <c r="F92" s="20" t="s">
        <v>115</v>
      </c>
      <c r="G92" s="15">
        <v>80.37</v>
      </c>
      <c r="H92" s="76">
        <v>4.95</v>
      </c>
      <c r="I92" s="75">
        <v>43559</v>
      </c>
      <c r="J92" s="23">
        <f t="shared" si="23"/>
        <v>85</v>
      </c>
      <c r="K92" s="23">
        <v>119</v>
      </c>
      <c r="L92" s="24" t="s">
        <v>121</v>
      </c>
      <c r="M92" s="23">
        <v>9</v>
      </c>
      <c r="N92" s="23">
        <v>8</v>
      </c>
      <c r="O92" s="24">
        <v>0</v>
      </c>
      <c r="P92" s="24">
        <v>0</v>
      </c>
      <c r="Q92" s="24">
        <v>0</v>
      </c>
      <c r="R92" s="24">
        <v>1</v>
      </c>
      <c r="S92" s="23">
        <v>0</v>
      </c>
      <c r="T92" s="23" t="s">
        <v>508</v>
      </c>
      <c r="U92" s="23"/>
      <c r="V92" s="23">
        <v>1</v>
      </c>
      <c r="W92" s="23" t="s">
        <v>108</v>
      </c>
      <c r="X92" s="72">
        <v>43556</v>
      </c>
      <c r="Y92" s="72">
        <v>44743</v>
      </c>
      <c r="Z92" s="72">
        <v>43656</v>
      </c>
      <c r="AA92" s="22">
        <f>DATEDIF(Z92,Y92,"d")</f>
        <v>1087</v>
      </c>
      <c r="AB92" s="24">
        <v>1</v>
      </c>
      <c r="AC92" s="24">
        <v>1</v>
      </c>
      <c r="AD92" s="24" t="s">
        <v>150</v>
      </c>
      <c r="AE92" s="24">
        <v>0</v>
      </c>
      <c r="AF92" s="24">
        <v>3.9</v>
      </c>
      <c r="AG92" s="39">
        <v>44092</v>
      </c>
      <c r="AH92" s="24">
        <v>1</v>
      </c>
      <c r="AI92" s="24">
        <v>1</v>
      </c>
      <c r="AJ92" s="24">
        <v>0</v>
      </c>
      <c r="AK92" s="24">
        <v>0</v>
      </c>
      <c r="AL92" s="24">
        <v>0</v>
      </c>
      <c r="AM92" s="24" t="s">
        <v>132</v>
      </c>
      <c r="AN92" s="24" t="s">
        <v>111</v>
      </c>
      <c r="AO92" s="24" t="s">
        <v>118</v>
      </c>
      <c r="AP92" s="24">
        <v>1</v>
      </c>
      <c r="AQ92" s="39">
        <v>44797</v>
      </c>
      <c r="AR92" s="39">
        <v>44881</v>
      </c>
      <c r="AS92" s="28">
        <f>_xlfn.DAYS(AR92,AQ92)</f>
        <v>84</v>
      </c>
      <c r="AT92" s="28">
        <f t="shared" si="24"/>
        <v>84</v>
      </c>
      <c r="AU92" s="20">
        <v>1</v>
      </c>
      <c r="AV92" s="28">
        <f t="shared" si="25"/>
        <v>89</v>
      </c>
      <c r="AW92" s="39">
        <v>44797</v>
      </c>
      <c r="AX92" s="24">
        <v>80.37</v>
      </c>
      <c r="AY92" s="24">
        <v>15</v>
      </c>
      <c r="AZ92" s="24">
        <v>796.66</v>
      </c>
      <c r="BA92" s="24">
        <v>4.95</v>
      </c>
      <c r="BB92" s="24">
        <v>1.69</v>
      </c>
      <c r="BC92" s="24">
        <v>69.2</v>
      </c>
      <c r="BD92" s="24">
        <v>112</v>
      </c>
      <c r="BE92" s="24">
        <v>7.12</v>
      </c>
      <c r="BF92" s="24">
        <v>332</v>
      </c>
      <c r="BG92" s="24">
        <v>4.6100000000000003</v>
      </c>
      <c r="BH92" s="24">
        <v>0.83</v>
      </c>
      <c r="BI92" s="24">
        <v>1.4</v>
      </c>
      <c r="BJ92" s="24">
        <f t="shared" si="26"/>
        <v>3.2928571428571431</v>
      </c>
      <c r="BK92" s="24">
        <f t="shared" si="27"/>
        <v>1.6867469879518071</v>
      </c>
      <c r="BL92" s="24">
        <f t="shared" si="28"/>
        <v>237.14285714285717</v>
      </c>
      <c r="BM92" s="24">
        <f t="shared" si="29"/>
        <v>1093.2285714285715</v>
      </c>
      <c r="BN92" s="24">
        <v>1</v>
      </c>
      <c r="BO92" s="24">
        <v>0</v>
      </c>
      <c r="BP92" s="24"/>
      <c r="BQ92" s="24"/>
      <c r="BR92" s="24">
        <v>0</v>
      </c>
      <c r="BS92" s="24" t="s">
        <v>509</v>
      </c>
      <c r="BT92" s="24"/>
      <c r="BU92" s="24">
        <v>0</v>
      </c>
      <c r="BV92" s="24">
        <v>0</v>
      </c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>
        <v>0</v>
      </c>
      <c r="CZ92" s="24">
        <v>0</v>
      </c>
      <c r="DA92" s="24">
        <v>0</v>
      </c>
      <c r="DB92" s="24">
        <v>0</v>
      </c>
      <c r="DC92" s="24">
        <v>1</v>
      </c>
      <c r="DD92" s="24">
        <v>0</v>
      </c>
      <c r="DE92" s="24">
        <v>0</v>
      </c>
      <c r="DF92" s="24">
        <v>0</v>
      </c>
      <c r="DG92" s="24">
        <v>0</v>
      </c>
      <c r="DH92" s="39">
        <v>44881</v>
      </c>
    </row>
    <row r="93" spans="1:112" x14ac:dyDescent="0.25">
      <c r="A93" s="15">
        <v>219</v>
      </c>
      <c r="B93" s="75">
        <v>44825</v>
      </c>
      <c r="C93" s="37" t="s">
        <v>524</v>
      </c>
      <c r="D93" s="37">
        <v>481231020</v>
      </c>
      <c r="E93" s="74">
        <v>17898</v>
      </c>
      <c r="F93" s="20" t="s">
        <v>115</v>
      </c>
      <c r="G93" s="15">
        <v>70.739999999999995</v>
      </c>
      <c r="H93" s="76">
        <v>3.14</v>
      </c>
      <c r="I93" s="75">
        <v>44075</v>
      </c>
      <c r="J93" s="23">
        <f t="shared" si="23"/>
        <v>71</v>
      </c>
      <c r="K93" s="23">
        <v>42.79</v>
      </c>
      <c r="L93" s="24" t="s">
        <v>121</v>
      </c>
      <c r="M93" s="23">
        <v>9</v>
      </c>
      <c r="N93" s="23">
        <v>8</v>
      </c>
      <c r="O93" s="24">
        <v>0</v>
      </c>
      <c r="P93" s="24">
        <v>0</v>
      </c>
      <c r="Q93" s="24">
        <v>1</v>
      </c>
      <c r="R93" s="24">
        <v>0</v>
      </c>
      <c r="S93" s="23">
        <v>0</v>
      </c>
      <c r="T93" s="23"/>
      <c r="U93" s="23"/>
      <c r="V93" s="23">
        <v>0</v>
      </c>
      <c r="W93" s="23"/>
      <c r="X93" s="72">
        <v>44797</v>
      </c>
      <c r="Y93" s="72">
        <v>44797</v>
      </c>
      <c r="Z93" s="72">
        <v>44136</v>
      </c>
      <c r="AA93" s="22">
        <f>DATEDIF(Z93,Y93,"d")</f>
        <v>661</v>
      </c>
      <c r="AB93" s="24">
        <v>0</v>
      </c>
      <c r="AC93" s="24">
        <v>1</v>
      </c>
      <c r="AD93" s="24"/>
      <c r="AE93" s="24">
        <v>0</v>
      </c>
      <c r="AF93" s="24">
        <v>1.5</v>
      </c>
      <c r="AG93" s="24"/>
      <c r="AH93" s="24">
        <v>0</v>
      </c>
      <c r="AI93" s="24">
        <v>1</v>
      </c>
      <c r="AJ93" s="24">
        <v>0</v>
      </c>
      <c r="AK93" s="24">
        <v>0</v>
      </c>
      <c r="AL93" s="24">
        <v>0</v>
      </c>
      <c r="AM93" s="24" t="s">
        <v>132</v>
      </c>
      <c r="AN93" s="24" t="s">
        <v>111</v>
      </c>
      <c r="AO93" s="24" t="s">
        <v>118</v>
      </c>
      <c r="AP93" s="24">
        <v>1</v>
      </c>
      <c r="AQ93" s="39">
        <v>44825</v>
      </c>
      <c r="AR93" s="39">
        <v>44955</v>
      </c>
      <c r="AS93" s="28">
        <f>_xlfn.DAYS(AR93,AQ93)</f>
        <v>130</v>
      </c>
      <c r="AT93" s="28">
        <f t="shared" si="24"/>
        <v>130</v>
      </c>
      <c r="AU93" s="20">
        <v>1</v>
      </c>
      <c r="AV93" s="28">
        <f t="shared" si="25"/>
        <v>73</v>
      </c>
      <c r="AW93" s="39">
        <v>44825</v>
      </c>
      <c r="AX93" s="24">
        <v>70.739999999999995</v>
      </c>
      <c r="AY93" s="24">
        <v>13.59</v>
      </c>
      <c r="AZ93" s="24">
        <v>75.680000000000007</v>
      </c>
      <c r="BA93" s="24">
        <v>3.14</v>
      </c>
      <c r="BB93" s="24">
        <v>4.87</v>
      </c>
      <c r="BC93" s="24">
        <v>88.9</v>
      </c>
      <c r="BD93" s="24">
        <v>100</v>
      </c>
      <c r="BE93" s="24">
        <v>3.33</v>
      </c>
      <c r="BF93" s="24">
        <v>251</v>
      </c>
      <c r="BG93" s="24">
        <v>2.66</v>
      </c>
      <c r="BH93" s="24">
        <v>0.27</v>
      </c>
      <c r="BI93" s="24">
        <v>0.36</v>
      </c>
      <c r="BJ93" s="24">
        <f t="shared" si="26"/>
        <v>7.3888888888888893</v>
      </c>
      <c r="BK93" s="24">
        <f t="shared" si="27"/>
        <v>1.3333333333333333</v>
      </c>
      <c r="BL93" s="24">
        <f t="shared" si="28"/>
        <v>697.22222222222229</v>
      </c>
      <c r="BM93" s="24">
        <f t="shared" si="29"/>
        <v>1854.6111111111113</v>
      </c>
      <c r="BN93" s="24">
        <v>1</v>
      </c>
      <c r="BO93" s="24">
        <v>1</v>
      </c>
      <c r="BP93" s="24"/>
      <c r="BQ93" s="24"/>
      <c r="BR93" s="24"/>
      <c r="BS93" s="24"/>
      <c r="BT93" s="24"/>
      <c r="BU93" s="24">
        <v>0</v>
      </c>
      <c r="BV93" s="24">
        <v>0</v>
      </c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>
        <v>0</v>
      </c>
      <c r="CZ93" s="24">
        <v>0</v>
      </c>
      <c r="DA93" s="24">
        <v>0</v>
      </c>
      <c r="DB93" s="24">
        <v>0</v>
      </c>
      <c r="DC93" s="24">
        <v>0</v>
      </c>
      <c r="DD93" s="24">
        <v>0</v>
      </c>
      <c r="DE93" s="24">
        <v>0</v>
      </c>
      <c r="DF93" s="24">
        <v>0</v>
      </c>
      <c r="DG93" s="24">
        <v>1</v>
      </c>
      <c r="DH93" s="39">
        <v>44955</v>
      </c>
    </row>
    <row r="94" spans="1:112" x14ac:dyDescent="0.25">
      <c r="A94" s="15">
        <v>220</v>
      </c>
      <c r="B94" s="75">
        <v>44826</v>
      </c>
      <c r="C94" s="37" t="s">
        <v>525</v>
      </c>
      <c r="D94" s="37">
        <v>6201220773</v>
      </c>
      <c r="E94" s="74">
        <v>22668</v>
      </c>
      <c r="F94" s="20" t="s">
        <v>115</v>
      </c>
      <c r="G94" s="15">
        <v>1.57</v>
      </c>
      <c r="H94" s="76">
        <v>3.87</v>
      </c>
      <c r="I94" s="75">
        <v>44743</v>
      </c>
      <c r="J94" s="23">
        <f t="shared" si="23"/>
        <v>60</v>
      </c>
      <c r="K94" s="23">
        <v>235</v>
      </c>
      <c r="L94" s="24" t="s">
        <v>116</v>
      </c>
      <c r="M94" s="23">
        <v>8</v>
      </c>
      <c r="N94" s="23">
        <v>8</v>
      </c>
      <c r="O94" s="24">
        <v>0</v>
      </c>
      <c r="P94" s="24">
        <v>0</v>
      </c>
      <c r="Q94" s="24">
        <v>0</v>
      </c>
      <c r="R94" s="24">
        <v>0</v>
      </c>
      <c r="S94" s="23">
        <v>0</v>
      </c>
      <c r="T94" s="23" t="s">
        <v>526</v>
      </c>
      <c r="U94" s="23"/>
      <c r="V94" s="23">
        <v>1</v>
      </c>
      <c r="W94" s="23" t="s">
        <v>108</v>
      </c>
      <c r="X94" s="72">
        <v>44743</v>
      </c>
      <c r="Y94" s="23"/>
      <c r="Z94" s="72">
        <v>44757</v>
      </c>
      <c r="AA94" s="22"/>
      <c r="AB94" s="24">
        <v>0</v>
      </c>
      <c r="AC94" s="24">
        <v>1</v>
      </c>
      <c r="AD94" s="24" t="s">
        <v>150</v>
      </c>
      <c r="AE94" s="24">
        <v>0</v>
      </c>
      <c r="AF94" s="24">
        <v>0.03</v>
      </c>
      <c r="AG94" s="39">
        <v>44907</v>
      </c>
      <c r="AH94" s="24">
        <v>0</v>
      </c>
      <c r="AI94" s="24">
        <v>1</v>
      </c>
      <c r="AJ94" s="24">
        <v>0</v>
      </c>
      <c r="AK94" s="24">
        <v>0</v>
      </c>
      <c r="AL94" s="24">
        <v>0</v>
      </c>
      <c r="AM94" s="24" t="s">
        <v>367</v>
      </c>
      <c r="AN94" s="24" t="s">
        <v>135</v>
      </c>
      <c r="AO94" s="24"/>
      <c r="AP94" s="24">
        <v>0</v>
      </c>
      <c r="AQ94" s="39">
        <v>44861</v>
      </c>
      <c r="AR94" s="31">
        <v>45061</v>
      </c>
      <c r="AS94" s="28"/>
      <c r="AT94" s="28">
        <f t="shared" si="24"/>
        <v>200</v>
      </c>
      <c r="AU94" s="20">
        <v>1</v>
      </c>
      <c r="AV94" s="28">
        <f t="shared" si="25"/>
        <v>60</v>
      </c>
      <c r="AW94" s="39">
        <v>44826</v>
      </c>
      <c r="AX94" s="24">
        <v>1.57</v>
      </c>
      <c r="AY94" s="24">
        <v>15.6</v>
      </c>
      <c r="AZ94" s="24">
        <v>141.75</v>
      </c>
      <c r="BA94" s="24">
        <v>3.87</v>
      </c>
      <c r="BB94" s="24">
        <v>1.86</v>
      </c>
      <c r="BC94" s="24">
        <v>4</v>
      </c>
      <c r="BD94" s="24">
        <v>132</v>
      </c>
      <c r="BE94" s="24">
        <v>4.59</v>
      </c>
      <c r="BF94" s="24">
        <v>189</v>
      </c>
      <c r="BG94" s="24">
        <v>2.12</v>
      </c>
      <c r="BH94" s="24">
        <v>0.31</v>
      </c>
      <c r="BI94" s="24">
        <v>1.67</v>
      </c>
      <c r="BJ94" s="24">
        <f t="shared" si="26"/>
        <v>1.2694610778443114</v>
      </c>
      <c r="BK94" s="24">
        <f t="shared" si="27"/>
        <v>5.387096774193548</v>
      </c>
      <c r="BL94" s="24">
        <f t="shared" si="28"/>
        <v>113.17365269461078</v>
      </c>
      <c r="BM94" s="24">
        <f t="shared" si="29"/>
        <v>239.92814371257487</v>
      </c>
      <c r="BN94" s="24">
        <v>1</v>
      </c>
      <c r="BO94" s="24">
        <v>1</v>
      </c>
      <c r="BP94" s="24">
        <v>0.03</v>
      </c>
      <c r="BQ94" s="39">
        <v>44907</v>
      </c>
      <c r="BR94" s="24"/>
      <c r="BS94" s="24"/>
      <c r="BT94" s="24"/>
      <c r="BU94" s="24">
        <v>0</v>
      </c>
      <c r="BV94" s="24">
        <v>0</v>
      </c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>
        <v>0</v>
      </c>
      <c r="CZ94" s="24">
        <v>0</v>
      </c>
      <c r="DA94" s="24">
        <v>0</v>
      </c>
      <c r="DB94" s="24">
        <v>0</v>
      </c>
      <c r="DC94" s="24">
        <v>1</v>
      </c>
      <c r="DD94" s="24">
        <v>0</v>
      </c>
      <c r="DE94" s="24">
        <v>0</v>
      </c>
      <c r="DF94" s="24">
        <v>0</v>
      </c>
      <c r="DG94" s="24">
        <v>0</v>
      </c>
      <c r="DH94" s="39">
        <v>44971</v>
      </c>
    </row>
    <row r="95" spans="1:112" x14ac:dyDescent="0.25">
      <c r="A95" s="15">
        <v>221</v>
      </c>
      <c r="B95" s="75">
        <v>44840</v>
      </c>
      <c r="C95" s="37" t="s">
        <v>527</v>
      </c>
      <c r="D95" s="37">
        <v>510615249</v>
      </c>
      <c r="E95" s="74">
        <v>18794</v>
      </c>
      <c r="F95" s="20" t="s">
        <v>115</v>
      </c>
      <c r="G95" s="15">
        <v>10.44</v>
      </c>
      <c r="H95" s="76">
        <v>4.78</v>
      </c>
      <c r="I95" s="75">
        <v>44805</v>
      </c>
      <c r="J95" s="23">
        <f t="shared" si="23"/>
        <v>71</v>
      </c>
      <c r="K95" s="23">
        <v>123</v>
      </c>
      <c r="L95" s="24" t="s">
        <v>152</v>
      </c>
      <c r="M95" s="23">
        <v>7</v>
      </c>
      <c r="N95" s="23">
        <v>7</v>
      </c>
      <c r="O95" s="24">
        <v>0</v>
      </c>
      <c r="P95" s="24">
        <v>0</v>
      </c>
      <c r="Q95" s="24">
        <v>0</v>
      </c>
      <c r="R95" s="24">
        <v>0</v>
      </c>
      <c r="S95" s="23">
        <v>0</v>
      </c>
      <c r="T95" s="23"/>
      <c r="U95" s="23"/>
      <c r="V95" s="23">
        <v>1</v>
      </c>
      <c r="W95" s="23" t="s">
        <v>108</v>
      </c>
      <c r="X95" s="72">
        <v>44820</v>
      </c>
      <c r="Y95" s="23"/>
      <c r="Z95" s="72"/>
      <c r="AA95" s="22">
        <f>DATEDIF(Z95,Y95,"d")</f>
        <v>0</v>
      </c>
      <c r="AB95" s="24">
        <v>1</v>
      </c>
      <c r="AC95" s="24">
        <v>1</v>
      </c>
      <c r="AD95" s="24" t="s">
        <v>150</v>
      </c>
      <c r="AE95" s="24">
        <v>0</v>
      </c>
      <c r="AF95" s="24">
        <v>0.06</v>
      </c>
      <c r="AG95" s="39">
        <v>44980</v>
      </c>
      <c r="AH95" s="24">
        <v>1</v>
      </c>
      <c r="AI95" s="24">
        <v>1</v>
      </c>
      <c r="AJ95" s="24">
        <v>0</v>
      </c>
      <c r="AK95" s="24">
        <v>0</v>
      </c>
      <c r="AL95" s="24">
        <v>0</v>
      </c>
      <c r="AM95" s="24" t="s">
        <v>367</v>
      </c>
      <c r="AN95" s="24" t="s">
        <v>135</v>
      </c>
      <c r="AO95" s="24"/>
      <c r="AP95" s="24">
        <v>1</v>
      </c>
      <c r="AQ95" s="39">
        <v>44893</v>
      </c>
      <c r="AR95" s="31">
        <v>45061</v>
      </c>
      <c r="AS95" s="28"/>
      <c r="AT95" s="28">
        <f t="shared" si="24"/>
        <v>168</v>
      </c>
      <c r="AU95" s="20">
        <v>1</v>
      </c>
      <c r="AV95" s="28">
        <f t="shared" si="25"/>
        <v>71</v>
      </c>
      <c r="AW95" s="39">
        <v>45258</v>
      </c>
      <c r="AX95" s="24">
        <v>1.3</v>
      </c>
      <c r="AY95" s="24"/>
      <c r="AZ95" s="24"/>
      <c r="BA95" s="24">
        <v>4.78</v>
      </c>
      <c r="BB95" s="24">
        <v>13.31</v>
      </c>
      <c r="BC95" s="24">
        <v>4</v>
      </c>
      <c r="BD95" s="24">
        <v>150</v>
      </c>
      <c r="BE95" s="24">
        <v>5.62</v>
      </c>
      <c r="BF95" s="24">
        <v>183</v>
      </c>
      <c r="BG95" s="24">
        <v>3.73</v>
      </c>
      <c r="BH95" s="24">
        <v>0.55000000000000004</v>
      </c>
      <c r="BI95" s="24">
        <v>1.1599999999999999</v>
      </c>
      <c r="BJ95" s="24">
        <f t="shared" si="26"/>
        <v>3.2155172413793105</v>
      </c>
      <c r="BK95" s="24">
        <f t="shared" si="27"/>
        <v>2.1090909090909089</v>
      </c>
      <c r="BL95" s="24">
        <f t="shared" si="28"/>
        <v>157.75862068965517</v>
      </c>
      <c r="BM95" s="24">
        <f t="shared" si="29"/>
        <v>588.43965517241384</v>
      </c>
      <c r="BN95" s="24">
        <v>0</v>
      </c>
      <c r="BO95" s="24">
        <v>1</v>
      </c>
      <c r="BP95" s="24">
        <v>0.06</v>
      </c>
      <c r="BQ95" s="39">
        <v>44980</v>
      </c>
      <c r="BR95" s="24">
        <v>1</v>
      </c>
      <c r="BS95" s="24"/>
      <c r="BT95" s="24"/>
      <c r="BU95" s="24">
        <v>0</v>
      </c>
      <c r="BV95" s="24">
        <v>0</v>
      </c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>
        <v>0</v>
      </c>
      <c r="CZ95" s="24">
        <v>0</v>
      </c>
      <c r="DA95" s="24">
        <v>0</v>
      </c>
      <c r="DB95" s="24">
        <v>0</v>
      </c>
      <c r="DC95" s="24">
        <v>0</v>
      </c>
      <c r="DD95" s="24">
        <v>0</v>
      </c>
      <c r="DE95" s="24">
        <v>0</v>
      </c>
      <c r="DF95" s="24">
        <v>0</v>
      </c>
      <c r="DG95" s="24">
        <v>0</v>
      </c>
      <c r="DH95" s="39">
        <v>44980</v>
      </c>
    </row>
    <row r="96" spans="1:112" x14ac:dyDescent="0.25">
      <c r="A96" s="15">
        <v>222</v>
      </c>
      <c r="B96" s="75">
        <v>44841</v>
      </c>
      <c r="C96" s="37" t="s">
        <v>528</v>
      </c>
      <c r="D96" s="37">
        <v>530106275</v>
      </c>
      <c r="E96" s="74">
        <v>19365</v>
      </c>
      <c r="F96" s="20" t="s">
        <v>115</v>
      </c>
      <c r="G96" s="15">
        <v>31.52</v>
      </c>
      <c r="H96" s="76">
        <v>3.99</v>
      </c>
      <c r="I96" s="75">
        <v>44802</v>
      </c>
      <c r="J96" s="23">
        <f t="shared" si="23"/>
        <v>69</v>
      </c>
      <c r="K96" s="23">
        <v>279</v>
      </c>
      <c r="L96" s="24" t="s">
        <v>106</v>
      </c>
      <c r="M96" s="23">
        <v>9</v>
      </c>
      <c r="N96" s="23">
        <v>8</v>
      </c>
      <c r="O96" s="24">
        <v>0</v>
      </c>
      <c r="P96" s="24">
        <v>0</v>
      </c>
      <c r="Q96" s="24">
        <v>0</v>
      </c>
      <c r="R96" s="24">
        <v>0</v>
      </c>
      <c r="S96" s="23">
        <v>0</v>
      </c>
      <c r="T96" s="23" t="s">
        <v>305</v>
      </c>
      <c r="U96" s="23"/>
      <c r="V96" s="23">
        <v>1</v>
      </c>
      <c r="W96" s="23" t="s">
        <v>108</v>
      </c>
      <c r="X96" s="72">
        <v>44802</v>
      </c>
      <c r="Y96" s="23"/>
      <c r="Z96" s="72">
        <v>44811</v>
      </c>
      <c r="AA96" s="22"/>
      <c r="AB96" s="24">
        <v>1</v>
      </c>
      <c r="AC96" s="24">
        <v>1</v>
      </c>
      <c r="AD96" s="24" t="s">
        <v>109</v>
      </c>
      <c r="AE96" s="24">
        <v>0</v>
      </c>
      <c r="AF96" s="24">
        <v>1.67</v>
      </c>
      <c r="AG96" s="39">
        <v>44897</v>
      </c>
      <c r="AH96" s="24">
        <v>1</v>
      </c>
      <c r="AI96" s="24">
        <v>1</v>
      </c>
      <c r="AJ96" s="24">
        <v>0</v>
      </c>
      <c r="AK96" s="24">
        <v>1</v>
      </c>
      <c r="AL96" s="24">
        <v>0</v>
      </c>
      <c r="AM96" s="24" t="s">
        <v>367</v>
      </c>
      <c r="AN96" s="24" t="s">
        <v>135</v>
      </c>
      <c r="AO96" s="24"/>
      <c r="AP96" s="24">
        <v>1</v>
      </c>
      <c r="AQ96" s="39">
        <v>44841</v>
      </c>
      <c r="AR96" s="31">
        <v>45061</v>
      </c>
      <c r="AS96" s="28"/>
      <c r="AT96" s="28">
        <f t="shared" si="24"/>
        <v>220</v>
      </c>
      <c r="AU96" s="20">
        <v>1</v>
      </c>
      <c r="AV96" s="28">
        <f t="shared" si="25"/>
        <v>69</v>
      </c>
      <c r="AW96" s="39">
        <v>44841</v>
      </c>
      <c r="AX96" s="24">
        <v>31.52</v>
      </c>
      <c r="AY96" s="24"/>
      <c r="AZ96" s="24"/>
      <c r="BA96" s="24">
        <v>3.99</v>
      </c>
      <c r="BB96" s="24">
        <v>10.16</v>
      </c>
      <c r="BC96" s="24">
        <v>18.600000000000001</v>
      </c>
      <c r="BD96" s="24">
        <v>144</v>
      </c>
      <c r="BE96" s="24">
        <v>7.39</v>
      </c>
      <c r="BF96" s="24">
        <v>379</v>
      </c>
      <c r="BG96" s="24">
        <v>4.07</v>
      </c>
      <c r="BH96" s="24">
        <v>0.79</v>
      </c>
      <c r="BI96" s="24">
        <v>2</v>
      </c>
      <c r="BJ96" s="24">
        <f t="shared" si="26"/>
        <v>2.0350000000000001</v>
      </c>
      <c r="BK96" s="24">
        <f t="shared" si="27"/>
        <v>2.5316455696202529</v>
      </c>
      <c r="BL96" s="24">
        <f t="shared" si="28"/>
        <v>189.5</v>
      </c>
      <c r="BM96" s="24">
        <f t="shared" si="29"/>
        <v>771.2650000000001</v>
      </c>
      <c r="BN96" s="24">
        <v>1</v>
      </c>
      <c r="BO96" s="24">
        <v>0</v>
      </c>
      <c r="BP96" s="24">
        <v>1.67</v>
      </c>
      <c r="BQ96" s="39">
        <v>44897</v>
      </c>
      <c r="BR96" s="24">
        <v>1</v>
      </c>
      <c r="BS96" s="24"/>
      <c r="BT96" s="24"/>
      <c r="BU96" s="24">
        <v>0</v>
      </c>
      <c r="BV96" s="24">
        <v>0</v>
      </c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>
        <v>0</v>
      </c>
      <c r="CZ96" s="24">
        <v>0</v>
      </c>
      <c r="DA96" s="24">
        <v>0</v>
      </c>
      <c r="DB96" s="24">
        <v>0</v>
      </c>
      <c r="DC96" s="24">
        <v>0</v>
      </c>
      <c r="DD96" s="24">
        <v>0</v>
      </c>
      <c r="DE96" s="24">
        <v>0</v>
      </c>
      <c r="DF96" s="24">
        <v>1</v>
      </c>
      <c r="DG96" s="24">
        <v>0</v>
      </c>
      <c r="DH96" s="39">
        <v>44981</v>
      </c>
    </row>
    <row r="97" spans="1:113" x14ac:dyDescent="0.25">
      <c r="A97" s="15">
        <v>223</v>
      </c>
      <c r="B97" s="75">
        <v>44844</v>
      </c>
      <c r="C97" s="37" t="s">
        <v>529</v>
      </c>
      <c r="D97" s="37">
        <v>7308165326</v>
      </c>
      <c r="E97" s="74">
        <v>26892</v>
      </c>
      <c r="F97" s="20" t="s">
        <v>115</v>
      </c>
      <c r="G97" s="15">
        <v>385.06</v>
      </c>
      <c r="H97" s="76">
        <v>2.84</v>
      </c>
      <c r="I97" s="75">
        <v>44831</v>
      </c>
      <c r="J97" s="23">
        <f t="shared" si="23"/>
        <v>49</v>
      </c>
      <c r="K97" s="23">
        <v>371</v>
      </c>
      <c r="L97" s="24" t="s">
        <v>116</v>
      </c>
      <c r="M97" s="23">
        <v>8</v>
      </c>
      <c r="N97" s="23">
        <v>8</v>
      </c>
      <c r="O97" s="24">
        <v>0</v>
      </c>
      <c r="P97" s="24">
        <v>0</v>
      </c>
      <c r="Q97" s="24">
        <v>0</v>
      </c>
      <c r="R97" s="24">
        <v>0</v>
      </c>
      <c r="S97" s="23">
        <v>0</v>
      </c>
      <c r="T97" s="23" t="s">
        <v>513</v>
      </c>
      <c r="U97" s="23"/>
      <c r="V97" s="23">
        <v>1</v>
      </c>
      <c r="W97" s="23" t="s">
        <v>108</v>
      </c>
      <c r="X97" s="72">
        <v>44852</v>
      </c>
      <c r="Y97" s="23"/>
      <c r="Z97" s="72">
        <v>44866</v>
      </c>
      <c r="AA97" s="22"/>
      <c r="AB97" s="24">
        <v>1</v>
      </c>
      <c r="AC97" s="24">
        <v>1</v>
      </c>
      <c r="AD97" s="24" t="s">
        <v>150</v>
      </c>
      <c r="AE97" s="24">
        <v>0</v>
      </c>
      <c r="AF97" s="24"/>
      <c r="AG97" s="24"/>
      <c r="AH97" s="24">
        <v>1</v>
      </c>
      <c r="AI97" s="24">
        <v>0</v>
      </c>
      <c r="AJ97" s="24">
        <v>0</v>
      </c>
      <c r="AK97" s="24">
        <v>0</v>
      </c>
      <c r="AL97" s="24">
        <v>0</v>
      </c>
      <c r="AM97" s="24" t="s">
        <v>367</v>
      </c>
      <c r="AN97" s="24" t="s">
        <v>135</v>
      </c>
      <c r="AO97" s="24"/>
      <c r="AP97" s="24">
        <v>1</v>
      </c>
      <c r="AQ97" s="39">
        <v>44879</v>
      </c>
      <c r="AR97" s="31">
        <v>45061</v>
      </c>
      <c r="AS97" s="28"/>
      <c r="AT97" s="28">
        <f t="shared" si="24"/>
        <v>182</v>
      </c>
      <c r="AU97" s="20">
        <v>1</v>
      </c>
      <c r="AV97" s="28">
        <f t="shared" si="25"/>
        <v>49</v>
      </c>
      <c r="AW97" s="39">
        <v>44844</v>
      </c>
      <c r="AX97" s="24">
        <v>385.06</v>
      </c>
      <c r="AY97" s="24">
        <v>19.53</v>
      </c>
      <c r="AZ97" s="24">
        <v>45.35</v>
      </c>
      <c r="BA97" s="24">
        <v>2.84</v>
      </c>
      <c r="BB97" s="24">
        <v>1.74</v>
      </c>
      <c r="BC97" s="24">
        <v>8.1</v>
      </c>
      <c r="BD97" s="24">
        <v>145</v>
      </c>
      <c r="BE97" s="24">
        <v>7.51</v>
      </c>
      <c r="BF97" s="24">
        <v>547</v>
      </c>
      <c r="BG97" s="24">
        <v>4.8099999999999996</v>
      </c>
      <c r="BH97" s="24">
        <v>0.81</v>
      </c>
      <c r="BI97" s="24">
        <v>1.75</v>
      </c>
      <c r="BJ97" s="24">
        <f t="shared" si="26"/>
        <v>2.7485714285714282</v>
      </c>
      <c r="BK97" s="24">
        <f t="shared" si="27"/>
        <v>2.1604938271604937</v>
      </c>
      <c r="BL97" s="24">
        <f t="shared" si="28"/>
        <v>312.57142857142856</v>
      </c>
      <c r="BM97" s="24">
        <f t="shared" si="29"/>
        <v>1503.4685714285713</v>
      </c>
      <c r="BN97" s="24">
        <v>0</v>
      </c>
      <c r="BO97" s="24">
        <v>0</v>
      </c>
      <c r="BP97" s="24"/>
      <c r="BQ97" s="24"/>
      <c r="BR97" s="24">
        <v>0</v>
      </c>
      <c r="BS97" s="24"/>
      <c r="BT97" s="24"/>
      <c r="BU97" s="24">
        <v>0</v>
      </c>
      <c r="BV97" s="24">
        <v>0</v>
      </c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>
        <v>0</v>
      </c>
      <c r="CZ97" s="24">
        <v>0</v>
      </c>
      <c r="DA97" s="24">
        <v>0</v>
      </c>
      <c r="DB97" s="24">
        <v>0</v>
      </c>
      <c r="DC97" s="24">
        <v>0</v>
      </c>
      <c r="DD97" s="24">
        <v>0</v>
      </c>
      <c r="DE97" s="24">
        <v>0</v>
      </c>
      <c r="DF97" s="24">
        <v>0</v>
      </c>
      <c r="DG97" s="24">
        <v>0</v>
      </c>
      <c r="DH97" s="39">
        <v>44966</v>
      </c>
    </row>
    <row r="98" spans="1:113" x14ac:dyDescent="0.25">
      <c r="A98" s="15">
        <v>225</v>
      </c>
      <c r="B98" s="75">
        <v>44858</v>
      </c>
      <c r="C98" s="37" t="s">
        <v>532</v>
      </c>
      <c r="D98" s="37">
        <v>5406070285</v>
      </c>
      <c r="E98" s="74">
        <v>19882</v>
      </c>
      <c r="F98" s="20" t="s">
        <v>115</v>
      </c>
      <c r="G98" s="15">
        <v>29.24</v>
      </c>
      <c r="H98" s="15">
        <v>3.34</v>
      </c>
      <c r="I98" s="72">
        <v>44824</v>
      </c>
      <c r="J98" s="23">
        <f t="shared" si="23"/>
        <v>68</v>
      </c>
      <c r="K98" s="23">
        <v>79.34</v>
      </c>
      <c r="L98" s="23" t="s">
        <v>121</v>
      </c>
      <c r="M98" s="23">
        <v>9</v>
      </c>
      <c r="N98" s="23">
        <v>8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  <c r="T98" s="23" t="s">
        <v>533</v>
      </c>
      <c r="U98" s="23"/>
      <c r="V98" s="23">
        <v>1</v>
      </c>
      <c r="W98" s="23" t="s">
        <v>108</v>
      </c>
      <c r="X98" s="72">
        <v>44848</v>
      </c>
      <c r="Y98" s="23"/>
      <c r="Z98" s="72">
        <v>44872</v>
      </c>
      <c r="AA98" s="22"/>
      <c r="AB98" s="24">
        <v>1</v>
      </c>
      <c r="AC98" s="24">
        <v>1</v>
      </c>
      <c r="AD98" s="24" t="s">
        <v>150</v>
      </c>
      <c r="AE98" s="24">
        <v>0</v>
      </c>
      <c r="AF98" s="24">
        <v>0.18</v>
      </c>
      <c r="AG98" s="39">
        <v>44949</v>
      </c>
      <c r="AH98" s="24">
        <v>1</v>
      </c>
      <c r="AI98" s="24">
        <v>1</v>
      </c>
      <c r="AJ98" s="24">
        <v>0</v>
      </c>
      <c r="AK98" s="24">
        <v>0</v>
      </c>
      <c r="AL98" s="24">
        <v>0</v>
      </c>
      <c r="AM98" s="24" t="s">
        <v>367</v>
      </c>
      <c r="AN98" s="24" t="s">
        <v>135</v>
      </c>
      <c r="AO98" s="24"/>
      <c r="AP98" s="24">
        <v>1</v>
      </c>
      <c r="AQ98" s="39">
        <v>44893</v>
      </c>
      <c r="AR98" s="31">
        <v>45061</v>
      </c>
      <c r="AS98" s="28"/>
      <c r="AT98" s="28">
        <f t="shared" si="24"/>
        <v>168</v>
      </c>
      <c r="AU98" s="20">
        <v>1</v>
      </c>
      <c r="AV98" s="28">
        <f t="shared" si="25"/>
        <v>68</v>
      </c>
      <c r="AW98" s="39">
        <v>44893</v>
      </c>
      <c r="AX98" s="24">
        <v>2.64</v>
      </c>
      <c r="AY98" s="24"/>
      <c r="AZ98" s="24"/>
      <c r="BA98" s="24">
        <v>2.68</v>
      </c>
      <c r="BB98" s="24">
        <v>1.83</v>
      </c>
      <c r="BC98" s="24">
        <v>10.6</v>
      </c>
      <c r="BD98" s="24">
        <v>139</v>
      </c>
      <c r="BE98" s="24">
        <v>4.5599999999999996</v>
      </c>
      <c r="BF98" s="24">
        <v>181</v>
      </c>
      <c r="BG98" s="24">
        <v>2.72</v>
      </c>
      <c r="BH98" s="24">
        <v>0.56000000000000005</v>
      </c>
      <c r="BI98" s="24">
        <v>0.95</v>
      </c>
      <c r="BJ98" s="24">
        <f t="shared" si="26"/>
        <v>2.8631578947368426</v>
      </c>
      <c r="BK98" s="24">
        <f t="shared" si="27"/>
        <v>1.6964285714285712</v>
      </c>
      <c r="BL98" s="24">
        <f t="shared" si="28"/>
        <v>190.5263157894737</v>
      </c>
      <c r="BM98" s="24">
        <f t="shared" si="29"/>
        <v>518.23157894736846</v>
      </c>
      <c r="BN98" s="24">
        <v>0</v>
      </c>
      <c r="BO98" s="24">
        <v>0</v>
      </c>
      <c r="BP98" s="24">
        <v>0.18</v>
      </c>
      <c r="BQ98" s="39">
        <v>44949</v>
      </c>
      <c r="BR98" s="24">
        <v>0</v>
      </c>
      <c r="BS98" s="24"/>
      <c r="BT98" s="24"/>
      <c r="BU98" s="24">
        <v>0</v>
      </c>
      <c r="BV98" s="24">
        <v>0</v>
      </c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>
        <v>0</v>
      </c>
      <c r="CZ98" s="24">
        <v>1</v>
      </c>
      <c r="DA98" s="24">
        <v>0</v>
      </c>
      <c r="DB98" s="24">
        <v>0</v>
      </c>
      <c r="DC98" s="24">
        <v>0</v>
      </c>
      <c r="DD98" s="24">
        <v>0</v>
      </c>
      <c r="DE98" s="24">
        <v>0</v>
      </c>
      <c r="DF98" s="24">
        <v>0</v>
      </c>
      <c r="DG98" s="24">
        <v>0</v>
      </c>
      <c r="DH98" s="39">
        <v>44991</v>
      </c>
      <c r="DI98" s="30"/>
    </row>
    <row r="99" spans="1:113" x14ac:dyDescent="0.25">
      <c r="A99" s="15">
        <v>227</v>
      </c>
      <c r="B99" s="75">
        <v>44860</v>
      </c>
      <c r="C99" s="37" t="s">
        <v>536</v>
      </c>
      <c r="D99" s="37">
        <v>511127244</v>
      </c>
      <c r="E99" s="75">
        <v>18959</v>
      </c>
      <c r="F99" s="20" t="s">
        <v>115</v>
      </c>
      <c r="G99" s="15">
        <v>10.44</v>
      </c>
      <c r="H99" s="15">
        <v>3.06</v>
      </c>
      <c r="I99" s="72">
        <v>42339</v>
      </c>
      <c r="J99" s="23">
        <f t="shared" ref="J99:J110" si="30">DATEDIF(E99,I99,"y")</f>
        <v>64</v>
      </c>
      <c r="K99" s="23">
        <v>63</v>
      </c>
      <c r="L99" s="23" t="s">
        <v>152</v>
      </c>
      <c r="M99" s="23">
        <v>7</v>
      </c>
      <c r="N99" s="23">
        <v>7</v>
      </c>
      <c r="O99" s="24">
        <v>0</v>
      </c>
      <c r="P99" s="24">
        <v>0</v>
      </c>
      <c r="Q99" s="24">
        <v>1</v>
      </c>
      <c r="R99" s="24">
        <v>0</v>
      </c>
      <c r="S99" s="24">
        <v>0</v>
      </c>
      <c r="T99" s="72" t="s">
        <v>537</v>
      </c>
      <c r="U99" s="23"/>
      <c r="V99" s="23">
        <v>0</v>
      </c>
      <c r="W99" s="23" t="s">
        <v>394</v>
      </c>
      <c r="X99" s="72">
        <v>44826</v>
      </c>
      <c r="Y99" s="72">
        <v>44409</v>
      </c>
      <c r="Z99" s="72">
        <v>42349</v>
      </c>
      <c r="AA99" s="22">
        <f>DATEDIF(Z99,Y99,"d")</f>
        <v>2060</v>
      </c>
      <c r="AB99" s="24">
        <v>0</v>
      </c>
      <c r="AC99" s="24">
        <v>1</v>
      </c>
      <c r="AD99" s="24" t="s">
        <v>538</v>
      </c>
      <c r="AE99" s="24">
        <v>1</v>
      </c>
      <c r="AF99" s="24"/>
      <c r="AG99" s="24"/>
      <c r="AH99" s="24">
        <v>0</v>
      </c>
      <c r="AI99" s="24">
        <v>1</v>
      </c>
      <c r="AJ99" s="24">
        <v>0</v>
      </c>
      <c r="AK99" s="24">
        <v>0</v>
      </c>
      <c r="AL99" s="24">
        <v>0</v>
      </c>
      <c r="AM99" s="24" t="s">
        <v>132</v>
      </c>
      <c r="AN99" s="24" t="s">
        <v>111</v>
      </c>
      <c r="AO99" s="24" t="s">
        <v>118</v>
      </c>
      <c r="AP99" s="24">
        <v>1</v>
      </c>
      <c r="AQ99" s="39">
        <v>44874</v>
      </c>
      <c r="AR99" s="31">
        <v>45061</v>
      </c>
      <c r="AS99" s="28"/>
      <c r="AT99" s="28">
        <f t="shared" si="24"/>
        <v>187</v>
      </c>
      <c r="AU99" s="20">
        <v>1</v>
      </c>
      <c r="AV99" s="28">
        <f t="shared" si="25"/>
        <v>70</v>
      </c>
      <c r="AW99" s="39">
        <v>44874</v>
      </c>
      <c r="AX99" s="24">
        <v>24</v>
      </c>
      <c r="AY99" s="24"/>
      <c r="AZ99" s="24"/>
      <c r="BA99" s="24">
        <v>3.7</v>
      </c>
      <c r="BB99" s="24">
        <v>2.87</v>
      </c>
      <c r="BC99" s="24">
        <v>29</v>
      </c>
      <c r="BD99" s="24">
        <v>105</v>
      </c>
      <c r="BE99" s="24">
        <v>5.5</v>
      </c>
      <c r="BF99" s="24">
        <v>100</v>
      </c>
      <c r="BG99" s="24">
        <v>3.1</v>
      </c>
      <c r="BH99" s="24">
        <v>0.47</v>
      </c>
      <c r="BI99" s="24">
        <v>1.72</v>
      </c>
      <c r="BJ99" s="24">
        <f t="shared" si="26"/>
        <v>1.8023255813953489</v>
      </c>
      <c r="BK99" s="24">
        <f t="shared" si="27"/>
        <v>3.6595744680851063</v>
      </c>
      <c r="BL99" s="24">
        <f t="shared" si="28"/>
        <v>58.139534883720934</v>
      </c>
      <c r="BM99" s="24">
        <f t="shared" si="29"/>
        <v>180.23255813953489</v>
      </c>
      <c r="BN99" s="24">
        <v>1</v>
      </c>
      <c r="BO99" s="24">
        <v>0</v>
      </c>
      <c r="BP99" s="24">
        <v>0.89</v>
      </c>
      <c r="BQ99" s="39">
        <v>44932</v>
      </c>
      <c r="BR99" s="24">
        <v>0</v>
      </c>
      <c r="BS99" s="24"/>
      <c r="BT99" s="24"/>
      <c r="BU99" s="24">
        <v>0</v>
      </c>
      <c r="BV99" s="24">
        <v>0</v>
      </c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>
        <v>0</v>
      </c>
      <c r="CZ99" s="24">
        <v>0</v>
      </c>
      <c r="DA99" s="24">
        <v>0</v>
      </c>
      <c r="DB99" s="24">
        <v>0</v>
      </c>
      <c r="DC99" s="24">
        <v>1</v>
      </c>
      <c r="DD99" s="24">
        <v>0</v>
      </c>
      <c r="DE99" s="24">
        <v>0</v>
      </c>
      <c r="DF99" s="24">
        <v>0</v>
      </c>
      <c r="DG99" s="24">
        <v>0</v>
      </c>
      <c r="DH99" s="39">
        <v>44967</v>
      </c>
      <c r="DI99" s="30"/>
    </row>
    <row r="100" spans="1:113" x14ac:dyDescent="0.25">
      <c r="A100" s="15">
        <v>229</v>
      </c>
      <c r="B100" s="75">
        <v>44861</v>
      </c>
      <c r="C100" s="37" t="s">
        <v>540</v>
      </c>
      <c r="D100" s="37">
        <v>490709375</v>
      </c>
      <c r="E100" s="75">
        <v>18088</v>
      </c>
      <c r="F100" s="20" t="s">
        <v>115</v>
      </c>
      <c r="G100" s="15">
        <v>50.25</v>
      </c>
      <c r="H100" s="15">
        <v>4.6399999999999997</v>
      </c>
      <c r="I100" s="72">
        <v>44141</v>
      </c>
      <c r="J100" s="23">
        <f t="shared" si="30"/>
        <v>71</v>
      </c>
      <c r="K100" s="23">
        <v>56</v>
      </c>
      <c r="L100" s="23" t="s">
        <v>121</v>
      </c>
      <c r="M100" s="23">
        <v>9</v>
      </c>
      <c r="N100" s="23">
        <v>8</v>
      </c>
      <c r="O100" s="24">
        <v>0</v>
      </c>
      <c r="P100" s="24">
        <v>1</v>
      </c>
      <c r="Q100" s="24">
        <v>0</v>
      </c>
      <c r="R100" s="24">
        <v>0</v>
      </c>
      <c r="S100" s="24">
        <v>0</v>
      </c>
      <c r="T100" s="23" t="s">
        <v>541</v>
      </c>
      <c r="U100" s="23" t="s">
        <v>542</v>
      </c>
      <c r="V100" s="23">
        <v>0</v>
      </c>
      <c r="W100" s="23" t="s">
        <v>128</v>
      </c>
      <c r="X100" s="72">
        <v>44774</v>
      </c>
      <c r="Y100" s="72">
        <v>44908</v>
      </c>
      <c r="Z100" s="72">
        <v>44197</v>
      </c>
      <c r="AA100" s="22">
        <f>DATEDIF(Z100,Y100,"d")</f>
        <v>711</v>
      </c>
      <c r="AB100" s="24">
        <v>0</v>
      </c>
      <c r="AC100" s="24">
        <v>1</v>
      </c>
      <c r="AD100" s="24" t="s">
        <v>150</v>
      </c>
      <c r="AE100" s="24">
        <v>1</v>
      </c>
      <c r="AF100" s="24">
        <v>0.01</v>
      </c>
      <c r="AG100" s="39">
        <v>44565</v>
      </c>
      <c r="AH100" s="24">
        <v>0</v>
      </c>
      <c r="AI100" s="24">
        <v>1</v>
      </c>
      <c r="AJ100" s="24">
        <v>0</v>
      </c>
      <c r="AK100" s="24">
        <v>0</v>
      </c>
      <c r="AL100" s="24">
        <v>0</v>
      </c>
      <c r="AM100" s="24" t="s">
        <v>132</v>
      </c>
      <c r="AN100" s="24" t="s">
        <v>111</v>
      </c>
      <c r="AO100" s="24" t="s">
        <v>118</v>
      </c>
      <c r="AP100" s="24">
        <v>1</v>
      </c>
      <c r="AQ100" s="39">
        <v>44985</v>
      </c>
      <c r="AR100" s="31">
        <v>45061</v>
      </c>
      <c r="AS100" s="28"/>
      <c r="AT100" s="28">
        <f t="shared" si="24"/>
        <v>76</v>
      </c>
      <c r="AU100" s="20">
        <v>1</v>
      </c>
      <c r="AV100" s="28">
        <f t="shared" si="25"/>
        <v>73</v>
      </c>
      <c r="AW100" s="39">
        <v>44985</v>
      </c>
      <c r="AX100" s="24">
        <v>740</v>
      </c>
      <c r="AY100" s="24"/>
      <c r="AZ100" s="24"/>
      <c r="BA100" s="24">
        <v>16.95</v>
      </c>
      <c r="BB100" s="24">
        <v>32.979999999999997</v>
      </c>
      <c r="BC100" s="24">
        <v>166.8</v>
      </c>
      <c r="BD100" s="24">
        <v>116</v>
      </c>
      <c r="BE100" s="24">
        <v>9.02</v>
      </c>
      <c r="BF100" s="24">
        <v>531</v>
      </c>
      <c r="BG100" s="24">
        <v>6.31</v>
      </c>
      <c r="BH100" s="24">
        <v>0.87</v>
      </c>
      <c r="BI100" s="24">
        <v>1.8</v>
      </c>
      <c r="BJ100" s="24">
        <f t="shared" si="26"/>
        <v>3.5055555555555551</v>
      </c>
      <c r="BK100" s="24">
        <f t="shared" si="27"/>
        <v>2.0689655172413794</v>
      </c>
      <c r="BL100" s="24">
        <f t="shared" si="28"/>
        <v>295</v>
      </c>
      <c r="BM100" s="24">
        <f t="shared" si="29"/>
        <v>1861.4499999999998</v>
      </c>
      <c r="BN100" s="24">
        <v>1</v>
      </c>
      <c r="BO100" s="24">
        <v>0</v>
      </c>
      <c r="BP100" s="24"/>
      <c r="BQ100" s="24"/>
      <c r="BR100" s="24">
        <v>0</v>
      </c>
      <c r="BS100" s="24"/>
      <c r="BT100" s="24"/>
      <c r="BU100" s="24">
        <v>0</v>
      </c>
      <c r="BV100" s="24">
        <v>0</v>
      </c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>
        <v>0</v>
      </c>
      <c r="CZ100" s="24">
        <v>0</v>
      </c>
      <c r="DA100" s="24">
        <v>0</v>
      </c>
      <c r="DB100" s="24">
        <v>0</v>
      </c>
      <c r="DC100" s="24">
        <v>0</v>
      </c>
      <c r="DD100" s="24">
        <v>0</v>
      </c>
      <c r="DE100" s="24">
        <v>0</v>
      </c>
      <c r="DF100" s="24">
        <v>0</v>
      </c>
      <c r="DG100" s="24">
        <v>0</v>
      </c>
      <c r="DH100" s="39">
        <v>44985</v>
      </c>
      <c r="DI100" s="30"/>
    </row>
    <row r="101" spans="1:113" x14ac:dyDescent="0.25">
      <c r="A101" s="15">
        <v>230</v>
      </c>
      <c r="B101" s="75">
        <v>44869</v>
      </c>
      <c r="C101" s="37" t="s">
        <v>543</v>
      </c>
      <c r="D101" s="37">
        <v>7011114902</v>
      </c>
      <c r="E101" s="75">
        <v>25883</v>
      </c>
      <c r="F101" s="20" t="s">
        <v>115</v>
      </c>
      <c r="G101" s="15">
        <v>0.56999999999999995</v>
      </c>
      <c r="H101" s="15">
        <v>3.43</v>
      </c>
      <c r="I101" s="72">
        <v>44790</v>
      </c>
      <c r="J101" s="23">
        <f t="shared" si="30"/>
        <v>51</v>
      </c>
      <c r="K101" s="23">
        <v>71.438999999999993</v>
      </c>
      <c r="L101" s="23" t="s">
        <v>116</v>
      </c>
      <c r="M101" s="23">
        <v>8</v>
      </c>
      <c r="N101" s="23">
        <v>8</v>
      </c>
      <c r="O101" s="24">
        <v>0</v>
      </c>
      <c r="P101" s="24">
        <v>0</v>
      </c>
      <c r="Q101" s="24">
        <v>0</v>
      </c>
      <c r="R101" s="24">
        <v>0</v>
      </c>
      <c r="S101" s="24">
        <v>0</v>
      </c>
      <c r="T101" s="23" t="s">
        <v>544</v>
      </c>
      <c r="U101" s="23"/>
      <c r="V101" s="23">
        <v>1</v>
      </c>
      <c r="W101" s="23" t="s">
        <v>108</v>
      </c>
      <c r="X101" s="72">
        <v>44774</v>
      </c>
      <c r="Y101" s="23"/>
      <c r="Z101" s="72">
        <v>44811</v>
      </c>
      <c r="AA101" s="22"/>
      <c r="AB101" s="24">
        <v>1</v>
      </c>
      <c r="AC101" s="24">
        <v>1</v>
      </c>
      <c r="AD101" s="24" t="s">
        <v>150</v>
      </c>
      <c r="AE101" s="24">
        <v>0</v>
      </c>
      <c r="AF101" s="24">
        <v>1.64</v>
      </c>
      <c r="AG101" s="39">
        <v>44848</v>
      </c>
      <c r="AH101" s="24">
        <v>1</v>
      </c>
      <c r="AI101" s="24">
        <v>1</v>
      </c>
      <c r="AJ101" s="24">
        <v>0</v>
      </c>
      <c r="AK101" s="24">
        <v>0</v>
      </c>
      <c r="AL101" s="24">
        <v>0</v>
      </c>
      <c r="AM101" s="24" t="s">
        <v>367</v>
      </c>
      <c r="AN101" s="24" t="s">
        <v>135</v>
      </c>
      <c r="AO101" s="24"/>
      <c r="AP101" s="24">
        <v>1</v>
      </c>
      <c r="AQ101" s="39">
        <v>44872</v>
      </c>
      <c r="AR101" s="31">
        <v>45061</v>
      </c>
      <c r="AS101" s="24"/>
      <c r="AT101" s="28">
        <f t="shared" si="24"/>
        <v>189</v>
      </c>
      <c r="AU101" s="20">
        <v>1</v>
      </c>
      <c r="AV101" s="28">
        <f t="shared" si="25"/>
        <v>51</v>
      </c>
      <c r="AW101" s="39">
        <v>45234</v>
      </c>
      <c r="AX101" s="24">
        <v>0.56999999999999995</v>
      </c>
      <c r="AY101" s="24">
        <v>42.76</v>
      </c>
      <c r="AZ101" s="24">
        <v>71.92</v>
      </c>
      <c r="BA101" s="24">
        <v>3.43</v>
      </c>
      <c r="BB101" s="24">
        <v>1.25</v>
      </c>
      <c r="BC101" s="24">
        <v>4.9000000000000004</v>
      </c>
      <c r="BD101" s="24">
        <v>144</v>
      </c>
      <c r="BE101" s="24">
        <v>5.32</v>
      </c>
      <c r="BF101" s="24">
        <v>259</v>
      </c>
      <c r="BG101" s="24">
        <v>2.76</v>
      </c>
      <c r="BH101" s="24">
        <v>0.43</v>
      </c>
      <c r="BI101" s="24">
        <v>1.94</v>
      </c>
      <c r="BJ101" s="24">
        <f t="shared" si="26"/>
        <v>1.4226804123711339</v>
      </c>
      <c r="BK101" s="24">
        <f t="shared" si="27"/>
        <v>4.5116279069767442</v>
      </c>
      <c r="BL101" s="24">
        <f t="shared" si="28"/>
        <v>133.50515463917526</v>
      </c>
      <c r="BM101" s="24">
        <f t="shared" si="29"/>
        <v>368.4742268041237</v>
      </c>
      <c r="BN101" s="24">
        <v>0</v>
      </c>
      <c r="BO101" s="24">
        <v>0</v>
      </c>
      <c r="BP101" s="24">
        <v>0.01</v>
      </c>
      <c r="BQ101" s="39">
        <v>44967</v>
      </c>
      <c r="BR101" s="24">
        <v>0</v>
      </c>
      <c r="BS101" s="24"/>
      <c r="BT101" s="24"/>
      <c r="BU101" s="24">
        <v>0</v>
      </c>
      <c r="BV101" s="24">
        <v>0</v>
      </c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>
        <v>0</v>
      </c>
      <c r="CZ101" s="24">
        <v>0</v>
      </c>
      <c r="DA101" s="24">
        <v>0</v>
      </c>
      <c r="DB101" s="24">
        <v>0</v>
      </c>
      <c r="DC101" s="24">
        <v>0</v>
      </c>
      <c r="DD101" s="24">
        <v>0</v>
      </c>
      <c r="DE101" s="24">
        <v>0</v>
      </c>
      <c r="DF101" s="24">
        <v>0</v>
      </c>
      <c r="DG101" s="24">
        <v>0</v>
      </c>
      <c r="DH101" s="39">
        <v>44967</v>
      </c>
      <c r="DI101" s="30"/>
    </row>
    <row r="102" spans="1:113" x14ac:dyDescent="0.25">
      <c r="A102" s="15">
        <v>232</v>
      </c>
      <c r="B102" s="75">
        <v>44874</v>
      </c>
      <c r="C102" s="37" t="s">
        <v>547</v>
      </c>
      <c r="D102" s="37">
        <v>451130446</v>
      </c>
      <c r="E102" s="75">
        <v>16771</v>
      </c>
      <c r="F102" s="20" t="s">
        <v>115</v>
      </c>
      <c r="G102" s="15">
        <v>14.13</v>
      </c>
      <c r="H102" s="15">
        <v>3.03</v>
      </c>
      <c r="I102" s="72">
        <v>42157</v>
      </c>
      <c r="J102" s="23">
        <f t="shared" si="30"/>
        <v>69</v>
      </c>
      <c r="K102" s="23">
        <v>13.34</v>
      </c>
      <c r="L102" s="23" t="s">
        <v>121</v>
      </c>
      <c r="M102" s="23">
        <v>9</v>
      </c>
      <c r="N102" s="23">
        <v>8</v>
      </c>
      <c r="O102" s="24">
        <v>0</v>
      </c>
      <c r="P102" s="24">
        <v>1</v>
      </c>
      <c r="Q102" s="24">
        <v>0</v>
      </c>
      <c r="R102" s="24">
        <v>1</v>
      </c>
      <c r="S102" s="24">
        <v>0</v>
      </c>
      <c r="T102" s="23"/>
      <c r="U102" s="23" t="s">
        <v>548</v>
      </c>
      <c r="V102" s="23">
        <v>0</v>
      </c>
      <c r="W102" s="23" t="s">
        <v>128</v>
      </c>
      <c r="X102" s="72">
        <v>44830</v>
      </c>
      <c r="Y102" s="72">
        <v>44830</v>
      </c>
      <c r="Z102" s="72">
        <v>42298</v>
      </c>
      <c r="AA102" s="22">
        <f>DATEDIF(Z102,Y102,"d")</f>
        <v>2532</v>
      </c>
      <c r="AB102" s="24">
        <v>0</v>
      </c>
      <c r="AC102" s="24">
        <v>1</v>
      </c>
      <c r="AD102" s="24"/>
      <c r="AE102" s="24">
        <v>0</v>
      </c>
      <c r="AF102" s="24"/>
      <c r="AG102" s="24"/>
      <c r="AH102" s="24">
        <v>0</v>
      </c>
      <c r="AI102" s="24">
        <v>1</v>
      </c>
      <c r="AJ102" s="24">
        <v>0</v>
      </c>
      <c r="AK102" s="24">
        <v>0</v>
      </c>
      <c r="AL102" s="24">
        <v>0</v>
      </c>
      <c r="AM102" s="24" t="s">
        <v>132</v>
      </c>
      <c r="AN102" s="24" t="s">
        <v>111</v>
      </c>
      <c r="AO102" s="24" t="s">
        <v>118</v>
      </c>
      <c r="AP102" s="24">
        <v>0</v>
      </c>
      <c r="AQ102" s="39">
        <v>44900</v>
      </c>
      <c r="AR102" s="31">
        <v>45061</v>
      </c>
      <c r="AS102" s="24"/>
      <c r="AT102" s="28">
        <f t="shared" si="24"/>
        <v>161</v>
      </c>
      <c r="AU102" s="20">
        <v>1</v>
      </c>
      <c r="AV102" s="28">
        <f t="shared" si="25"/>
        <v>77</v>
      </c>
      <c r="AW102" s="39">
        <v>45260</v>
      </c>
      <c r="AX102" s="24">
        <v>16.16</v>
      </c>
      <c r="AY102" s="24">
        <v>16.559999999999999</v>
      </c>
      <c r="AZ102" s="24">
        <v>230.05</v>
      </c>
      <c r="BA102" s="24">
        <v>3.51</v>
      </c>
      <c r="BB102" s="24">
        <v>2.2200000000000002</v>
      </c>
      <c r="BC102" s="24">
        <v>4</v>
      </c>
      <c r="BD102" s="24">
        <v>106</v>
      </c>
      <c r="BE102" s="24">
        <v>9.5500000000000007</v>
      </c>
      <c r="BF102" s="24">
        <v>313</v>
      </c>
      <c r="BG102" s="24">
        <v>6.84</v>
      </c>
      <c r="BH102" s="24">
        <v>0.87</v>
      </c>
      <c r="BI102" s="24">
        <v>1.69</v>
      </c>
      <c r="BJ102" s="24">
        <f t="shared" si="26"/>
        <v>4.0473372781065091</v>
      </c>
      <c r="BK102" s="24">
        <f t="shared" si="27"/>
        <v>1.9425287356321839</v>
      </c>
      <c r="BL102" s="24">
        <f t="shared" si="28"/>
        <v>185.20710059171597</v>
      </c>
      <c r="BM102" s="24">
        <f t="shared" si="29"/>
        <v>1266.8165680473371</v>
      </c>
      <c r="BN102" s="24">
        <v>1</v>
      </c>
      <c r="BO102" s="24">
        <v>0</v>
      </c>
      <c r="BP102" s="24"/>
      <c r="BQ102" s="24"/>
      <c r="BR102" s="24">
        <v>0</v>
      </c>
      <c r="BS102" s="24"/>
      <c r="BT102" s="24"/>
      <c r="BU102" s="24">
        <v>0</v>
      </c>
      <c r="BV102" s="24">
        <v>0</v>
      </c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>
        <v>0</v>
      </c>
      <c r="CZ102" s="24">
        <v>0</v>
      </c>
      <c r="DA102" s="24">
        <v>0</v>
      </c>
      <c r="DB102" s="24">
        <v>0</v>
      </c>
      <c r="DC102" s="24">
        <v>0</v>
      </c>
      <c r="DD102" s="24">
        <v>0</v>
      </c>
      <c r="DE102" s="24">
        <v>0</v>
      </c>
      <c r="DF102" s="24">
        <v>0</v>
      </c>
      <c r="DG102" s="24">
        <v>0</v>
      </c>
      <c r="DH102" s="39">
        <v>44995</v>
      </c>
      <c r="DI102" s="30"/>
    </row>
    <row r="103" spans="1:113" x14ac:dyDescent="0.25">
      <c r="A103" s="15">
        <v>233</v>
      </c>
      <c r="B103" s="75">
        <v>44879</v>
      </c>
      <c r="C103" s="37" t="s">
        <v>549</v>
      </c>
      <c r="D103" s="37">
        <v>450707430</v>
      </c>
      <c r="E103" s="75">
        <v>16625</v>
      </c>
      <c r="F103" s="20" t="s">
        <v>115</v>
      </c>
      <c r="G103" s="15">
        <v>5.48</v>
      </c>
      <c r="H103" s="15">
        <v>2.89</v>
      </c>
      <c r="I103" s="72">
        <v>44838</v>
      </c>
      <c r="J103" s="23">
        <f t="shared" si="30"/>
        <v>77</v>
      </c>
      <c r="K103" s="23">
        <v>112</v>
      </c>
      <c r="L103" s="23" t="s">
        <v>106</v>
      </c>
      <c r="M103" s="23">
        <v>9</v>
      </c>
      <c r="N103" s="23">
        <v>8</v>
      </c>
      <c r="O103" s="24">
        <v>0</v>
      </c>
      <c r="P103" s="24">
        <v>0</v>
      </c>
      <c r="Q103" s="24">
        <v>0</v>
      </c>
      <c r="R103" s="24">
        <v>0</v>
      </c>
      <c r="S103" s="24">
        <v>0</v>
      </c>
      <c r="T103" s="23" t="s">
        <v>550</v>
      </c>
      <c r="U103" s="23"/>
      <c r="V103" s="23">
        <v>1</v>
      </c>
      <c r="W103" s="23" t="s">
        <v>108</v>
      </c>
      <c r="X103" s="72">
        <v>44855</v>
      </c>
      <c r="Y103" s="23"/>
      <c r="Z103" s="72">
        <v>44713</v>
      </c>
      <c r="AA103" s="22"/>
      <c r="AB103" s="24">
        <v>0</v>
      </c>
      <c r="AC103" s="24">
        <v>0</v>
      </c>
      <c r="AD103" s="24"/>
      <c r="AE103" s="24">
        <v>1</v>
      </c>
      <c r="AF103" s="24"/>
      <c r="AG103" s="24"/>
      <c r="AH103" s="24">
        <v>0</v>
      </c>
      <c r="AI103" s="24">
        <v>1</v>
      </c>
      <c r="AJ103" s="24">
        <v>0</v>
      </c>
      <c r="AK103" s="24">
        <v>0</v>
      </c>
      <c r="AL103" s="24">
        <v>0</v>
      </c>
      <c r="AM103" s="24" t="s">
        <v>367</v>
      </c>
      <c r="AN103" s="24" t="s">
        <v>135</v>
      </c>
      <c r="AO103" s="24"/>
      <c r="AP103" s="24">
        <v>0</v>
      </c>
      <c r="AQ103" s="39">
        <v>44887</v>
      </c>
      <c r="AR103" s="31">
        <v>45061</v>
      </c>
      <c r="AS103" s="24"/>
      <c r="AT103" s="28">
        <f t="shared" si="24"/>
        <v>174</v>
      </c>
      <c r="AU103" s="20">
        <v>1</v>
      </c>
      <c r="AV103" s="28">
        <f t="shared" si="25"/>
        <v>77</v>
      </c>
      <c r="AW103" s="39">
        <v>45244</v>
      </c>
      <c r="AX103" s="24">
        <v>5.48</v>
      </c>
      <c r="AY103" s="24">
        <v>10.08</v>
      </c>
      <c r="AZ103" s="24">
        <v>49.03</v>
      </c>
      <c r="BA103" s="24">
        <v>2.89</v>
      </c>
      <c r="BB103" s="24">
        <v>1.04</v>
      </c>
      <c r="BC103" s="24">
        <v>55.4</v>
      </c>
      <c r="BD103" s="24">
        <v>111</v>
      </c>
      <c r="BE103" s="24">
        <v>10.99</v>
      </c>
      <c r="BF103" s="24">
        <v>292</v>
      </c>
      <c r="BG103" s="24">
        <v>7.48</v>
      </c>
      <c r="BH103" s="24">
        <v>1.1000000000000001</v>
      </c>
      <c r="BI103" s="24">
        <v>2.14</v>
      </c>
      <c r="BJ103" s="24">
        <f t="shared" si="26"/>
        <v>3.4953271028037385</v>
      </c>
      <c r="BK103" s="24">
        <f t="shared" si="27"/>
        <v>1.9454545454545453</v>
      </c>
      <c r="BL103" s="24">
        <f t="shared" si="28"/>
        <v>136.44859813084111</v>
      </c>
      <c r="BM103" s="24">
        <f t="shared" si="29"/>
        <v>1020.6355140186915</v>
      </c>
      <c r="BN103" s="24">
        <v>0</v>
      </c>
      <c r="BO103" s="24">
        <v>0</v>
      </c>
      <c r="BP103" s="29">
        <v>0.05</v>
      </c>
      <c r="BQ103" s="39">
        <v>44960</v>
      </c>
      <c r="BR103" s="24">
        <v>0</v>
      </c>
      <c r="BS103" s="24"/>
      <c r="BT103" s="24"/>
      <c r="BU103" s="24">
        <v>1</v>
      </c>
      <c r="BV103" s="24">
        <v>0</v>
      </c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>
        <v>0</v>
      </c>
      <c r="CZ103" s="24">
        <v>0</v>
      </c>
      <c r="DA103" s="24">
        <v>0</v>
      </c>
      <c r="DB103" s="24">
        <v>0</v>
      </c>
      <c r="DC103" s="24">
        <v>1</v>
      </c>
      <c r="DD103" s="24">
        <v>0</v>
      </c>
      <c r="DE103" s="24">
        <v>0</v>
      </c>
      <c r="DF103" s="24">
        <v>0</v>
      </c>
      <c r="DG103" s="24">
        <v>0</v>
      </c>
      <c r="DH103" s="39">
        <v>44977</v>
      </c>
      <c r="DI103" s="30"/>
    </row>
    <row r="104" spans="1:113" x14ac:dyDescent="0.25">
      <c r="A104" s="15">
        <v>235</v>
      </c>
      <c r="B104" s="75">
        <v>44881</v>
      </c>
      <c r="C104" s="37" t="s">
        <v>554</v>
      </c>
      <c r="D104" s="37">
        <v>460902175</v>
      </c>
      <c r="E104" s="75">
        <v>17047</v>
      </c>
      <c r="F104" s="20" t="s">
        <v>115</v>
      </c>
      <c r="G104" s="15">
        <v>6.24</v>
      </c>
      <c r="H104" s="15">
        <v>3.69</v>
      </c>
      <c r="I104" s="72">
        <v>41334</v>
      </c>
      <c r="J104" s="23">
        <f t="shared" si="30"/>
        <v>66</v>
      </c>
      <c r="K104" s="23">
        <v>21.98</v>
      </c>
      <c r="L104" s="23" t="s">
        <v>116</v>
      </c>
      <c r="M104" s="23">
        <v>8</v>
      </c>
      <c r="N104" s="23">
        <v>8</v>
      </c>
      <c r="O104" s="24">
        <v>0</v>
      </c>
      <c r="P104" s="24">
        <v>0</v>
      </c>
      <c r="Q104" s="24">
        <v>1</v>
      </c>
      <c r="R104" s="24">
        <v>0</v>
      </c>
      <c r="S104" s="24">
        <v>0</v>
      </c>
      <c r="T104" s="23" t="s">
        <v>184</v>
      </c>
      <c r="U104" s="23"/>
      <c r="V104" s="23">
        <v>0</v>
      </c>
      <c r="W104" s="23" t="s">
        <v>138</v>
      </c>
      <c r="X104" s="72">
        <v>44805</v>
      </c>
      <c r="Y104" s="72">
        <v>43313</v>
      </c>
      <c r="Z104" s="72">
        <v>41374</v>
      </c>
      <c r="AA104" s="22">
        <f>DATEDIF(Z104,Y104,"d")</f>
        <v>1939</v>
      </c>
      <c r="AB104" s="24">
        <v>0</v>
      </c>
      <c r="AC104" s="24">
        <v>1</v>
      </c>
      <c r="AD104" s="24" t="s">
        <v>109</v>
      </c>
      <c r="AE104" s="24">
        <v>0</v>
      </c>
      <c r="AF104" s="24"/>
      <c r="AG104" s="24"/>
      <c r="AH104" s="24">
        <v>0</v>
      </c>
      <c r="AI104" s="24">
        <v>1</v>
      </c>
      <c r="AJ104" s="24">
        <v>0</v>
      </c>
      <c r="AK104" s="24">
        <v>0</v>
      </c>
      <c r="AL104" s="24">
        <v>0</v>
      </c>
      <c r="AM104" s="24" t="s">
        <v>132</v>
      </c>
      <c r="AN104" s="24" t="s">
        <v>111</v>
      </c>
      <c r="AO104" s="24" t="s">
        <v>118</v>
      </c>
      <c r="AP104" s="24">
        <v>0</v>
      </c>
      <c r="AQ104" s="39">
        <v>44882</v>
      </c>
      <c r="AR104" s="31">
        <v>45061</v>
      </c>
      <c r="AS104" s="24"/>
      <c r="AT104" s="28">
        <f t="shared" si="24"/>
        <v>179</v>
      </c>
      <c r="AU104" s="20">
        <v>1</v>
      </c>
      <c r="AV104" s="28">
        <f t="shared" si="25"/>
        <v>76</v>
      </c>
      <c r="AW104" s="39">
        <v>45246</v>
      </c>
      <c r="AX104" s="24">
        <v>6.24</v>
      </c>
      <c r="AY104" s="24">
        <v>18.18</v>
      </c>
      <c r="AZ104" s="24">
        <v>91.58</v>
      </c>
      <c r="BA104" s="24">
        <v>3.69</v>
      </c>
      <c r="BB104" s="24">
        <v>1.65</v>
      </c>
      <c r="BC104" s="24">
        <v>4</v>
      </c>
      <c r="BD104" s="24">
        <v>151</v>
      </c>
      <c r="BE104" s="24">
        <v>5.53</v>
      </c>
      <c r="BF104" s="24">
        <v>193</v>
      </c>
      <c r="BG104" s="24">
        <v>3.87</v>
      </c>
      <c r="BH104" s="24">
        <v>0.44</v>
      </c>
      <c r="BI104" s="24">
        <v>1.03</v>
      </c>
      <c r="BJ104" s="24">
        <f t="shared" si="26"/>
        <v>3.7572815533980584</v>
      </c>
      <c r="BK104" s="24">
        <f t="shared" si="27"/>
        <v>2.3409090909090908</v>
      </c>
      <c r="BL104" s="24">
        <f t="shared" si="28"/>
        <v>187.37864077669903</v>
      </c>
      <c r="BM104" s="24">
        <f t="shared" si="29"/>
        <v>725.15533980582529</v>
      </c>
      <c r="BN104" s="24">
        <v>0</v>
      </c>
      <c r="BO104" s="24">
        <v>0</v>
      </c>
      <c r="BP104" s="24"/>
      <c r="BQ104" s="24"/>
      <c r="BR104" s="24">
        <v>0</v>
      </c>
      <c r="BS104" s="24"/>
      <c r="BT104" s="24"/>
      <c r="BU104" s="24">
        <v>0</v>
      </c>
      <c r="BV104" s="24">
        <v>0</v>
      </c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>
        <v>0</v>
      </c>
      <c r="CZ104" s="24">
        <v>0</v>
      </c>
      <c r="DA104" s="24">
        <v>0</v>
      </c>
      <c r="DB104" s="24">
        <v>0</v>
      </c>
      <c r="DC104" s="24">
        <v>0</v>
      </c>
      <c r="DD104" s="24">
        <v>0</v>
      </c>
      <c r="DE104" s="24">
        <v>0</v>
      </c>
      <c r="DF104" s="24">
        <v>0</v>
      </c>
      <c r="DG104" s="24">
        <v>0</v>
      </c>
      <c r="DH104" s="39">
        <v>44974</v>
      </c>
      <c r="DI104" s="30"/>
    </row>
    <row r="105" spans="1:113" x14ac:dyDescent="0.25">
      <c r="A105" s="15">
        <v>237</v>
      </c>
      <c r="B105" s="75">
        <v>44886</v>
      </c>
      <c r="C105" s="37" t="s">
        <v>557</v>
      </c>
      <c r="D105" s="37">
        <v>6408201932</v>
      </c>
      <c r="E105" s="75">
        <v>23609</v>
      </c>
      <c r="F105" s="20" t="s">
        <v>115</v>
      </c>
      <c r="G105" s="15">
        <v>632.97</v>
      </c>
      <c r="H105" s="15">
        <v>5.15</v>
      </c>
      <c r="I105" s="72">
        <v>44845</v>
      </c>
      <c r="J105" s="23">
        <f t="shared" si="30"/>
        <v>58</v>
      </c>
      <c r="K105" s="23">
        <v>487</v>
      </c>
      <c r="L105" s="23" t="s">
        <v>106</v>
      </c>
      <c r="M105" s="23">
        <v>9</v>
      </c>
      <c r="N105" s="23">
        <v>8</v>
      </c>
      <c r="O105" s="24">
        <v>0</v>
      </c>
      <c r="P105" s="24">
        <v>0</v>
      </c>
      <c r="Q105" s="24">
        <v>0</v>
      </c>
      <c r="R105" s="24">
        <v>0</v>
      </c>
      <c r="S105" s="24">
        <v>0</v>
      </c>
      <c r="T105" s="23" t="s">
        <v>298</v>
      </c>
      <c r="U105" s="23"/>
      <c r="V105" s="23">
        <v>1</v>
      </c>
      <c r="W105" s="23" t="s">
        <v>108</v>
      </c>
      <c r="X105" s="72">
        <v>44861</v>
      </c>
      <c r="Y105" s="23"/>
      <c r="Z105" s="72">
        <v>44886</v>
      </c>
      <c r="AA105" s="22"/>
      <c r="AB105" s="24">
        <v>1</v>
      </c>
      <c r="AC105" s="24">
        <v>1</v>
      </c>
      <c r="AD105" s="24" t="s">
        <v>150</v>
      </c>
      <c r="AE105" s="24">
        <v>0</v>
      </c>
      <c r="AF105" s="24">
        <v>5.78</v>
      </c>
      <c r="AG105" s="39">
        <v>44928</v>
      </c>
      <c r="AH105" s="24">
        <v>1</v>
      </c>
      <c r="AI105" s="24">
        <v>1</v>
      </c>
      <c r="AJ105" s="24">
        <v>0</v>
      </c>
      <c r="AK105" s="24">
        <v>0</v>
      </c>
      <c r="AL105" s="24">
        <v>0</v>
      </c>
      <c r="AM105" s="24" t="s">
        <v>110</v>
      </c>
      <c r="AN105" s="24" t="s">
        <v>135</v>
      </c>
      <c r="AO105" s="24"/>
      <c r="AP105" s="24">
        <v>1</v>
      </c>
      <c r="AQ105" s="39">
        <v>44939</v>
      </c>
      <c r="AR105" s="31">
        <v>45061</v>
      </c>
      <c r="AS105" s="24"/>
      <c r="AT105" s="28">
        <f t="shared" si="24"/>
        <v>122</v>
      </c>
      <c r="AU105" s="20">
        <v>1</v>
      </c>
      <c r="AV105" s="28">
        <f t="shared" si="25"/>
        <v>58</v>
      </c>
      <c r="AW105" s="39">
        <v>44928</v>
      </c>
      <c r="AX105" s="24">
        <v>5.78</v>
      </c>
      <c r="AY105" s="24"/>
      <c r="AZ105" s="24"/>
      <c r="BA105" s="24">
        <v>3</v>
      </c>
      <c r="BB105" s="24">
        <v>9.98</v>
      </c>
      <c r="BC105" s="24">
        <v>4</v>
      </c>
      <c r="BD105" s="24">
        <v>128</v>
      </c>
      <c r="BE105" s="24">
        <v>8.5500000000000007</v>
      </c>
      <c r="BF105" s="24">
        <v>262</v>
      </c>
      <c r="BG105" s="24">
        <v>3.33</v>
      </c>
      <c r="BH105" s="24">
        <v>0.78</v>
      </c>
      <c r="BI105" s="24">
        <v>4.16</v>
      </c>
      <c r="BJ105" s="24">
        <f t="shared" si="26"/>
        <v>0.80048076923076927</v>
      </c>
      <c r="BK105" s="24">
        <f t="shared" si="27"/>
        <v>5.333333333333333</v>
      </c>
      <c r="BL105" s="24">
        <f t="shared" si="28"/>
        <v>62.980769230769226</v>
      </c>
      <c r="BM105" s="24">
        <f t="shared" si="29"/>
        <v>209.72596153846152</v>
      </c>
      <c r="BN105" s="24">
        <v>1</v>
      </c>
      <c r="BO105" s="24">
        <v>0</v>
      </c>
      <c r="BP105" s="24">
        <v>0.26</v>
      </c>
      <c r="BQ105" s="39">
        <v>44970</v>
      </c>
      <c r="BR105" s="24">
        <v>0</v>
      </c>
      <c r="BS105" s="24"/>
      <c r="BT105" s="24"/>
      <c r="BU105" s="24">
        <v>0</v>
      </c>
      <c r="BV105" s="24">
        <v>0</v>
      </c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>
        <v>0</v>
      </c>
      <c r="CZ105" s="24">
        <v>0</v>
      </c>
      <c r="DA105" s="24">
        <v>0</v>
      </c>
      <c r="DB105" s="24">
        <v>0</v>
      </c>
      <c r="DC105" s="24">
        <v>0</v>
      </c>
      <c r="DD105" s="24">
        <v>0</v>
      </c>
      <c r="DE105" s="24">
        <v>0</v>
      </c>
      <c r="DF105" s="24">
        <v>0</v>
      </c>
      <c r="DG105" s="24">
        <v>0</v>
      </c>
      <c r="DH105" s="39">
        <v>44998</v>
      </c>
      <c r="DI105" s="30"/>
    </row>
    <row r="106" spans="1:113" x14ac:dyDescent="0.25">
      <c r="A106" s="15">
        <v>238</v>
      </c>
      <c r="B106" s="75">
        <v>44888</v>
      </c>
      <c r="C106" s="37" t="s">
        <v>558</v>
      </c>
      <c r="D106" s="37">
        <v>380515449</v>
      </c>
      <c r="E106" s="75">
        <v>14015</v>
      </c>
      <c r="F106" s="20" t="s">
        <v>115</v>
      </c>
      <c r="G106" s="15">
        <v>9.59</v>
      </c>
      <c r="H106" s="15">
        <v>2.84</v>
      </c>
      <c r="I106" s="72">
        <v>39448</v>
      </c>
      <c r="J106" s="23">
        <f t="shared" si="30"/>
        <v>69</v>
      </c>
      <c r="K106" s="23">
        <v>70</v>
      </c>
      <c r="L106" s="23" t="s">
        <v>152</v>
      </c>
      <c r="M106" s="23">
        <v>7</v>
      </c>
      <c r="N106" s="23">
        <v>7</v>
      </c>
      <c r="O106" s="24">
        <v>0</v>
      </c>
      <c r="P106" s="24">
        <v>1</v>
      </c>
      <c r="Q106" s="24">
        <v>0</v>
      </c>
      <c r="R106" s="24">
        <v>0</v>
      </c>
      <c r="S106" s="24">
        <v>0</v>
      </c>
      <c r="T106" s="23"/>
      <c r="U106" s="23" t="s">
        <v>559</v>
      </c>
      <c r="V106" s="23">
        <v>0</v>
      </c>
      <c r="W106" s="23" t="s">
        <v>138</v>
      </c>
      <c r="X106" s="23" t="s">
        <v>246</v>
      </c>
      <c r="Y106" s="72">
        <v>44835</v>
      </c>
      <c r="Z106" s="72">
        <v>42583</v>
      </c>
      <c r="AA106" s="22">
        <f>DATEDIF(Z106,Y106,"d")</f>
        <v>2252</v>
      </c>
      <c r="AB106" s="24">
        <v>0</v>
      </c>
      <c r="AC106" s="24">
        <v>1</v>
      </c>
      <c r="AD106" s="24"/>
      <c r="AE106" s="24">
        <v>0</v>
      </c>
      <c r="AF106" s="24"/>
      <c r="AG106" s="24"/>
      <c r="AH106" s="24">
        <v>0</v>
      </c>
      <c r="AI106" s="24">
        <v>0</v>
      </c>
      <c r="AJ106" s="24">
        <v>0</v>
      </c>
      <c r="AK106" s="24">
        <v>0</v>
      </c>
      <c r="AL106" s="24">
        <v>0</v>
      </c>
      <c r="AM106" s="24" t="s">
        <v>367</v>
      </c>
      <c r="AN106" s="24" t="s">
        <v>440</v>
      </c>
      <c r="AO106" s="24"/>
      <c r="AP106" s="24">
        <v>0</v>
      </c>
      <c r="AQ106" s="39">
        <v>44888</v>
      </c>
      <c r="AR106" s="31">
        <v>45061</v>
      </c>
      <c r="AS106" s="24"/>
      <c r="AT106" s="28">
        <f t="shared" si="24"/>
        <v>173</v>
      </c>
      <c r="AU106" s="20">
        <v>1</v>
      </c>
      <c r="AV106" s="28">
        <f t="shared" si="25"/>
        <v>84</v>
      </c>
      <c r="AW106" s="39">
        <v>44888</v>
      </c>
      <c r="AX106" s="24">
        <v>9.59</v>
      </c>
      <c r="AY106" s="24">
        <v>12.62</v>
      </c>
      <c r="AZ106" s="24">
        <v>149.41999999999999</v>
      </c>
      <c r="BA106" s="24">
        <v>2.84</v>
      </c>
      <c r="BB106" s="24">
        <v>1.39</v>
      </c>
      <c r="BC106" s="24">
        <v>15.2</v>
      </c>
      <c r="BD106" s="24">
        <v>159</v>
      </c>
      <c r="BE106" s="24">
        <v>8.09</v>
      </c>
      <c r="BF106" s="24">
        <v>239</v>
      </c>
      <c r="BG106" s="24">
        <v>5.43</v>
      </c>
      <c r="BH106" s="24">
        <v>0.87</v>
      </c>
      <c r="BI106" s="24">
        <v>1.44</v>
      </c>
      <c r="BJ106" s="24">
        <f t="shared" si="26"/>
        <v>3.7708333333333335</v>
      </c>
      <c r="BK106" s="24">
        <f t="shared" si="27"/>
        <v>1.6551724137931034</v>
      </c>
      <c r="BL106" s="24">
        <f t="shared" si="28"/>
        <v>165.97222222222223</v>
      </c>
      <c r="BM106" s="24">
        <f t="shared" si="29"/>
        <v>901.22916666666663</v>
      </c>
      <c r="BN106" s="24">
        <v>1</v>
      </c>
      <c r="BO106" s="24">
        <v>1</v>
      </c>
      <c r="BP106" s="24">
        <v>0.05</v>
      </c>
      <c r="BQ106" s="39">
        <v>44974</v>
      </c>
      <c r="BR106" s="24">
        <v>0</v>
      </c>
      <c r="BS106" s="24"/>
      <c r="BT106" s="24"/>
      <c r="BU106" s="24">
        <v>1</v>
      </c>
      <c r="BV106" s="24">
        <v>0</v>
      </c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>
        <v>0</v>
      </c>
      <c r="CZ106" s="24">
        <v>0</v>
      </c>
      <c r="DA106" s="24">
        <v>0</v>
      </c>
      <c r="DB106" s="24">
        <v>0</v>
      </c>
      <c r="DC106" s="24">
        <v>0</v>
      </c>
      <c r="DD106" s="24">
        <v>0</v>
      </c>
      <c r="DE106" s="24">
        <v>0</v>
      </c>
      <c r="DF106" s="24">
        <v>0</v>
      </c>
      <c r="DG106" s="24">
        <v>0</v>
      </c>
      <c r="DH106" s="39">
        <v>44974</v>
      </c>
      <c r="DI106" s="30"/>
    </row>
    <row r="107" spans="1:113" x14ac:dyDescent="0.25">
      <c r="A107" s="15">
        <v>239</v>
      </c>
      <c r="B107" s="75">
        <v>44888</v>
      </c>
      <c r="C107" s="37" t="s">
        <v>560</v>
      </c>
      <c r="D107" s="37">
        <v>481204085</v>
      </c>
      <c r="E107" s="75">
        <v>17871</v>
      </c>
      <c r="F107" s="20" t="s">
        <v>115</v>
      </c>
      <c r="G107" s="15">
        <v>46.54</v>
      </c>
      <c r="H107" s="15">
        <v>3.05</v>
      </c>
      <c r="I107" s="72">
        <v>41275</v>
      </c>
      <c r="J107" s="23">
        <f t="shared" si="30"/>
        <v>64</v>
      </c>
      <c r="K107" s="23">
        <v>130</v>
      </c>
      <c r="L107" s="23" t="s">
        <v>116</v>
      </c>
      <c r="M107" s="23">
        <v>8</v>
      </c>
      <c r="N107" s="23">
        <v>8</v>
      </c>
      <c r="O107" s="24">
        <v>0</v>
      </c>
      <c r="P107" s="24">
        <v>0</v>
      </c>
      <c r="Q107" s="24">
        <v>1</v>
      </c>
      <c r="R107" s="24">
        <v>0</v>
      </c>
      <c r="S107" s="24">
        <v>0</v>
      </c>
      <c r="T107" s="23" t="s">
        <v>561</v>
      </c>
      <c r="U107" s="23"/>
      <c r="V107" s="23">
        <v>0</v>
      </c>
      <c r="W107" s="23" t="s">
        <v>144</v>
      </c>
      <c r="X107" s="72">
        <v>44805</v>
      </c>
      <c r="Y107" s="72">
        <v>44805</v>
      </c>
      <c r="Z107" s="72">
        <v>42917</v>
      </c>
      <c r="AA107" s="22">
        <f>DATEDIF(Z107,Y107,"d")</f>
        <v>1888</v>
      </c>
      <c r="AB107" s="24">
        <v>0</v>
      </c>
      <c r="AC107" s="24">
        <v>0</v>
      </c>
      <c r="AD107" s="24"/>
      <c r="AE107" s="24">
        <v>1</v>
      </c>
      <c r="AF107" s="24"/>
      <c r="AG107" s="24"/>
      <c r="AH107" s="24">
        <v>0</v>
      </c>
      <c r="AI107" s="24">
        <v>1</v>
      </c>
      <c r="AJ107" s="24">
        <v>0</v>
      </c>
      <c r="AK107" s="24">
        <v>0</v>
      </c>
      <c r="AL107" s="24">
        <v>0</v>
      </c>
      <c r="AM107" s="24" t="s">
        <v>132</v>
      </c>
      <c r="AN107" s="24" t="s">
        <v>111</v>
      </c>
      <c r="AO107" s="24" t="s">
        <v>118</v>
      </c>
      <c r="AP107" s="24">
        <v>1</v>
      </c>
      <c r="AQ107" s="39">
        <v>44888</v>
      </c>
      <c r="AR107" s="31">
        <v>45061</v>
      </c>
      <c r="AS107" s="24"/>
      <c r="AT107" s="28">
        <f t="shared" si="24"/>
        <v>173</v>
      </c>
      <c r="AU107" s="20">
        <v>1</v>
      </c>
      <c r="AV107" s="28">
        <f t="shared" si="25"/>
        <v>73</v>
      </c>
      <c r="AW107" s="39">
        <v>44888</v>
      </c>
      <c r="AX107" s="24">
        <v>46.54</v>
      </c>
      <c r="AY107" s="24">
        <v>13.75</v>
      </c>
      <c r="AZ107" s="24">
        <v>160.11000000000001</v>
      </c>
      <c r="BA107" s="24">
        <v>3.05</v>
      </c>
      <c r="BB107" s="24">
        <v>2.11</v>
      </c>
      <c r="BC107" s="24">
        <v>4</v>
      </c>
      <c r="BD107" s="24">
        <v>111</v>
      </c>
      <c r="BE107" s="24">
        <v>9.3800000000000008</v>
      </c>
      <c r="BF107" s="24">
        <v>432</v>
      </c>
      <c r="BG107" s="24">
        <v>5.91</v>
      </c>
      <c r="BH107" s="24">
        <v>0.71</v>
      </c>
      <c r="BI107" s="24">
        <v>2.3199999999999998</v>
      </c>
      <c r="BJ107" s="24">
        <f t="shared" si="26"/>
        <v>2.5474137931034484</v>
      </c>
      <c r="BK107" s="24">
        <f t="shared" si="27"/>
        <v>3.267605633802817</v>
      </c>
      <c r="BL107" s="24">
        <f t="shared" si="28"/>
        <v>186.20689655172416</v>
      </c>
      <c r="BM107" s="24">
        <f t="shared" si="29"/>
        <v>1100.4827586206898</v>
      </c>
      <c r="BN107" s="24">
        <v>1</v>
      </c>
      <c r="BO107" s="24">
        <v>0</v>
      </c>
      <c r="BP107" s="24"/>
      <c r="BQ107" s="24"/>
      <c r="BR107" s="24">
        <v>0</v>
      </c>
      <c r="BS107" s="24"/>
      <c r="BT107" s="24"/>
      <c r="BU107" s="24">
        <v>0</v>
      </c>
      <c r="BV107" s="24">
        <v>0</v>
      </c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>
        <v>0</v>
      </c>
      <c r="CZ107" s="24">
        <v>0</v>
      </c>
      <c r="DA107" s="24">
        <v>0</v>
      </c>
      <c r="DB107" s="24">
        <v>0</v>
      </c>
      <c r="DC107" s="24">
        <v>0</v>
      </c>
      <c r="DD107" s="24">
        <v>1</v>
      </c>
      <c r="DE107" s="24">
        <v>0</v>
      </c>
      <c r="DF107" s="24">
        <v>0</v>
      </c>
      <c r="DG107" s="24">
        <v>0</v>
      </c>
      <c r="DH107" s="39">
        <v>45007</v>
      </c>
      <c r="DI107" s="30"/>
    </row>
    <row r="108" spans="1:113" x14ac:dyDescent="0.25">
      <c r="A108" s="15">
        <v>241</v>
      </c>
      <c r="B108" s="54">
        <v>44902</v>
      </c>
      <c r="C108" s="17" t="s">
        <v>565</v>
      </c>
      <c r="D108" s="18">
        <v>460522437</v>
      </c>
      <c r="E108" s="75">
        <v>16944</v>
      </c>
      <c r="F108" s="20" t="s">
        <v>115</v>
      </c>
      <c r="G108" s="15">
        <v>6.3</v>
      </c>
      <c r="H108" s="76">
        <v>3.53</v>
      </c>
      <c r="I108" s="75">
        <v>44699</v>
      </c>
      <c r="J108" s="23">
        <f t="shared" si="30"/>
        <v>75</v>
      </c>
      <c r="K108" s="23">
        <v>33.29</v>
      </c>
      <c r="L108" s="24" t="s">
        <v>152</v>
      </c>
      <c r="M108" s="23">
        <v>7</v>
      </c>
      <c r="N108" s="23">
        <v>7</v>
      </c>
      <c r="O108" s="24">
        <v>0</v>
      </c>
      <c r="P108" s="24">
        <v>0</v>
      </c>
      <c r="Q108" s="24">
        <v>0</v>
      </c>
      <c r="R108" s="24">
        <v>0</v>
      </c>
      <c r="S108" s="23">
        <v>0</v>
      </c>
      <c r="T108" s="23" t="s">
        <v>566</v>
      </c>
      <c r="U108" s="23"/>
      <c r="V108" s="23">
        <v>1</v>
      </c>
      <c r="W108" s="23" t="s">
        <v>108</v>
      </c>
      <c r="X108" s="72">
        <v>44889</v>
      </c>
      <c r="Y108" s="23"/>
      <c r="Z108" s="72">
        <v>44760</v>
      </c>
      <c r="AA108" s="22"/>
      <c r="AB108" s="24">
        <v>0</v>
      </c>
      <c r="AC108" s="24">
        <v>1</v>
      </c>
      <c r="AD108" s="24"/>
      <c r="AE108" s="24">
        <v>0</v>
      </c>
      <c r="AF108" s="24"/>
      <c r="AG108" s="24"/>
      <c r="AH108" s="24">
        <v>0</v>
      </c>
      <c r="AI108" s="24">
        <v>1</v>
      </c>
      <c r="AJ108" s="24">
        <v>0</v>
      </c>
      <c r="AK108" s="24">
        <v>0</v>
      </c>
      <c r="AL108" s="24">
        <v>0</v>
      </c>
      <c r="AM108" s="24" t="s">
        <v>367</v>
      </c>
      <c r="AN108" s="24" t="s">
        <v>135</v>
      </c>
      <c r="AO108" s="24"/>
      <c r="AP108" s="24">
        <v>0</v>
      </c>
      <c r="AQ108" s="39">
        <v>44902</v>
      </c>
      <c r="AR108" s="31">
        <v>45061</v>
      </c>
      <c r="AS108" s="24"/>
      <c r="AT108" s="28">
        <f t="shared" si="24"/>
        <v>159</v>
      </c>
      <c r="AU108" s="20">
        <v>1</v>
      </c>
      <c r="AV108" s="28">
        <f t="shared" si="25"/>
        <v>76</v>
      </c>
      <c r="AW108" s="39">
        <v>44902</v>
      </c>
      <c r="AX108" s="24">
        <v>6.3</v>
      </c>
      <c r="AY108" s="24">
        <v>13.41</v>
      </c>
      <c r="AZ108" s="24">
        <v>46.5</v>
      </c>
      <c r="BA108" s="24">
        <v>3.53</v>
      </c>
      <c r="BB108" s="24">
        <v>1.42</v>
      </c>
      <c r="BC108" s="24">
        <v>4.5</v>
      </c>
      <c r="BD108" s="24">
        <v>156</v>
      </c>
      <c r="BE108" s="24">
        <v>7.95</v>
      </c>
      <c r="BF108" s="24">
        <v>215</v>
      </c>
      <c r="BG108" s="24">
        <v>4.5199999999999996</v>
      </c>
      <c r="BH108" s="24">
        <v>0.63</v>
      </c>
      <c r="BI108" s="24">
        <v>2.57</v>
      </c>
      <c r="BJ108" s="29">
        <f t="shared" si="26"/>
        <v>1.7587548638132295</v>
      </c>
      <c r="BK108" s="29">
        <f t="shared" si="27"/>
        <v>4.0793650793650791</v>
      </c>
      <c r="BL108" s="29">
        <f t="shared" si="28"/>
        <v>83.657587548638134</v>
      </c>
      <c r="BM108" s="29">
        <f t="shared" si="29"/>
        <v>378.13229571984431</v>
      </c>
      <c r="BN108" s="24">
        <v>1</v>
      </c>
      <c r="BO108" s="24">
        <v>0</v>
      </c>
      <c r="BP108" s="24">
        <v>0.25</v>
      </c>
      <c r="BQ108" s="39">
        <v>44992</v>
      </c>
      <c r="BR108" s="24">
        <v>0</v>
      </c>
      <c r="BS108" s="24"/>
      <c r="BT108" s="24"/>
      <c r="BU108" s="24">
        <v>0</v>
      </c>
      <c r="BV108" s="24">
        <v>0</v>
      </c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>
        <v>0</v>
      </c>
      <c r="CZ108" s="24">
        <v>0</v>
      </c>
      <c r="DA108" s="24">
        <v>0</v>
      </c>
      <c r="DB108" s="24">
        <v>0</v>
      </c>
      <c r="DC108" s="24">
        <v>0</v>
      </c>
      <c r="DD108" s="24">
        <v>0</v>
      </c>
      <c r="DE108" s="24">
        <v>0</v>
      </c>
      <c r="DF108" s="24">
        <v>0</v>
      </c>
      <c r="DG108" s="24">
        <v>0</v>
      </c>
      <c r="DH108" s="39">
        <v>44993</v>
      </c>
    </row>
    <row r="109" spans="1:113" x14ac:dyDescent="0.25">
      <c r="A109" s="15">
        <v>247</v>
      </c>
      <c r="B109" s="75">
        <v>44939</v>
      </c>
      <c r="C109" s="37" t="s">
        <v>575</v>
      </c>
      <c r="D109" s="37">
        <v>380710066</v>
      </c>
      <c r="E109" s="75">
        <v>14071</v>
      </c>
      <c r="F109" s="20" t="s">
        <v>115</v>
      </c>
      <c r="G109" s="15">
        <v>104.86</v>
      </c>
      <c r="H109" s="15">
        <v>3.2</v>
      </c>
      <c r="I109" s="72">
        <v>43466</v>
      </c>
      <c r="J109" s="23">
        <f t="shared" si="30"/>
        <v>80</v>
      </c>
      <c r="K109" s="23">
        <v>10.9</v>
      </c>
      <c r="L109" s="23" t="s">
        <v>152</v>
      </c>
      <c r="M109" s="23">
        <v>7</v>
      </c>
      <c r="N109" s="23">
        <v>7</v>
      </c>
      <c r="O109" s="24">
        <v>0</v>
      </c>
      <c r="P109" s="24">
        <v>0</v>
      </c>
      <c r="Q109" s="24">
        <v>0</v>
      </c>
      <c r="R109" s="24">
        <v>0</v>
      </c>
      <c r="S109" s="24">
        <v>0</v>
      </c>
      <c r="T109" s="23" t="s">
        <v>576</v>
      </c>
      <c r="U109" s="23"/>
      <c r="V109" s="23">
        <v>0</v>
      </c>
      <c r="W109" s="23" t="s">
        <v>138</v>
      </c>
      <c r="X109" s="72">
        <v>44851</v>
      </c>
      <c r="Y109" s="72">
        <v>44851</v>
      </c>
      <c r="Z109" s="72">
        <v>43862</v>
      </c>
      <c r="AA109" s="23">
        <f>DATEDIF(Z109,Y109,"d")</f>
        <v>989</v>
      </c>
      <c r="AB109" s="24">
        <v>0</v>
      </c>
      <c r="AC109" s="24">
        <v>0</v>
      </c>
      <c r="AD109" s="24"/>
      <c r="AE109" s="24">
        <v>1</v>
      </c>
      <c r="AF109" s="24"/>
      <c r="AG109" s="24"/>
      <c r="AH109" s="24">
        <v>1</v>
      </c>
      <c r="AI109" s="24">
        <v>1</v>
      </c>
      <c r="AJ109" s="24">
        <v>0</v>
      </c>
      <c r="AK109" s="24">
        <v>0</v>
      </c>
      <c r="AL109" s="24">
        <v>0</v>
      </c>
      <c r="AM109" s="24" t="s">
        <v>110</v>
      </c>
      <c r="AN109" s="24" t="s">
        <v>111</v>
      </c>
      <c r="AO109" s="24" t="s">
        <v>118</v>
      </c>
      <c r="AP109" s="24">
        <v>0</v>
      </c>
      <c r="AQ109" s="39">
        <v>44967</v>
      </c>
      <c r="AR109" s="31">
        <v>45061</v>
      </c>
      <c r="AS109" s="24"/>
      <c r="AT109" s="28">
        <f t="shared" si="24"/>
        <v>94</v>
      </c>
      <c r="AU109" s="20">
        <v>1</v>
      </c>
      <c r="AV109" s="28">
        <f t="shared" si="25"/>
        <v>84</v>
      </c>
      <c r="AW109" s="39">
        <v>44939</v>
      </c>
      <c r="AX109" s="24">
        <v>104.86</v>
      </c>
      <c r="AY109" s="24"/>
      <c r="AZ109" s="24"/>
      <c r="BA109" s="24">
        <v>3.2</v>
      </c>
      <c r="BB109" s="24">
        <v>1.17</v>
      </c>
      <c r="BC109" s="24">
        <v>4</v>
      </c>
      <c r="BD109" s="24">
        <v>129</v>
      </c>
      <c r="BE109" s="24">
        <v>5.21</v>
      </c>
      <c r="BF109" s="24">
        <v>182</v>
      </c>
      <c r="BG109" s="24">
        <v>3.35</v>
      </c>
      <c r="BH109" s="24">
        <v>0.25</v>
      </c>
      <c r="BI109" s="24">
        <v>1.36</v>
      </c>
      <c r="BJ109" s="24">
        <f t="shared" si="26"/>
        <v>2.4632352941176467</v>
      </c>
      <c r="BK109" s="24">
        <f t="shared" si="27"/>
        <v>5.44</v>
      </c>
      <c r="BL109" s="29">
        <f t="shared" si="28"/>
        <v>133.8235294117647</v>
      </c>
      <c r="BM109" s="29">
        <f t="shared" si="29"/>
        <v>448.30882352941177</v>
      </c>
      <c r="BN109" s="24">
        <v>1</v>
      </c>
      <c r="BO109" s="24">
        <v>0</v>
      </c>
      <c r="BP109" s="24"/>
      <c r="BQ109" s="24"/>
      <c r="BR109" s="24">
        <v>0</v>
      </c>
      <c r="BS109" s="24"/>
      <c r="BT109" s="24"/>
      <c r="BU109" s="24">
        <v>0</v>
      </c>
      <c r="BV109" s="24">
        <v>0</v>
      </c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>
        <v>0</v>
      </c>
      <c r="CZ109" s="24">
        <v>0</v>
      </c>
      <c r="DA109" s="24">
        <v>0</v>
      </c>
      <c r="DB109" s="24">
        <v>0</v>
      </c>
      <c r="DC109" s="24">
        <v>0</v>
      </c>
      <c r="DD109" s="24">
        <v>0</v>
      </c>
      <c r="DE109" s="24">
        <v>0</v>
      </c>
      <c r="DF109" s="24">
        <v>0</v>
      </c>
      <c r="DG109" s="24">
        <v>0</v>
      </c>
      <c r="DH109" s="39">
        <v>44995</v>
      </c>
      <c r="DI109" s="30"/>
    </row>
    <row r="110" spans="1:113" x14ac:dyDescent="0.25">
      <c r="A110" s="15">
        <v>249</v>
      </c>
      <c r="B110" s="75">
        <v>44945</v>
      </c>
      <c r="C110" s="37" t="s">
        <v>579</v>
      </c>
      <c r="D110" s="37">
        <v>511126188</v>
      </c>
      <c r="E110" s="75">
        <v>18958</v>
      </c>
      <c r="F110" s="20" t="s">
        <v>115</v>
      </c>
      <c r="G110" s="15">
        <v>7.3</v>
      </c>
      <c r="H110" s="15">
        <v>4.3499999999999996</v>
      </c>
      <c r="I110" s="72">
        <v>43564</v>
      </c>
      <c r="J110" s="23">
        <f t="shared" si="30"/>
        <v>67</v>
      </c>
      <c r="K110" s="23">
        <v>23.71</v>
      </c>
      <c r="L110" s="23" t="s">
        <v>580</v>
      </c>
      <c r="M110" s="23">
        <v>8</v>
      </c>
      <c r="N110" s="23">
        <v>8</v>
      </c>
      <c r="O110" s="24">
        <v>0</v>
      </c>
      <c r="P110" s="24">
        <v>0</v>
      </c>
      <c r="Q110" s="24">
        <v>0</v>
      </c>
      <c r="R110" s="24">
        <v>0</v>
      </c>
      <c r="S110" s="24">
        <v>0</v>
      </c>
      <c r="T110" s="23" t="s">
        <v>581</v>
      </c>
      <c r="U110" s="23"/>
      <c r="V110" s="23">
        <v>1</v>
      </c>
      <c r="W110" s="23" t="s">
        <v>108</v>
      </c>
      <c r="X110" s="72">
        <v>43587</v>
      </c>
      <c r="Y110" s="72">
        <v>44440</v>
      </c>
      <c r="Z110" s="72">
        <v>43649</v>
      </c>
      <c r="AA110" s="23">
        <f>DATEDIF(Z110,Y110,"d")</f>
        <v>791</v>
      </c>
      <c r="AB110" s="24">
        <v>0</v>
      </c>
      <c r="AC110" s="24">
        <v>1</v>
      </c>
      <c r="AD110" s="24" t="s">
        <v>109</v>
      </c>
      <c r="AE110" s="24">
        <v>0</v>
      </c>
      <c r="AF110" s="24">
        <v>1.71</v>
      </c>
      <c r="AG110" s="39">
        <v>44081</v>
      </c>
      <c r="AH110" s="24">
        <v>1</v>
      </c>
      <c r="AI110" s="24">
        <v>0</v>
      </c>
      <c r="AJ110" s="24">
        <v>0</v>
      </c>
      <c r="AK110" s="24">
        <v>0</v>
      </c>
      <c r="AL110" s="24">
        <v>0</v>
      </c>
      <c r="AM110" s="24">
        <v>0</v>
      </c>
      <c r="AN110" s="24" t="s">
        <v>111</v>
      </c>
      <c r="AO110" s="24"/>
      <c r="AP110" s="24"/>
      <c r="AQ110" s="24"/>
      <c r="AR110" s="24"/>
      <c r="AS110" s="24"/>
      <c r="AT110" s="28"/>
      <c r="AU110" s="20" t="s">
        <v>130</v>
      </c>
      <c r="AV110" s="28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9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>
        <v>0</v>
      </c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>
        <v>0</v>
      </c>
      <c r="CZ110" s="24">
        <v>0</v>
      </c>
      <c r="DA110" s="24">
        <v>0</v>
      </c>
      <c r="DB110" s="24">
        <v>0</v>
      </c>
      <c r="DC110" s="24">
        <v>0</v>
      </c>
      <c r="DD110" s="24">
        <v>0</v>
      </c>
      <c r="DE110" s="24">
        <v>0</v>
      </c>
      <c r="DF110" s="24">
        <v>0</v>
      </c>
      <c r="DG110" s="24">
        <v>0</v>
      </c>
      <c r="DH110" s="39">
        <v>45009</v>
      </c>
      <c r="DI110" s="30"/>
    </row>
    <row r="111" spans="1:113" x14ac:dyDescent="0.25">
      <c r="A111" s="15">
        <v>4</v>
      </c>
      <c r="B111" s="16">
        <v>43277</v>
      </c>
      <c r="C111" s="17" t="s">
        <v>123</v>
      </c>
      <c r="D111" s="18">
        <v>380707437</v>
      </c>
      <c r="E111" s="19">
        <v>14068</v>
      </c>
      <c r="F111" s="20" t="s">
        <v>124</v>
      </c>
      <c r="G111" s="15"/>
      <c r="H111" s="15">
        <v>5.64</v>
      </c>
      <c r="I111" s="21">
        <v>40907</v>
      </c>
      <c r="J111" s="22">
        <f t="shared" ref="J111:J144" si="31">YEARFRAC(I111,E111)</f>
        <v>73.480555555555554</v>
      </c>
      <c r="K111" s="23">
        <v>9.98</v>
      </c>
      <c r="L111" s="23" t="s">
        <v>125</v>
      </c>
      <c r="M111" s="23">
        <v>7</v>
      </c>
      <c r="N111" s="23">
        <v>7</v>
      </c>
      <c r="O111" s="24">
        <v>0</v>
      </c>
      <c r="P111" s="24">
        <v>1</v>
      </c>
      <c r="Q111" s="24">
        <v>0</v>
      </c>
      <c r="R111" s="24">
        <v>1</v>
      </c>
      <c r="S111" s="24">
        <v>0</v>
      </c>
      <c r="T111" s="23" t="s">
        <v>126</v>
      </c>
      <c r="U111" s="23" t="s">
        <v>127</v>
      </c>
      <c r="V111" s="23">
        <v>0</v>
      </c>
      <c r="W111" s="23" t="s">
        <v>128</v>
      </c>
      <c r="X111" s="21">
        <v>43265</v>
      </c>
      <c r="Y111" s="21">
        <v>43265</v>
      </c>
      <c r="Z111" s="21">
        <v>43255</v>
      </c>
      <c r="AA111" s="22">
        <f>DATEDIF(Z111,Y111,"d")</f>
        <v>10</v>
      </c>
      <c r="AB111" s="25">
        <v>0</v>
      </c>
      <c r="AC111" s="24">
        <v>1</v>
      </c>
      <c r="AD111" s="24" t="s">
        <v>129</v>
      </c>
      <c r="AE111" s="24">
        <v>0</v>
      </c>
      <c r="AF111" s="24"/>
      <c r="AG111" s="26"/>
      <c r="AH111" s="24">
        <v>0</v>
      </c>
      <c r="AI111" s="24">
        <v>1</v>
      </c>
      <c r="AJ111" s="24">
        <v>0</v>
      </c>
      <c r="AK111" s="24">
        <v>0</v>
      </c>
      <c r="AL111" s="24">
        <v>0</v>
      </c>
      <c r="AM111" s="24">
        <v>0</v>
      </c>
      <c r="AN111" s="24" t="s">
        <v>111</v>
      </c>
      <c r="AO111" s="24"/>
      <c r="AP111" s="24"/>
      <c r="AQ111" s="27"/>
      <c r="AR111" s="31"/>
      <c r="AS111" s="28"/>
      <c r="AT111" s="28"/>
      <c r="AU111" s="20" t="s">
        <v>130</v>
      </c>
      <c r="AV111" s="25"/>
      <c r="AW111" s="26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9"/>
      <c r="BK111" s="29"/>
      <c r="BL111" s="25"/>
      <c r="BM111" s="25"/>
      <c r="BN111" s="24"/>
      <c r="BO111" s="24"/>
      <c r="BP111" s="24"/>
      <c r="BQ111" s="26"/>
      <c r="BR111" s="24"/>
      <c r="BS111" s="24"/>
      <c r="BT111" s="26"/>
      <c r="BU111" s="24"/>
      <c r="BV111" s="24">
        <v>0</v>
      </c>
      <c r="BW111" s="32"/>
      <c r="BX111" s="32"/>
      <c r="BY111" s="32"/>
      <c r="BZ111" s="27" t="s">
        <v>119</v>
      </c>
      <c r="CA111" s="32" t="s">
        <v>119</v>
      </c>
      <c r="CB111" s="32" t="s">
        <v>119</v>
      </c>
      <c r="CC111" s="32" t="s">
        <v>119</v>
      </c>
      <c r="CD111" s="32" t="s">
        <v>119</v>
      </c>
      <c r="CE111" s="32" t="s">
        <v>119</v>
      </c>
      <c r="CF111" s="32" t="s">
        <v>119</v>
      </c>
      <c r="CG111" s="32" t="s">
        <v>119</v>
      </c>
      <c r="CH111" s="32" t="s">
        <v>119</v>
      </c>
      <c r="CI111" s="32" t="s">
        <v>119</v>
      </c>
      <c r="CJ111" s="32" t="s">
        <v>119</v>
      </c>
      <c r="CK111" s="32" t="s">
        <v>119</v>
      </c>
      <c r="CL111" s="32" t="s">
        <v>119</v>
      </c>
      <c r="CM111" s="33" t="s">
        <v>119</v>
      </c>
      <c r="CN111" s="33" t="s">
        <v>119</v>
      </c>
      <c r="CO111" s="28" t="s">
        <v>119</v>
      </c>
      <c r="CP111" s="28" t="s">
        <v>119</v>
      </c>
      <c r="CQ111" s="32" t="s">
        <v>119</v>
      </c>
      <c r="CR111" s="32" t="s">
        <v>119</v>
      </c>
      <c r="CS111" s="32" t="s">
        <v>119</v>
      </c>
      <c r="CT111" s="32" t="s">
        <v>119</v>
      </c>
      <c r="CU111" s="32" t="s">
        <v>119</v>
      </c>
      <c r="CV111" s="32" t="s">
        <v>119</v>
      </c>
      <c r="CW111" s="32" t="s">
        <v>119</v>
      </c>
      <c r="CX111" s="32" t="s">
        <v>119</v>
      </c>
      <c r="CY111" s="24">
        <v>0</v>
      </c>
      <c r="CZ111" s="24">
        <v>0</v>
      </c>
      <c r="DA111" s="24">
        <v>0</v>
      </c>
      <c r="DB111" s="24">
        <v>0</v>
      </c>
      <c r="DC111" s="24">
        <v>0</v>
      </c>
      <c r="DD111" s="24">
        <v>0</v>
      </c>
      <c r="DE111" s="24">
        <v>0</v>
      </c>
      <c r="DF111" s="24">
        <v>0</v>
      </c>
      <c r="DG111" s="24">
        <v>0</v>
      </c>
      <c r="DH111" s="26">
        <v>43852</v>
      </c>
      <c r="DI111" s="30"/>
    </row>
    <row r="112" spans="1:113" x14ac:dyDescent="0.25">
      <c r="A112" s="15">
        <v>5</v>
      </c>
      <c r="B112" s="16">
        <v>43278</v>
      </c>
      <c r="C112" s="17" t="s">
        <v>131</v>
      </c>
      <c r="D112" s="18">
        <v>351121080</v>
      </c>
      <c r="E112" s="19">
        <v>13109</v>
      </c>
      <c r="F112" s="20" t="s">
        <v>124</v>
      </c>
      <c r="G112" s="15">
        <v>57.65</v>
      </c>
      <c r="H112" s="15">
        <v>2.79</v>
      </c>
      <c r="I112" s="21">
        <v>37622</v>
      </c>
      <c r="J112" s="22">
        <f t="shared" si="31"/>
        <v>67.111111111111114</v>
      </c>
      <c r="K112" s="23"/>
      <c r="L112" s="23"/>
      <c r="M112" s="23"/>
      <c r="N112" s="23"/>
      <c r="O112" s="24"/>
      <c r="P112" s="24">
        <v>0</v>
      </c>
      <c r="Q112" s="24">
        <v>1</v>
      </c>
      <c r="R112" s="24">
        <v>0</v>
      </c>
      <c r="S112" s="24">
        <v>0</v>
      </c>
      <c r="T112" s="23"/>
      <c r="U112" s="23"/>
      <c r="V112" s="23">
        <v>0</v>
      </c>
      <c r="W112" s="21"/>
      <c r="X112" s="21">
        <v>43188</v>
      </c>
      <c r="Y112" s="21">
        <v>43188</v>
      </c>
      <c r="Z112" s="21">
        <v>37987</v>
      </c>
      <c r="AA112" s="22">
        <f>DATEDIF(Z112,Y112,"d")</f>
        <v>5201</v>
      </c>
      <c r="AB112" s="25">
        <v>0</v>
      </c>
      <c r="AC112" s="24">
        <v>0</v>
      </c>
      <c r="AD112" s="24">
        <v>0</v>
      </c>
      <c r="AE112" s="24">
        <v>1</v>
      </c>
      <c r="AF112" s="24"/>
      <c r="AG112" s="26"/>
      <c r="AH112" s="24">
        <v>0</v>
      </c>
      <c r="AI112" s="24">
        <v>1</v>
      </c>
      <c r="AJ112" s="24">
        <v>0</v>
      </c>
      <c r="AK112" s="24">
        <v>0</v>
      </c>
      <c r="AL112" s="24">
        <v>0</v>
      </c>
      <c r="AM112" s="24" t="s">
        <v>132</v>
      </c>
      <c r="AN112" s="24" t="s">
        <v>111</v>
      </c>
      <c r="AO112" s="24" t="s">
        <v>118</v>
      </c>
      <c r="AP112" s="24">
        <v>1</v>
      </c>
      <c r="AQ112" s="27">
        <v>43223</v>
      </c>
      <c r="AR112" s="31">
        <v>43281</v>
      </c>
      <c r="AS112" s="28">
        <f>_xlfn.DAYS(AR112,AQ112)</f>
        <v>58</v>
      </c>
      <c r="AT112" s="28">
        <f>_xlfn.DAYS(AR112,AQ112)</f>
        <v>58</v>
      </c>
      <c r="AU112" s="20">
        <v>0</v>
      </c>
      <c r="AV112" s="25">
        <f>YEARFRAC(AQ112,E112)</f>
        <v>82.45</v>
      </c>
      <c r="AW112" s="26">
        <v>43213</v>
      </c>
      <c r="AX112" s="24">
        <v>39.770000000000003</v>
      </c>
      <c r="AY112" s="24">
        <v>12.96</v>
      </c>
      <c r="AZ112" s="24">
        <v>138.32</v>
      </c>
      <c r="BA112" s="24">
        <v>3</v>
      </c>
      <c r="BB112" s="24">
        <v>2.75</v>
      </c>
      <c r="BC112" s="24">
        <v>6.3</v>
      </c>
      <c r="BD112" s="24">
        <v>118</v>
      </c>
      <c r="BE112" s="24">
        <v>7.27</v>
      </c>
      <c r="BF112" s="24">
        <v>229</v>
      </c>
      <c r="BG112" s="24">
        <v>4.93</v>
      </c>
      <c r="BH112" s="24">
        <v>0.61</v>
      </c>
      <c r="BI112" s="24">
        <v>1.54</v>
      </c>
      <c r="BJ112" s="29">
        <f>BG112/BI112</f>
        <v>3.2012987012987009</v>
      </c>
      <c r="BK112" s="29">
        <f>BI112/BH112</f>
        <v>2.5245901639344264</v>
      </c>
      <c r="BL112" s="25">
        <f>BF112/BI112</f>
        <v>148.7012987012987</v>
      </c>
      <c r="BM112" s="25">
        <f>PRODUCT(BJ112,BF112)</f>
        <v>733.09740259740249</v>
      </c>
      <c r="BN112" s="24">
        <v>1</v>
      </c>
      <c r="BO112" s="24">
        <v>1</v>
      </c>
      <c r="BP112" s="24">
        <v>38.159999999999997</v>
      </c>
      <c r="BQ112" s="26">
        <v>43250</v>
      </c>
      <c r="BR112" s="24"/>
      <c r="BS112" s="24"/>
      <c r="BT112" s="26"/>
      <c r="BU112" s="24"/>
      <c r="BV112" s="24">
        <v>0</v>
      </c>
      <c r="BW112" s="32"/>
      <c r="BX112" s="26"/>
      <c r="BY112" s="24"/>
      <c r="BZ112" s="26" t="s">
        <v>119</v>
      </c>
      <c r="CA112" s="24" t="s">
        <v>119</v>
      </c>
      <c r="CB112" s="24" t="s">
        <v>119</v>
      </c>
      <c r="CC112" s="24" t="s">
        <v>119</v>
      </c>
      <c r="CD112" s="24" t="s">
        <v>119</v>
      </c>
      <c r="CE112" s="24" t="s">
        <v>119</v>
      </c>
      <c r="CF112" s="24" t="s">
        <v>119</v>
      </c>
      <c r="CG112" s="24" t="s">
        <v>119</v>
      </c>
      <c r="CH112" s="24" t="s">
        <v>119</v>
      </c>
      <c r="CI112" s="24" t="s">
        <v>119</v>
      </c>
      <c r="CJ112" s="24" t="s">
        <v>119</v>
      </c>
      <c r="CK112" s="24" t="s">
        <v>119</v>
      </c>
      <c r="CL112" s="24" t="s">
        <v>119</v>
      </c>
      <c r="CM112" s="29" t="s">
        <v>119</v>
      </c>
      <c r="CN112" s="29" t="s">
        <v>119</v>
      </c>
      <c r="CO112" s="25" t="s">
        <v>119</v>
      </c>
      <c r="CP112" s="25" t="s">
        <v>119</v>
      </c>
      <c r="CQ112" s="24" t="s">
        <v>119</v>
      </c>
      <c r="CR112" s="24" t="s">
        <v>119</v>
      </c>
      <c r="CS112" s="24" t="s">
        <v>119</v>
      </c>
      <c r="CT112" s="26" t="s">
        <v>119</v>
      </c>
      <c r="CU112" s="24" t="s">
        <v>119</v>
      </c>
      <c r="CV112" s="24" t="s">
        <v>119</v>
      </c>
      <c r="CW112" s="26" t="s">
        <v>119</v>
      </c>
      <c r="CX112" s="24" t="s">
        <v>119</v>
      </c>
      <c r="CY112" s="24">
        <v>0</v>
      </c>
      <c r="CZ112" s="24">
        <v>0</v>
      </c>
      <c r="DA112" s="24">
        <v>0</v>
      </c>
      <c r="DB112" s="24">
        <v>0</v>
      </c>
      <c r="DC112" s="24">
        <v>0</v>
      </c>
      <c r="DD112" s="24">
        <v>0</v>
      </c>
      <c r="DE112" s="24">
        <v>0</v>
      </c>
      <c r="DF112" s="24">
        <v>0</v>
      </c>
      <c r="DG112" s="24">
        <v>1</v>
      </c>
      <c r="DH112" s="26">
        <v>43281</v>
      </c>
      <c r="DI112" s="30"/>
    </row>
    <row r="113" spans="1:113" x14ac:dyDescent="0.25">
      <c r="A113" s="15">
        <v>11</v>
      </c>
      <c r="B113" s="16">
        <v>43319</v>
      </c>
      <c r="C113" s="17" t="s">
        <v>147</v>
      </c>
      <c r="D113" s="18">
        <v>410406406</v>
      </c>
      <c r="E113" s="19">
        <v>15072</v>
      </c>
      <c r="F113" s="20" t="s">
        <v>124</v>
      </c>
      <c r="G113" s="15">
        <v>0.22</v>
      </c>
      <c r="H113" s="15"/>
      <c r="I113" s="21">
        <v>43191</v>
      </c>
      <c r="J113" s="22">
        <f t="shared" si="31"/>
        <v>76.986111111111114</v>
      </c>
      <c r="K113" s="23">
        <v>4.26</v>
      </c>
      <c r="L113" s="23" t="s">
        <v>148</v>
      </c>
      <c r="M113" s="23">
        <v>8</v>
      </c>
      <c r="N113" s="23">
        <v>8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  <c r="T113" s="23" t="s">
        <v>149</v>
      </c>
      <c r="U113" s="23"/>
      <c r="V113" s="23">
        <v>1</v>
      </c>
      <c r="W113" s="23" t="s">
        <v>108</v>
      </c>
      <c r="X113" s="21">
        <v>43242</v>
      </c>
      <c r="Y113" s="21">
        <v>43769</v>
      </c>
      <c r="Z113" s="21">
        <v>43237</v>
      </c>
      <c r="AA113" s="22">
        <f>DATEDIF(Z113,Y113,"d")</f>
        <v>532</v>
      </c>
      <c r="AB113" s="25">
        <v>0</v>
      </c>
      <c r="AC113" s="24">
        <v>1</v>
      </c>
      <c r="AD113" s="24" t="s">
        <v>150</v>
      </c>
      <c r="AE113" s="24">
        <v>0</v>
      </c>
      <c r="AF113" s="24">
        <v>0.22</v>
      </c>
      <c r="AG113" s="26">
        <v>43319</v>
      </c>
      <c r="AH113" s="24">
        <v>0</v>
      </c>
      <c r="AI113" s="24">
        <v>1</v>
      </c>
      <c r="AJ113" s="24">
        <v>0</v>
      </c>
      <c r="AK113" s="24">
        <v>0</v>
      </c>
      <c r="AL113" s="24">
        <v>0</v>
      </c>
      <c r="AM113" s="24" t="s">
        <v>110</v>
      </c>
      <c r="AN113" s="24" t="s">
        <v>111</v>
      </c>
      <c r="AO113" s="24" t="s">
        <v>118</v>
      </c>
      <c r="AP113" s="24">
        <v>1</v>
      </c>
      <c r="AQ113" s="27">
        <v>43838</v>
      </c>
      <c r="AR113" s="31">
        <v>45061</v>
      </c>
      <c r="AS113" s="28"/>
      <c r="AT113" s="28">
        <f>_xlfn.DAYS(AR113,AQ113)</f>
        <v>1223</v>
      </c>
      <c r="AU113" s="20">
        <v>0</v>
      </c>
      <c r="AV113" s="25">
        <f>YEARFRAC(AQ113,E113)</f>
        <v>78.75555555555556</v>
      </c>
      <c r="AW113" s="26">
        <v>43838</v>
      </c>
      <c r="AX113" s="24">
        <v>126.79</v>
      </c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9"/>
      <c r="BK113" s="29"/>
      <c r="BL113" s="25"/>
      <c r="BM113" s="25"/>
      <c r="BN113" s="24">
        <v>0</v>
      </c>
      <c r="BO113" s="24">
        <v>0</v>
      </c>
      <c r="BP113" s="24"/>
      <c r="BQ113" s="26"/>
      <c r="BR113" s="24"/>
      <c r="BS113" s="24"/>
      <c r="BT113" s="26"/>
      <c r="BU113" s="24"/>
      <c r="BV113" s="24">
        <v>0</v>
      </c>
      <c r="BW113" s="24"/>
      <c r="BX113" s="24"/>
      <c r="BY113" s="24"/>
      <c r="BZ113" s="24" t="s">
        <v>119</v>
      </c>
      <c r="CA113" s="24" t="s">
        <v>119</v>
      </c>
      <c r="CB113" s="24" t="s">
        <v>119</v>
      </c>
      <c r="CC113" s="24" t="s">
        <v>119</v>
      </c>
      <c r="CD113" s="24" t="s">
        <v>119</v>
      </c>
      <c r="CE113" s="24" t="s">
        <v>119</v>
      </c>
      <c r="CF113" s="24" t="s">
        <v>119</v>
      </c>
      <c r="CG113" s="24" t="s">
        <v>119</v>
      </c>
      <c r="CH113" s="24" t="s">
        <v>119</v>
      </c>
      <c r="CI113" s="24" t="s">
        <v>119</v>
      </c>
      <c r="CJ113" s="24" t="s">
        <v>119</v>
      </c>
      <c r="CK113" s="24" t="s">
        <v>119</v>
      </c>
      <c r="CL113" s="24" t="s">
        <v>119</v>
      </c>
      <c r="CM113" s="29" t="s">
        <v>119</v>
      </c>
      <c r="CN113" s="29" t="s">
        <v>119</v>
      </c>
      <c r="CO113" s="25" t="s">
        <v>119</v>
      </c>
      <c r="CP113" s="25" t="s">
        <v>119</v>
      </c>
      <c r="CQ113" s="24" t="s">
        <v>119</v>
      </c>
      <c r="CR113" s="24" t="s">
        <v>119</v>
      </c>
      <c r="CS113" s="24" t="s">
        <v>119</v>
      </c>
      <c r="CT113" s="24" t="s">
        <v>119</v>
      </c>
      <c r="CU113" s="24" t="s">
        <v>119</v>
      </c>
      <c r="CV113" s="24" t="s">
        <v>119</v>
      </c>
      <c r="CW113" s="24" t="s">
        <v>119</v>
      </c>
      <c r="CX113" s="24" t="s">
        <v>119</v>
      </c>
      <c r="CY113" s="24">
        <v>0</v>
      </c>
      <c r="CZ113" s="24">
        <v>0</v>
      </c>
      <c r="DA113" s="24">
        <v>0</v>
      </c>
      <c r="DB113" s="24">
        <v>0</v>
      </c>
      <c r="DC113" s="24">
        <v>0</v>
      </c>
      <c r="DD113" s="24">
        <v>0</v>
      </c>
      <c r="DE113" s="24">
        <v>0</v>
      </c>
      <c r="DF113" s="24">
        <v>0</v>
      </c>
      <c r="DG113" s="24">
        <v>0</v>
      </c>
      <c r="DH113" s="26">
        <v>43866</v>
      </c>
      <c r="DI113" s="30"/>
    </row>
    <row r="114" spans="1:113" x14ac:dyDescent="0.25">
      <c r="A114" s="15">
        <v>12</v>
      </c>
      <c r="B114" s="16">
        <v>43341</v>
      </c>
      <c r="C114" s="17" t="s">
        <v>151</v>
      </c>
      <c r="D114" s="18">
        <v>501102262</v>
      </c>
      <c r="E114" s="19">
        <v>18569</v>
      </c>
      <c r="F114" s="20" t="s">
        <v>124</v>
      </c>
      <c r="G114" s="15">
        <v>38.14</v>
      </c>
      <c r="H114" s="15">
        <v>3.16</v>
      </c>
      <c r="I114" s="21">
        <v>43252</v>
      </c>
      <c r="J114" s="22">
        <f t="shared" si="31"/>
        <v>67.580555555555549</v>
      </c>
      <c r="K114" s="23">
        <v>1481</v>
      </c>
      <c r="L114" s="23" t="s">
        <v>152</v>
      </c>
      <c r="M114" s="23">
        <v>7</v>
      </c>
      <c r="N114" s="23">
        <v>7</v>
      </c>
      <c r="O114" s="24">
        <v>0</v>
      </c>
      <c r="P114" s="24">
        <v>0</v>
      </c>
      <c r="Q114" s="24">
        <v>0</v>
      </c>
      <c r="R114" s="24">
        <v>0</v>
      </c>
      <c r="S114" s="24">
        <v>0</v>
      </c>
      <c r="T114" s="23" t="s">
        <v>153</v>
      </c>
      <c r="U114" s="23"/>
      <c r="V114" s="23">
        <v>1</v>
      </c>
      <c r="W114" s="23" t="s">
        <v>108</v>
      </c>
      <c r="X114" s="21">
        <v>43273</v>
      </c>
      <c r="Y114" s="21"/>
      <c r="Z114" s="21">
        <v>43263</v>
      </c>
      <c r="AA114" s="22"/>
      <c r="AB114" s="25">
        <v>1</v>
      </c>
      <c r="AC114" s="24">
        <v>0</v>
      </c>
      <c r="AD114" s="24">
        <v>0</v>
      </c>
      <c r="AE114" s="24">
        <v>1</v>
      </c>
      <c r="AF114" s="24">
        <v>7.55</v>
      </c>
      <c r="AG114" s="26">
        <v>43710</v>
      </c>
      <c r="AH114" s="24">
        <v>0</v>
      </c>
      <c r="AI114" s="24">
        <v>1</v>
      </c>
      <c r="AJ114" s="24">
        <v>0</v>
      </c>
      <c r="AK114" s="24">
        <v>0</v>
      </c>
      <c r="AL114" s="24">
        <v>0</v>
      </c>
      <c r="AM114" s="24" t="s">
        <v>132</v>
      </c>
      <c r="AN114" s="24" t="s">
        <v>111</v>
      </c>
      <c r="AO114" s="24"/>
      <c r="AP114" s="24">
        <v>0</v>
      </c>
      <c r="AQ114" s="32"/>
      <c r="AR114" s="31"/>
      <c r="AS114" s="28"/>
      <c r="AT114" s="28"/>
      <c r="AU114" s="20" t="s">
        <v>130</v>
      </c>
      <c r="AV114" s="25"/>
      <c r="AW114" s="26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9"/>
      <c r="BK114" s="29"/>
      <c r="BL114" s="25"/>
      <c r="BM114" s="25"/>
      <c r="BN114" s="24">
        <v>0</v>
      </c>
      <c r="BO114" s="24"/>
      <c r="BP114" s="24"/>
      <c r="BQ114" s="24"/>
      <c r="BR114" s="24"/>
      <c r="BS114" s="24"/>
      <c r="BT114" s="26"/>
      <c r="BU114" s="24"/>
      <c r="BV114" s="24">
        <v>0</v>
      </c>
      <c r="BW114" s="24"/>
      <c r="BX114" s="24"/>
      <c r="BY114" s="24"/>
      <c r="BZ114" s="24" t="s">
        <v>119</v>
      </c>
      <c r="CA114" s="24" t="s">
        <v>119</v>
      </c>
      <c r="CB114" s="24" t="s">
        <v>119</v>
      </c>
      <c r="CC114" s="24" t="s">
        <v>119</v>
      </c>
      <c r="CD114" s="24" t="s">
        <v>119</v>
      </c>
      <c r="CE114" s="24" t="s">
        <v>119</v>
      </c>
      <c r="CF114" s="24" t="s">
        <v>119</v>
      </c>
      <c r="CG114" s="24" t="s">
        <v>119</v>
      </c>
      <c r="CH114" s="24" t="s">
        <v>119</v>
      </c>
      <c r="CI114" s="24" t="s">
        <v>119</v>
      </c>
      <c r="CJ114" s="24" t="s">
        <v>119</v>
      </c>
      <c r="CK114" s="24" t="s">
        <v>119</v>
      </c>
      <c r="CL114" s="24" t="s">
        <v>119</v>
      </c>
      <c r="CM114" s="29" t="s">
        <v>119</v>
      </c>
      <c r="CN114" s="29" t="s">
        <v>119</v>
      </c>
      <c r="CO114" s="25" t="s">
        <v>119</v>
      </c>
      <c r="CP114" s="25" t="s">
        <v>119</v>
      </c>
      <c r="CQ114" s="24" t="s">
        <v>119</v>
      </c>
      <c r="CR114" s="24" t="s">
        <v>119</v>
      </c>
      <c r="CS114" s="24" t="s">
        <v>119</v>
      </c>
      <c r="CT114" s="24" t="s">
        <v>119</v>
      </c>
      <c r="CU114" s="24" t="s">
        <v>119</v>
      </c>
      <c r="CV114" s="24" t="s">
        <v>119</v>
      </c>
      <c r="CW114" s="24" t="s">
        <v>119</v>
      </c>
      <c r="CX114" s="24" t="s">
        <v>119</v>
      </c>
      <c r="CY114" s="24">
        <v>0</v>
      </c>
      <c r="CZ114" s="24">
        <v>0</v>
      </c>
      <c r="DA114" s="24">
        <v>0</v>
      </c>
      <c r="DB114" s="24">
        <v>0</v>
      </c>
      <c r="DC114" s="24">
        <v>0</v>
      </c>
      <c r="DD114" s="24">
        <v>0</v>
      </c>
      <c r="DE114" s="24">
        <v>0</v>
      </c>
      <c r="DF114" s="24">
        <v>0</v>
      </c>
      <c r="DG114" s="24">
        <v>0</v>
      </c>
      <c r="DH114" s="26">
        <v>43838</v>
      </c>
      <c r="DI114" s="30"/>
    </row>
    <row r="115" spans="1:113" x14ac:dyDescent="0.25">
      <c r="A115" s="15">
        <v>14</v>
      </c>
      <c r="B115" s="16">
        <v>43347</v>
      </c>
      <c r="C115" s="17" t="s">
        <v>156</v>
      </c>
      <c r="D115" s="18">
        <v>511008046</v>
      </c>
      <c r="E115" s="19">
        <v>18909</v>
      </c>
      <c r="F115" s="20" t="s">
        <v>124</v>
      </c>
      <c r="G115" s="15">
        <v>182.2</v>
      </c>
      <c r="H115" s="15">
        <v>3.39</v>
      </c>
      <c r="I115" s="21">
        <v>43282</v>
      </c>
      <c r="J115" s="22">
        <f t="shared" si="31"/>
        <v>66.730555555555554</v>
      </c>
      <c r="K115" s="23">
        <v>100</v>
      </c>
      <c r="L115" s="23" t="s">
        <v>121</v>
      </c>
      <c r="M115" s="23">
        <v>9</v>
      </c>
      <c r="N115" s="23">
        <v>8</v>
      </c>
      <c r="O115" s="24">
        <v>0</v>
      </c>
      <c r="P115" s="24">
        <v>0</v>
      </c>
      <c r="Q115" s="24">
        <v>0</v>
      </c>
      <c r="R115" s="24">
        <v>0</v>
      </c>
      <c r="S115" s="24">
        <v>0</v>
      </c>
      <c r="T115" s="23" t="s">
        <v>157</v>
      </c>
      <c r="U115" s="23"/>
      <c r="V115" s="23">
        <v>1</v>
      </c>
      <c r="W115" s="23" t="s">
        <v>108</v>
      </c>
      <c r="X115" s="21">
        <v>43312</v>
      </c>
      <c r="Y115" s="21">
        <v>43612</v>
      </c>
      <c r="Z115" s="21">
        <v>43362</v>
      </c>
      <c r="AA115" s="22">
        <f t="shared" ref="AA115:AA123" si="32">DATEDIF(Z115,Y115,"d")</f>
        <v>250</v>
      </c>
      <c r="AB115" s="25">
        <v>1</v>
      </c>
      <c r="AC115" s="24">
        <v>1</v>
      </c>
      <c r="AD115" s="24" t="s">
        <v>109</v>
      </c>
      <c r="AE115" s="24">
        <v>0</v>
      </c>
      <c r="AF115" s="24">
        <v>7.97</v>
      </c>
      <c r="AG115" s="26">
        <v>43501</v>
      </c>
      <c r="AH115" s="24">
        <v>1</v>
      </c>
      <c r="AI115" s="24">
        <v>1</v>
      </c>
      <c r="AJ115" s="24">
        <v>0</v>
      </c>
      <c r="AK115" s="24">
        <v>0</v>
      </c>
      <c r="AL115" s="24">
        <v>0</v>
      </c>
      <c r="AM115" s="24">
        <v>0</v>
      </c>
      <c r="AN115" s="24" t="s">
        <v>111</v>
      </c>
      <c r="AO115" s="24"/>
      <c r="AP115" s="24"/>
      <c r="AQ115" s="32"/>
      <c r="AR115" s="24"/>
      <c r="AS115" s="28"/>
      <c r="AT115" s="28"/>
      <c r="AU115" s="20" t="s">
        <v>130</v>
      </c>
      <c r="AV115" s="25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9"/>
      <c r="BK115" s="29"/>
      <c r="BL115" s="25"/>
      <c r="BM115" s="25"/>
      <c r="BN115" s="24"/>
      <c r="BO115" s="24"/>
      <c r="BP115" s="24"/>
      <c r="BQ115" s="24"/>
      <c r="BR115" s="24"/>
      <c r="BS115" s="24"/>
      <c r="BT115" s="26"/>
      <c r="BU115" s="24"/>
      <c r="BV115" s="24">
        <v>0</v>
      </c>
      <c r="BW115" s="24"/>
      <c r="BX115" s="24"/>
      <c r="BY115" s="24"/>
      <c r="BZ115" s="24" t="s">
        <v>119</v>
      </c>
      <c r="CA115" s="24" t="s">
        <v>119</v>
      </c>
      <c r="CB115" s="24" t="s">
        <v>119</v>
      </c>
      <c r="CC115" s="24" t="s">
        <v>119</v>
      </c>
      <c r="CD115" s="24" t="s">
        <v>119</v>
      </c>
      <c r="CE115" s="24" t="s">
        <v>119</v>
      </c>
      <c r="CF115" s="24" t="s">
        <v>119</v>
      </c>
      <c r="CG115" s="24" t="s">
        <v>119</v>
      </c>
      <c r="CH115" s="24" t="s">
        <v>119</v>
      </c>
      <c r="CI115" s="24" t="s">
        <v>119</v>
      </c>
      <c r="CJ115" s="24" t="s">
        <v>119</v>
      </c>
      <c r="CK115" s="24" t="s">
        <v>119</v>
      </c>
      <c r="CL115" s="24" t="s">
        <v>119</v>
      </c>
      <c r="CM115" s="29" t="s">
        <v>119</v>
      </c>
      <c r="CN115" s="29" t="s">
        <v>119</v>
      </c>
      <c r="CO115" s="25" t="s">
        <v>119</v>
      </c>
      <c r="CP115" s="25" t="s">
        <v>119</v>
      </c>
      <c r="CQ115" s="24" t="s">
        <v>119</v>
      </c>
      <c r="CR115" s="24" t="s">
        <v>119</v>
      </c>
      <c r="CS115" s="24" t="s">
        <v>119</v>
      </c>
      <c r="CT115" s="24" t="s">
        <v>119</v>
      </c>
      <c r="CU115" s="24" t="s">
        <v>119</v>
      </c>
      <c r="CV115" s="24" t="s">
        <v>119</v>
      </c>
      <c r="CW115" s="24" t="s">
        <v>119</v>
      </c>
      <c r="CX115" s="24" t="s">
        <v>119</v>
      </c>
      <c r="CY115" s="24">
        <v>0</v>
      </c>
      <c r="CZ115" s="24">
        <v>0</v>
      </c>
      <c r="DA115" s="24">
        <v>0</v>
      </c>
      <c r="DB115" s="24">
        <v>0</v>
      </c>
      <c r="DC115" s="24">
        <v>0</v>
      </c>
      <c r="DD115" s="24">
        <v>0</v>
      </c>
      <c r="DE115" s="24">
        <v>0</v>
      </c>
      <c r="DF115" s="24">
        <v>0</v>
      </c>
      <c r="DG115" s="24">
        <v>0</v>
      </c>
      <c r="DH115" s="26">
        <v>43864</v>
      </c>
      <c r="DI115" s="30"/>
    </row>
    <row r="116" spans="1:113" x14ac:dyDescent="0.25">
      <c r="A116" s="15">
        <v>16</v>
      </c>
      <c r="B116" s="16">
        <v>43355</v>
      </c>
      <c r="C116" s="17" t="s">
        <v>161</v>
      </c>
      <c r="D116" s="18">
        <v>430408457</v>
      </c>
      <c r="E116" s="19">
        <v>15804</v>
      </c>
      <c r="F116" s="20" t="s">
        <v>124</v>
      </c>
      <c r="G116" s="15">
        <v>0.23</v>
      </c>
      <c r="H116" s="15">
        <v>2.95</v>
      </c>
      <c r="I116" s="21">
        <v>42753</v>
      </c>
      <c r="J116" s="22">
        <f t="shared" si="31"/>
        <v>73.777777777777771</v>
      </c>
      <c r="K116" s="23">
        <v>7.5</v>
      </c>
      <c r="L116" s="23" t="s">
        <v>116</v>
      </c>
      <c r="M116" s="23">
        <v>8</v>
      </c>
      <c r="N116" s="23">
        <v>8</v>
      </c>
      <c r="O116" s="24">
        <v>0</v>
      </c>
      <c r="P116" s="24">
        <v>0</v>
      </c>
      <c r="Q116" s="24">
        <v>0</v>
      </c>
      <c r="R116" s="24">
        <v>0</v>
      </c>
      <c r="S116" s="24">
        <v>0</v>
      </c>
      <c r="T116" s="23" t="s">
        <v>162</v>
      </c>
      <c r="U116" s="23"/>
      <c r="V116" s="23">
        <v>1</v>
      </c>
      <c r="W116" s="23" t="s">
        <v>108</v>
      </c>
      <c r="X116" s="21">
        <v>42811</v>
      </c>
      <c r="Y116" s="21">
        <v>43521</v>
      </c>
      <c r="Z116" s="21">
        <v>42817</v>
      </c>
      <c r="AA116" s="22">
        <f t="shared" si="32"/>
        <v>704</v>
      </c>
      <c r="AB116" s="25">
        <v>1</v>
      </c>
      <c r="AC116" s="24">
        <v>1</v>
      </c>
      <c r="AD116" s="24" t="s">
        <v>150</v>
      </c>
      <c r="AE116" s="24">
        <v>0</v>
      </c>
      <c r="AF116" s="24">
        <v>0.02</v>
      </c>
      <c r="AG116" s="26">
        <v>42971</v>
      </c>
      <c r="AH116" s="24">
        <v>1</v>
      </c>
      <c r="AI116" s="24">
        <v>1</v>
      </c>
      <c r="AJ116" s="24">
        <v>1</v>
      </c>
      <c r="AK116" s="24">
        <v>0</v>
      </c>
      <c r="AL116" s="24">
        <v>1</v>
      </c>
      <c r="AM116" s="24">
        <v>0</v>
      </c>
      <c r="AN116" s="24" t="s">
        <v>111</v>
      </c>
      <c r="AO116" s="24" t="s">
        <v>112</v>
      </c>
      <c r="AP116" s="24"/>
      <c r="AQ116" s="32"/>
      <c r="AR116" s="24"/>
      <c r="AS116" s="28"/>
      <c r="AT116" s="28"/>
      <c r="AU116" s="20" t="s">
        <v>130</v>
      </c>
      <c r="AV116" s="25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9"/>
      <c r="BK116" s="29"/>
      <c r="BL116" s="25"/>
      <c r="BM116" s="25"/>
      <c r="BN116" s="24"/>
      <c r="BO116" s="24"/>
      <c r="BP116" s="24"/>
      <c r="BQ116" s="24"/>
      <c r="BR116" s="24"/>
      <c r="BS116" s="24"/>
      <c r="BT116" s="26"/>
      <c r="BU116" s="24"/>
      <c r="BV116" s="24">
        <v>1</v>
      </c>
      <c r="BW116" s="26">
        <v>42881</v>
      </c>
      <c r="BX116" s="26">
        <v>42993</v>
      </c>
      <c r="BY116" s="24">
        <v>6</v>
      </c>
      <c r="BZ116" s="26">
        <v>42878</v>
      </c>
      <c r="CA116" s="24">
        <v>0.34</v>
      </c>
      <c r="CB116" s="24">
        <v>23.73</v>
      </c>
      <c r="CC116" s="24">
        <v>848.1</v>
      </c>
      <c r="CD116" s="24">
        <v>4.1100000000000003</v>
      </c>
      <c r="CE116" s="24">
        <v>1.58</v>
      </c>
      <c r="CF116" s="24">
        <v>1.4</v>
      </c>
      <c r="CG116" s="24">
        <v>146</v>
      </c>
      <c r="CH116" s="24">
        <v>9.7799999999999994</v>
      </c>
      <c r="CI116" s="24">
        <v>267</v>
      </c>
      <c r="CJ116" s="24">
        <v>5.54</v>
      </c>
      <c r="CK116" s="24">
        <v>0.64</v>
      </c>
      <c r="CL116" s="24">
        <v>3.09</v>
      </c>
      <c r="CM116" s="29">
        <f>CJ116/CL116</f>
        <v>1.7928802588996764</v>
      </c>
      <c r="CN116" s="29">
        <f>CL116/CK116</f>
        <v>4.828125</v>
      </c>
      <c r="CO116" s="25">
        <f>CI116/CL116</f>
        <v>86.407766990291265</v>
      </c>
      <c r="CP116" s="25">
        <f>PRODUCT(CM116,CI116)</f>
        <v>478.69902912621359</v>
      </c>
      <c r="CQ116" s="24">
        <v>1</v>
      </c>
      <c r="CR116" s="24">
        <v>0</v>
      </c>
      <c r="CS116" s="24">
        <v>0.02</v>
      </c>
      <c r="CT116" s="26">
        <v>42971</v>
      </c>
      <c r="CU116" s="24">
        <v>1</v>
      </c>
      <c r="CV116" s="24">
        <v>1</v>
      </c>
      <c r="CW116" s="26">
        <v>43083</v>
      </c>
      <c r="CX116" s="24">
        <v>1</v>
      </c>
      <c r="CY116" s="24">
        <v>0</v>
      </c>
      <c r="CZ116" s="24">
        <v>1</v>
      </c>
      <c r="DA116" s="24">
        <v>0</v>
      </c>
      <c r="DB116" s="24">
        <v>0</v>
      </c>
      <c r="DC116" s="24">
        <v>0</v>
      </c>
      <c r="DD116" s="24">
        <v>0</v>
      </c>
      <c r="DE116" s="24">
        <v>0</v>
      </c>
      <c r="DF116" s="24">
        <v>0</v>
      </c>
      <c r="DG116" s="24">
        <v>1</v>
      </c>
      <c r="DH116" s="26">
        <v>43776</v>
      </c>
      <c r="DI116" s="30"/>
    </row>
    <row r="117" spans="1:113" x14ac:dyDescent="0.25">
      <c r="A117" s="15">
        <v>22</v>
      </c>
      <c r="B117" s="16">
        <v>43381</v>
      </c>
      <c r="C117" s="17" t="s">
        <v>171</v>
      </c>
      <c r="D117" s="18">
        <v>350130440</v>
      </c>
      <c r="E117" s="19">
        <v>12814</v>
      </c>
      <c r="F117" s="20" t="s">
        <v>124</v>
      </c>
      <c r="G117" s="15">
        <v>25.18</v>
      </c>
      <c r="H117" s="15">
        <v>3.71</v>
      </c>
      <c r="I117" s="21">
        <v>40795</v>
      </c>
      <c r="J117" s="22">
        <f t="shared" si="31"/>
        <v>76.608333333333334</v>
      </c>
      <c r="K117" s="23">
        <v>3.13</v>
      </c>
      <c r="L117" s="23" t="s">
        <v>121</v>
      </c>
      <c r="M117" s="23">
        <v>9</v>
      </c>
      <c r="N117" s="23">
        <v>8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  <c r="T117" s="23" t="s">
        <v>172</v>
      </c>
      <c r="U117" s="23"/>
      <c r="V117" s="23">
        <v>1</v>
      </c>
      <c r="W117" s="23" t="s">
        <v>108</v>
      </c>
      <c r="X117" s="21">
        <v>40812</v>
      </c>
      <c r="Y117" s="21">
        <v>41725</v>
      </c>
      <c r="Z117" s="21">
        <v>41060</v>
      </c>
      <c r="AA117" s="22">
        <f t="shared" si="32"/>
        <v>665</v>
      </c>
      <c r="AB117" s="25">
        <v>1</v>
      </c>
      <c r="AC117" s="24">
        <v>1</v>
      </c>
      <c r="AD117" s="24" t="s">
        <v>150</v>
      </c>
      <c r="AE117" s="24">
        <v>1</v>
      </c>
      <c r="AF117" s="24">
        <v>0.04</v>
      </c>
      <c r="AG117" s="26">
        <v>41088</v>
      </c>
      <c r="AH117" s="24">
        <v>0</v>
      </c>
      <c r="AI117" s="24">
        <v>1</v>
      </c>
      <c r="AJ117" s="24">
        <v>0</v>
      </c>
      <c r="AK117" s="24">
        <v>1</v>
      </c>
      <c r="AL117" s="24">
        <v>0</v>
      </c>
      <c r="AM117" s="24" t="s">
        <v>132</v>
      </c>
      <c r="AN117" s="24" t="s">
        <v>111</v>
      </c>
      <c r="AO117" s="24" t="s">
        <v>118</v>
      </c>
      <c r="AP117" s="24">
        <v>1</v>
      </c>
      <c r="AQ117" s="27">
        <v>42492</v>
      </c>
      <c r="AR117" s="26">
        <v>43591</v>
      </c>
      <c r="AS117" s="28">
        <f>_xlfn.DAYS(AR117,AQ117)</f>
        <v>1099</v>
      </c>
      <c r="AT117" s="28">
        <f t="shared" ref="AT117:AT138" si="33">_xlfn.DAYS(AR117,AQ117)</f>
        <v>1099</v>
      </c>
      <c r="AU117" s="20">
        <v>0</v>
      </c>
      <c r="AV117" s="25">
        <f t="shared" ref="AV117:AV138" si="34">YEARFRAC(AQ117,E117)</f>
        <v>81.25555555555556</v>
      </c>
      <c r="AW117" s="26">
        <v>42492</v>
      </c>
      <c r="AX117" s="24">
        <v>62.6</v>
      </c>
      <c r="AY117" s="24"/>
      <c r="AZ117" s="24"/>
      <c r="BA117" s="24">
        <v>2.71</v>
      </c>
      <c r="BB117" s="24">
        <v>1.7</v>
      </c>
      <c r="BC117" s="24">
        <v>9</v>
      </c>
      <c r="BD117" s="24">
        <v>104</v>
      </c>
      <c r="BE117" s="24">
        <v>12.16</v>
      </c>
      <c r="BF117" s="24">
        <v>425</v>
      </c>
      <c r="BG117" s="24">
        <v>9.14</v>
      </c>
      <c r="BH117" s="24">
        <v>1</v>
      </c>
      <c r="BI117" s="24">
        <v>1.9</v>
      </c>
      <c r="BJ117" s="29">
        <f t="shared" ref="BJ117:BJ133" si="35">BG117/BI117</f>
        <v>4.810526315789474</v>
      </c>
      <c r="BK117" s="29">
        <f t="shared" ref="BK117:BK131" si="36">BI117/BH117</f>
        <v>1.9</v>
      </c>
      <c r="BL117" s="25">
        <f t="shared" ref="BL117:BL131" si="37">BF117/BI117</f>
        <v>223.68421052631581</v>
      </c>
      <c r="BM117" s="25">
        <f t="shared" ref="BM117:BM131" si="38">PRODUCT(BJ117,BF117)</f>
        <v>2044.4736842105265</v>
      </c>
      <c r="BN117" s="24">
        <v>1</v>
      </c>
      <c r="BO117" s="24">
        <v>0</v>
      </c>
      <c r="BP117" s="24">
        <v>2.94</v>
      </c>
      <c r="BQ117" s="26">
        <v>42835</v>
      </c>
      <c r="BR117" s="24">
        <v>0</v>
      </c>
      <c r="BS117" s="24">
        <v>0</v>
      </c>
      <c r="BT117" s="26"/>
      <c r="BU117" s="24">
        <v>0</v>
      </c>
      <c r="BV117" s="24">
        <v>0</v>
      </c>
      <c r="BW117" s="24"/>
      <c r="BX117" s="24"/>
      <c r="BY117" s="24"/>
      <c r="BZ117" s="24" t="s">
        <v>119</v>
      </c>
      <c r="CA117" s="24" t="s">
        <v>119</v>
      </c>
      <c r="CB117" s="24" t="s">
        <v>119</v>
      </c>
      <c r="CC117" s="24" t="s">
        <v>119</v>
      </c>
      <c r="CD117" s="24" t="s">
        <v>119</v>
      </c>
      <c r="CE117" s="24" t="s">
        <v>119</v>
      </c>
      <c r="CF117" s="24" t="s">
        <v>119</v>
      </c>
      <c r="CG117" s="24" t="s">
        <v>119</v>
      </c>
      <c r="CH117" s="24" t="s">
        <v>119</v>
      </c>
      <c r="CI117" s="24" t="s">
        <v>119</v>
      </c>
      <c r="CJ117" s="24" t="s">
        <v>119</v>
      </c>
      <c r="CK117" s="24" t="s">
        <v>119</v>
      </c>
      <c r="CL117" s="24" t="s">
        <v>119</v>
      </c>
      <c r="CM117" s="29" t="s">
        <v>119</v>
      </c>
      <c r="CN117" s="29" t="s">
        <v>119</v>
      </c>
      <c r="CO117" s="25" t="s">
        <v>119</v>
      </c>
      <c r="CP117" s="25" t="s">
        <v>119</v>
      </c>
      <c r="CQ117" s="24" t="s">
        <v>119</v>
      </c>
      <c r="CR117" s="24" t="s">
        <v>119</v>
      </c>
      <c r="CS117" s="24" t="s">
        <v>119</v>
      </c>
      <c r="CT117" s="24" t="s">
        <v>119</v>
      </c>
      <c r="CU117" s="24" t="s">
        <v>119</v>
      </c>
      <c r="CV117" s="24" t="s">
        <v>119</v>
      </c>
      <c r="CW117" s="24" t="s">
        <v>119</v>
      </c>
      <c r="CX117" s="24" t="s">
        <v>119</v>
      </c>
      <c r="CY117" s="24">
        <v>0</v>
      </c>
      <c r="CZ117" s="24">
        <v>0</v>
      </c>
      <c r="DA117" s="24">
        <v>0</v>
      </c>
      <c r="DB117" s="24">
        <v>0</v>
      </c>
      <c r="DC117" s="24">
        <v>0</v>
      </c>
      <c r="DD117" s="24">
        <v>0</v>
      </c>
      <c r="DE117" s="24">
        <v>0</v>
      </c>
      <c r="DF117" s="24">
        <v>0</v>
      </c>
      <c r="DG117" s="24">
        <v>1</v>
      </c>
      <c r="DH117" s="26">
        <v>43607</v>
      </c>
      <c r="DI117" s="30"/>
    </row>
    <row r="118" spans="1:113" x14ac:dyDescent="0.25">
      <c r="A118" s="15">
        <v>24</v>
      </c>
      <c r="B118" s="16">
        <v>43382</v>
      </c>
      <c r="C118" s="17" t="s">
        <v>174</v>
      </c>
      <c r="D118" s="18">
        <v>5703251103</v>
      </c>
      <c r="E118" s="19">
        <v>20904</v>
      </c>
      <c r="F118" s="20" t="s">
        <v>124</v>
      </c>
      <c r="G118" s="15">
        <v>0.03</v>
      </c>
      <c r="H118" s="15">
        <v>3.83</v>
      </c>
      <c r="I118" s="21">
        <v>40029</v>
      </c>
      <c r="J118" s="22">
        <f t="shared" si="31"/>
        <v>52.358333333333334</v>
      </c>
      <c r="K118" s="23">
        <v>5</v>
      </c>
      <c r="L118" s="23" t="s">
        <v>152</v>
      </c>
      <c r="M118" s="23">
        <v>7</v>
      </c>
      <c r="N118" s="23">
        <v>7</v>
      </c>
      <c r="O118" s="24">
        <v>0</v>
      </c>
      <c r="P118" s="24">
        <v>1</v>
      </c>
      <c r="Q118" s="24">
        <v>0</v>
      </c>
      <c r="R118" s="24">
        <v>1</v>
      </c>
      <c r="S118" s="24">
        <v>0</v>
      </c>
      <c r="T118" s="23" t="s">
        <v>160</v>
      </c>
      <c r="U118" s="23" t="s">
        <v>169</v>
      </c>
      <c r="V118" s="23">
        <v>0</v>
      </c>
      <c r="W118" s="23" t="s">
        <v>138</v>
      </c>
      <c r="X118" s="21">
        <v>42788</v>
      </c>
      <c r="Y118" s="21">
        <v>42788</v>
      </c>
      <c r="Z118" s="21">
        <v>42459</v>
      </c>
      <c r="AA118" s="22">
        <f t="shared" si="32"/>
        <v>329</v>
      </c>
      <c r="AB118" s="25">
        <v>0</v>
      </c>
      <c r="AC118" s="24">
        <v>1</v>
      </c>
      <c r="AD118" s="24" t="s">
        <v>109</v>
      </c>
      <c r="AE118" s="24">
        <v>0</v>
      </c>
      <c r="AF118" s="24">
        <v>1.42</v>
      </c>
      <c r="AG118" s="26">
        <v>42572</v>
      </c>
      <c r="AH118" s="24">
        <v>0</v>
      </c>
      <c r="AI118" s="24">
        <v>1</v>
      </c>
      <c r="AJ118" s="24">
        <v>0</v>
      </c>
      <c r="AK118" s="24">
        <v>0</v>
      </c>
      <c r="AL118" s="24">
        <v>0</v>
      </c>
      <c r="AM118" s="24" t="s">
        <v>132</v>
      </c>
      <c r="AN118" s="24" t="s">
        <v>111</v>
      </c>
      <c r="AO118" s="24" t="s">
        <v>118</v>
      </c>
      <c r="AP118" s="24">
        <v>1</v>
      </c>
      <c r="AQ118" s="27">
        <v>42810</v>
      </c>
      <c r="AR118" s="31">
        <v>45061</v>
      </c>
      <c r="AS118" s="28"/>
      <c r="AT118" s="28">
        <f t="shared" si="33"/>
        <v>2251</v>
      </c>
      <c r="AU118" s="20">
        <v>0</v>
      </c>
      <c r="AV118" s="25">
        <f t="shared" si="34"/>
        <v>59.975000000000001</v>
      </c>
      <c r="AW118" s="26">
        <v>42810</v>
      </c>
      <c r="AX118" s="24">
        <v>7.83</v>
      </c>
      <c r="AY118" s="24">
        <v>16.46</v>
      </c>
      <c r="AZ118" s="24"/>
      <c r="BA118" s="24">
        <v>3.37</v>
      </c>
      <c r="BB118" s="24">
        <v>1.29</v>
      </c>
      <c r="BC118" s="24">
        <v>1.5</v>
      </c>
      <c r="BD118" s="24">
        <v>134</v>
      </c>
      <c r="BE118" s="24">
        <v>6.3</v>
      </c>
      <c r="BF118" s="24">
        <v>265</v>
      </c>
      <c r="BG118" s="24">
        <v>3.34</v>
      </c>
      <c r="BH118" s="24">
        <v>0.63</v>
      </c>
      <c r="BI118" s="24">
        <v>1.92</v>
      </c>
      <c r="BJ118" s="29">
        <f t="shared" si="35"/>
        <v>1.7395833333333333</v>
      </c>
      <c r="BK118" s="29">
        <f t="shared" si="36"/>
        <v>3.0476190476190474</v>
      </c>
      <c r="BL118" s="25">
        <f t="shared" si="37"/>
        <v>138.02083333333334</v>
      </c>
      <c r="BM118" s="25">
        <f t="shared" si="38"/>
        <v>460.98958333333331</v>
      </c>
      <c r="BN118" s="24">
        <v>0</v>
      </c>
      <c r="BO118" s="24">
        <v>0</v>
      </c>
      <c r="BP118" s="24">
        <v>0.02</v>
      </c>
      <c r="BQ118" s="26">
        <v>43039</v>
      </c>
      <c r="BR118" s="24">
        <v>0</v>
      </c>
      <c r="BS118" s="24">
        <v>0</v>
      </c>
      <c r="BT118" s="26"/>
      <c r="BU118" s="24">
        <v>0</v>
      </c>
      <c r="BV118" s="24">
        <v>0</v>
      </c>
      <c r="BW118" s="24"/>
      <c r="BX118" s="24"/>
      <c r="BY118" s="24"/>
      <c r="BZ118" s="24" t="s">
        <v>119</v>
      </c>
      <c r="CA118" s="24" t="s">
        <v>119</v>
      </c>
      <c r="CB118" s="24" t="s">
        <v>119</v>
      </c>
      <c r="CC118" s="24" t="s">
        <v>119</v>
      </c>
      <c r="CD118" s="24" t="s">
        <v>119</v>
      </c>
      <c r="CE118" s="24" t="s">
        <v>119</v>
      </c>
      <c r="CF118" s="24" t="s">
        <v>119</v>
      </c>
      <c r="CG118" s="24" t="s">
        <v>119</v>
      </c>
      <c r="CH118" s="24" t="s">
        <v>119</v>
      </c>
      <c r="CI118" s="24" t="s">
        <v>119</v>
      </c>
      <c r="CJ118" s="24" t="s">
        <v>119</v>
      </c>
      <c r="CK118" s="24" t="s">
        <v>119</v>
      </c>
      <c r="CL118" s="24" t="s">
        <v>119</v>
      </c>
      <c r="CM118" s="29" t="s">
        <v>119</v>
      </c>
      <c r="CN118" s="29" t="s">
        <v>119</v>
      </c>
      <c r="CO118" s="25" t="s">
        <v>119</v>
      </c>
      <c r="CP118" s="25" t="s">
        <v>119</v>
      </c>
      <c r="CQ118" s="24" t="s">
        <v>119</v>
      </c>
      <c r="CR118" s="24" t="s">
        <v>119</v>
      </c>
      <c r="CS118" s="24" t="s">
        <v>119</v>
      </c>
      <c r="CT118" s="24" t="s">
        <v>119</v>
      </c>
      <c r="CU118" s="24" t="s">
        <v>119</v>
      </c>
      <c r="CV118" s="24" t="s">
        <v>119</v>
      </c>
      <c r="CW118" s="24" t="s">
        <v>119</v>
      </c>
      <c r="CX118" s="24" t="s">
        <v>119</v>
      </c>
      <c r="CY118" s="24">
        <v>0</v>
      </c>
      <c r="CZ118" s="24">
        <v>0</v>
      </c>
      <c r="DA118" s="24">
        <v>0</v>
      </c>
      <c r="DB118" s="24">
        <v>0</v>
      </c>
      <c r="DC118" s="24">
        <v>0</v>
      </c>
      <c r="DD118" s="24">
        <v>0</v>
      </c>
      <c r="DE118" s="24">
        <v>0</v>
      </c>
      <c r="DF118" s="24">
        <v>0</v>
      </c>
      <c r="DG118" s="24">
        <v>0</v>
      </c>
      <c r="DH118" s="26">
        <v>43887</v>
      </c>
      <c r="DI118" s="30"/>
    </row>
    <row r="119" spans="1:113" x14ac:dyDescent="0.25">
      <c r="A119" s="15">
        <v>25</v>
      </c>
      <c r="B119" s="16">
        <v>43382</v>
      </c>
      <c r="C119" s="17" t="s">
        <v>175</v>
      </c>
      <c r="D119" s="18">
        <v>480405150</v>
      </c>
      <c r="E119" s="19">
        <v>17628</v>
      </c>
      <c r="F119" s="20" t="s">
        <v>124</v>
      </c>
      <c r="G119" s="15">
        <v>24.96</v>
      </c>
      <c r="H119" s="15">
        <v>3.72</v>
      </c>
      <c r="I119" s="21">
        <v>39300</v>
      </c>
      <c r="J119" s="22">
        <f t="shared" si="31"/>
        <v>59.336111111111109</v>
      </c>
      <c r="K119" s="23">
        <v>7.55</v>
      </c>
      <c r="L119" s="23" t="s">
        <v>152</v>
      </c>
      <c r="M119" s="23">
        <v>7</v>
      </c>
      <c r="N119" s="24">
        <v>7</v>
      </c>
      <c r="O119" s="24">
        <v>0</v>
      </c>
      <c r="P119" s="24">
        <v>0</v>
      </c>
      <c r="Q119" s="24">
        <v>1</v>
      </c>
      <c r="R119" s="24">
        <v>0</v>
      </c>
      <c r="S119" s="24">
        <v>0</v>
      </c>
      <c r="T119" s="23" t="s">
        <v>168</v>
      </c>
      <c r="U119" s="23"/>
      <c r="V119" s="23">
        <v>0</v>
      </c>
      <c r="W119" s="37" t="s">
        <v>138</v>
      </c>
      <c r="X119" s="21">
        <v>43076</v>
      </c>
      <c r="Y119" s="21">
        <v>43076</v>
      </c>
      <c r="Z119" s="21">
        <v>40026</v>
      </c>
      <c r="AA119" s="22">
        <f t="shared" si="32"/>
        <v>3050</v>
      </c>
      <c r="AB119" s="25">
        <v>0</v>
      </c>
      <c r="AC119" s="24">
        <v>1</v>
      </c>
      <c r="AD119" s="24" t="s">
        <v>150</v>
      </c>
      <c r="AE119" s="24">
        <v>1</v>
      </c>
      <c r="AF119" s="24"/>
      <c r="AG119" s="26"/>
      <c r="AH119" s="24">
        <v>1</v>
      </c>
      <c r="AI119" s="24">
        <v>0</v>
      </c>
      <c r="AJ119" s="24">
        <v>0</v>
      </c>
      <c r="AK119" s="24">
        <v>0</v>
      </c>
      <c r="AL119" s="24">
        <v>0</v>
      </c>
      <c r="AM119" s="24" t="s">
        <v>132</v>
      </c>
      <c r="AN119" s="24" t="s">
        <v>111</v>
      </c>
      <c r="AO119" s="24" t="s">
        <v>118</v>
      </c>
      <c r="AP119" s="24">
        <v>0</v>
      </c>
      <c r="AQ119" s="27">
        <v>43089</v>
      </c>
      <c r="AR119" s="31">
        <v>45061</v>
      </c>
      <c r="AS119" s="28"/>
      <c r="AT119" s="28">
        <f t="shared" si="33"/>
        <v>1972</v>
      </c>
      <c r="AU119" s="20">
        <v>0</v>
      </c>
      <c r="AV119" s="25">
        <f t="shared" si="34"/>
        <v>69.708333333333329</v>
      </c>
      <c r="AW119" s="26">
        <v>43089</v>
      </c>
      <c r="AX119" s="24">
        <v>23.79</v>
      </c>
      <c r="AY119" s="24"/>
      <c r="AZ119" s="24"/>
      <c r="BA119" s="24">
        <v>3.59</v>
      </c>
      <c r="BB119" s="24">
        <v>1.36</v>
      </c>
      <c r="BC119" s="24">
        <v>1</v>
      </c>
      <c r="BD119" s="24">
        <v>142</v>
      </c>
      <c r="BE119" s="24">
        <v>5.49</v>
      </c>
      <c r="BF119" s="24">
        <v>283</v>
      </c>
      <c r="BG119" s="24">
        <v>2.97</v>
      </c>
      <c r="BH119" s="24">
        <v>0.41</v>
      </c>
      <c r="BI119" s="24">
        <v>1.95</v>
      </c>
      <c r="BJ119" s="29">
        <f t="shared" si="35"/>
        <v>1.5230769230769232</v>
      </c>
      <c r="BK119" s="29">
        <f t="shared" si="36"/>
        <v>4.7560975609756095</v>
      </c>
      <c r="BL119" s="25">
        <f t="shared" si="37"/>
        <v>145.12820512820514</v>
      </c>
      <c r="BM119" s="25">
        <f t="shared" si="38"/>
        <v>431.03076923076929</v>
      </c>
      <c r="BN119" s="24">
        <v>1</v>
      </c>
      <c r="BO119" s="24">
        <v>0</v>
      </c>
      <c r="BP119" s="24">
        <v>16.93</v>
      </c>
      <c r="BQ119" s="26">
        <v>43322</v>
      </c>
      <c r="BR119" s="24"/>
      <c r="BS119" s="24">
        <v>0</v>
      </c>
      <c r="BT119" s="26"/>
      <c r="BU119" s="24">
        <v>0</v>
      </c>
      <c r="BV119" s="24">
        <v>0</v>
      </c>
      <c r="BW119" s="24"/>
      <c r="BX119" s="24"/>
      <c r="BY119" s="24"/>
      <c r="BZ119" s="24" t="s">
        <v>119</v>
      </c>
      <c r="CA119" s="24" t="s">
        <v>119</v>
      </c>
      <c r="CB119" s="24" t="s">
        <v>119</v>
      </c>
      <c r="CC119" s="24" t="s">
        <v>119</v>
      </c>
      <c r="CD119" s="24" t="s">
        <v>119</v>
      </c>
      <c r="CE119" s="24" t="s">
        <v>119</v>
      </c>
      <c r="CF119" s="24" t="s">
        <v>119</v>
      </c>
      <c r="CG119" s="24" t="s">
        <v>119</v>
      </c>
      <c r="CH119" s="24" t="s">
        <v>119</v>
      </c>
      <c r="CI119" s="24" t="s">
        <v>119</v>
      </c>
      <c r="CJ119" s="24" t="s">
        <v>119</v>
      </c>
      <c r="CK119" s="24" t="s">
        <v>119</v>
      </c>
      <c r="CL119" s="24" t="s">
        <v>119</v>
      </c>
      <c r="CM119" s="29" t="s">
        <v>119</v>
      </c>
      <c r="CN119" s="29" t="s">
        <v>119</v>
      </c>
      <c r="CO119" s="25" t="s">
        <v>119</v>
      </c>
      <c r="CP119" s="25" t="s">
        <v>119</v>
      </c>
      <c r="CQ119" s="24" t="s">
        <v>119</v>
      </c>
      <c r="CR119" s="24" t="s">
        <v>119</v>
      </c>
      <c r="CS119" s="24" t="s">
        <v>119</v>
      </c>
      <c r="CT119" s="24" t="s">
        <v>119</v>
      </c>
      <c r="CU119" s="24" t="s">
        <v>119</v>
      </c>
      <c r="CV119" s="24" t="s">
        <v>119</v>
      </c>
      <c r="CW119" s="24" t="s">
        <v>119</v>
      </c>
      <c r="CX119" s="24" t="s">
        <v>119</v>
      </c>
      <c r="CY119" s="24">
        <v>0</v>
      </c>
      <c r="CZ119" s="24">
        <v>0</v>
      </c>
      <c r="DA119" s="24">
        <v>0</v>
      </c>
      <c r="DB119" s="24">
        <v>0</v>
      </c>
      <c r="DC119" s="24">
        <v>1</v>
      </c>
      <c r="DD119" s="24">
        <v>0</v>
      </c>
      <c r="DE119" s="24">
        <v>0</v>
      </c>
      <c r="DF119" s="24">
        <v>0</v>
      </c>
      <c r="DG119" s="24">
        <v>0</v>
      </c>
      <c r="DH119" s="26">
        <v>43868</v>
      </c>
      <c r="DI119" s="30"/>
    </row>
    <row r="120" spans="1:113" x14ac:dyDescent="0.25">
      <c r="A120" s="15">
        <v>26</v>
      </c>
      <c r="B120" s="16">
        <v>43383</v>
      </c>
      <c r="C120" s="17" t="s">
        <v>176</v>
      </c>
      <c r="D120" s="18">
        <v>490821109</v>
      </c>
      <c r="E120" s="19">
        <v>18131</v>
      </c>
      <c r="F120" s="20" t="s">
        <v>124</v>
      </c>
      <c r="G120" s="15">
        <v>0.02</v>
      </c>
      <c r="H120" s="15">
        <v>2.83</v>
      </c>
      <c r="I120" s="21">
        <v>41953</v>
      </c>
      <c r="J120" s="22">
        <f t="shared" si="31"/>
        <v>65.219444444444449</v>
      </c>
      <c r="K120" s="23">
        <v>27.9</v>
      </c>
      <c r="L120" s="23" t="s">
        <v>121</v>
      </c>
      <c r="M120" s="23">
        <v>9</v>
      </c>
      <c r="N120" s="23">
        <v>8</v>
      </c>
      <c r="O120" s="24">
        <v>0</v>
      </c>
      <c r="P120" s="24">
        <v>1</v>
      </c>
      <c r="Q120" s="24">
        <v>0</v>
      </c>
      <c r="R120" s="24">
        <v>0</v>
      </c>
      <c r="S120" s="24">
        <v>0</v>
      </c>
      <c r="T120" s="23" t="s">
        <v>169</v>
      </c>
      <c r="U120" s="23" t="s">
        <v>177</v>
      </c>
      <c r="V120" s="23">
        <v>0</v>
      </c>
      <c r="W120" s="23" t="s">
        <v>138</v>
      </c>
      <c r="X120" s="21">
        <v>42110</v>
      </c>
      <c r="Y120" s="21">
        <v>42782</v>
      </c>
      <c r="Z120" s="21">
        <v>42121</v>
      </c>
      <c r="AA120" s="22">
        <f t="shared" si="32"/>
        <v>661</v>
      </c>
      <c r="AB120" s="25">
        <v>1</v>
      </c>
      <c r="AC120" s="24">
        <v>1</v>
      </c>
      <c r="AD120" s="24" t="s">
        <v>109</v>
      </c>
      <c r="AE120" s="24">
        <v>0</v>
      </c>
      <c r="AF120" s="24">
        <v>0.14000000000000001</v>
      </c>
      <c r="AG120" s="26">
        <v>42572</v>
      </c>
      <c r="AH120" s="24">
        <v>1</v>
      </c>
      <c r="AI120" s="24">
        <v>1</v>
      </c>
      <c r="AJ120" s="24">
        <v>1</v>
      </c>
      <c r="AK120" s="24">
        <v>0</v>
      </c>
      <c r="AL120" s="24">
        <v>1</v>
      </c>
      <c r="AM120" s="24" t="s">
        <v>110</v>
      </c>
      <c r="AN120" s="24" t="s">
        <v>111</v>
      </c>
      <c r="AO120" s="24" t="s">
        <v>112</v>
      </c>
      <c r="AP120" s="24">
        <v>1</v>
      </c>
      <c r="AQ120" s="27">
        <v>42824</v>
      </c>
      <c r="AR120" s="26">
        <v>43635</v>
      </c>
      <c r="AS120" s="28">
        <f>_xlfn.DAYS(AR120,AQ120)</f>
        <v>811</v>
      </c>
      <c r="AT120" s="28">
        <f t="shared" si="33"/>
        <v>811</v>
      </c>
      <c r="AU120" s="20">
        <v>0</v>
      </c>
      <c r="AV120" s="25">
        <f t="shared" si="34"/>
        <v>67.608333333333334</v>
      </c>
      <c r="AW120" s="26">
        <v>42824</v>
      </c>
      <c r="AX120" s="24">
        <v>0.2</v>
      </c>
      <c r="AY120" s="24">
        <v>22.8</v>
      </c>
      <c r="AZ120" s="24"/>
      <c r="BA120" s="24">
        <v>4.04</v>
      </c>
      <c r="BB120" s="24">
        <v>1.57</v>
      </c>
      <c r="BC120" s="24">
        <v>2.2000000000000002</v>
      </c>
      <c r="BD120" s="24">
        <v>152</v>
      </c>
      <c r="BE120" s="24">
        <v>9</v>
      </c>
      <c r="BF120" s="24">
        <v>213</v>
      </c>
      <c r="BG120" s="24">
        <v>5.71</v>
      </c>
      <c r="BH120" s="24">
        <v>0.77</v>
      </c>
      <c r="BI120" s="24">
        <v>2.19</v>
      </c>
      <c r="BJ120" s="29">
        <f t="shared" si="35"/>
        <v>2.6073059360730593</v>
      </c>
      <c r="BK120" s="29">
        <f t="shared" si="36"/>
        <v>2.8441558441558441</v>
      </c>
      <c r="BL120" s="25">
        <f t="shared" si="37"/>
        <v>97.260273972602747</v>
      </c>
      <c r="BM120" s="25">
        <f t="shared" si="38"/>
        <v>555.35616438356158</v>
      </c>
      <c r="BN120" s="24">
        <v>1</v>
      </c>
      <c r="BO120" s="24">
        <v>0</v>
      </c>
      <c r="BP120" s="24">
        <v>0.01</v>
      </c>
      <c r="BQ120" s="26">
        <v>43523</v>
      </c>
      <c r="BR120" s="24">
        <v>0</v>
      </c>
      <c r="BS120" s="24">
        <v>1</v>
      </c>
      <c r="BT120" s="26">
        <v>42929</v>
      </c>
      <c r="BU120" s="24">
        <v>0</v>
      </c>
      <c r="BV120" s="24">
        <v>1</v>
      </c>
      <c r="BW120" s="26">
        <v>42163</v>
      </c>
      <c r="BX120" s="26">
        <v>42268</v>
      </c>
      <c r="BY120" s="24">
        <v>6</v>
      </c>
      <c r="BZ120" s="26">
        <v>42149</v>
      </c>
      <c r="CA120" s="24">
        <v>1.27</v>
      </c>
      <c r="CB120" s="24" t="s">
        <v>113</v>
      </c>
      <c r="CC120" s="24" t="s">
        <v>113</v>
      </c>
      <c r="CD120" s="24">
        <v>2.76</v>
      </c>
      <c r="CE120" s="24">
        <v>1.45</v>
      </c>
      <c r="CF120" s="24">
        <v>2.8</v>
      </c>
      <c r="CG120" s="24">
        <v>160</v>
      </c>
      <c r="CH120" s="24">
        <v>10.130000000000001</v>
      </c>
      <c r="CI120" s="24">
        <v>224</v>
      </c>
      <c r="CJ120" s="24">
        <v>6.59</v>
      </c>
      <c r="CK120" s="24">
        <v>0.82</v>
      </c>
      <c r="CL120" s="24">
        <v>2.46</v>
      </c>
      <c r="CM120" s="29">
        <f>CJ120/CL120</f>
        <v>2.678861788617886</v>
      </c>
      <c r="CN120" s="29">
        <f>CL120/CK120</f>
        <v>3</v>
      </c>
      <c r="CO120" s="25">
        <f>CI120/CL120</f>
        <v>91.056910569105696</v>
      </c>
      <c r="CP120" s="25">
        <f>PRODUCT(CM120,CI120)</f>
        <v>600.06504065040644</v>
      </c>
      <c r="CQ120" s="24">
        <v>0</v>
      </c>
      <c r="CR120" s="24">
        <v>0</v>
      </c>
      <c r="CS120" s="32">
        <v>0.14000000000000001</v>
      </c>
      <c r="CT120" s="27">
        <v>42572</v>
      </c>
      <c r="CU120" s="24" t="s">
        <v>119</v>
      </c>
      <c r="CV120" s="24">
        <v>1</v>
      </c>
      <c r="CW120" s="26">
        <v>42397</v>
      </c>
      <c r="CX120" s="24">
        <v>1</v>
      </c>
      <c r="CY120" s="24">
        <v>1</v>
      </c>
      <c r="CZ120" s="24">
        <v>0</v>
      </c>
      <c r="DA120" s="24">
        <v>0</v>
      </c>
      <c r="DB120" s="24">
        <v>0</v>
      </c>
      <c r="DC120" s="24">
        <v>0</v>
      </c>
      <c r="DD120" s="24">
        <v>0</v>
      </c>
      <c r="DE120" s="24">
        <v>0</v>
      </c>
      <c r="DF120" s="24">
        <v>0</v>
      </c>
      <c r="DG120" s="24">
        <v>1</v>
      </c>
      <c r="DH120" s="26">
        <v>43707</v>
      </c>
      <c r="DI120" s="30"/>
    </row>
    <row r="121" spans="1:113" x14ac:dyDescent="0.25">
      <c r="A121" s="15">
        <v>29</v>
      </c>
      <c r="B121" s="16">
        <v>43385</v>
      </c>
      <c r="C121" s="17" t="s">
        <v>183</v>
      </c>
      <c r="D121" s="18">
        <v>430708176</v>
      </c>
      <c r="E121" s="19">
        <v>15895</v>
      </c>
      <c r="F121" s="20" t="s">
        <v>124</v>
      </c>
      <c r="G121" s="15">
        <v>4.17</v>
      </c>
      <c r="H121" s="15">
        <v>2.88</v>
      </c>
      <c r="I121" s="21">
        <v>40585</v>
      </c>
      <c r="J121" s="22">
        <f t="shared" si="31"/>
        <v>67.591666666666669</v>
      </c>
      <c r="K121" s="23">
        <v>3.78</v>
      </c>
      <c r="L121" s="23" t="s">
        <v>121</v>
      </c>
      <c r="M121" s="23">
        <v>9</v>
      </c>
      <c r="N121" s="23">
        <v>8</v>
      </c>
      <c r="O121" s="24">
        <v>0</v>
      </c>
      <c r="P121" s="24">
        <v>1</v>
      </c>
      <c r="Q121" s="24">
        <v>0</v>
      </c>
      <c r="R121" s="24">
        <v>0</v>
      </c>
      <c r="S121" s="24">
        <v>0</v>
      </c>
      <c r="T121" s="23" t="s">
        <v>184</v>
      </c>
      <c r="U121" s="23" t="s">
        <v>127</v>
      </c>
      <c r="V121" s="23">
        <v>0</v>
      </c>
      <c r="W121" s="23" t="s">
        <v>138</v>
      </c>
      <c r="X121" s="21">
        <v>42565</v>
      </c>
      <c r="Y121" s="21">
        <v>42565</v>
      </c>
      <c r="Z121" s="21">
        <v>41535</v>
      </c>
      <c r="AA121" s="22">
        <f t="shared" si="32"/>
        <v>1030</v>
      </c>
      <c r="AB121" s="25">
        <v>0</v>
      </c>
      <c r="AC121" s="24">
        <v>1</v>
      </c>
      <c r="AD121" s="24" t="s">
        <v>117</v>
      </c>
      <c r="AE121" s="24">
        <v>0</v>
      </c>
      <c r="AF121" s="24">
        <v>0.01</v>
      </c>
      <c r="AG121" s="26">
        <v>41718</v>
      </c>
      <c r="AH121" s="24">
        <v>0</v>
      </c>
      <c r="AI121" s="24">
        <v>1</v>
      </c>
      <c r="AJ121" s="24">
        <v>0</v>
      </c>
      <c r="AK121" s="24">
        <v>0</v>
      </c>
      <c r="AL121" s="24">
        <v>0</v>
      </c>
      <c r="AM121" s="24" t="s">
        <v>132</v>
      </c>
      <c r="AN121" s="24" t="s">
        <v>111</v>
      </c>
      <c r="AO121" s="24" t="s">
        <v>118</v>
      </c>
      <c r="AP121" s="24">
        <v>1</v>
      </c>
      <c r="AQ121" s="27">
        <v>42578</v>
      </c>
      <c r="AR121" s="26">
        <v>43506</v>
      </c>
      <c r="AS121" s="28">
        <f>_xlfn.DAYS(AR121,AQ121)</f>
        <v>928</v>
      </c>
      <c r="AT121" s="28">
        <f t="shared" si="33"/>
        <v>928</v>
      </c>
      <c r="AU121" s="20">
        <v>0</v>
      </c>
      <c r="AV121" s="25">
        <f t="shared" si="34"/>
        <v>73.052777777777777</v>
      </c>
      <c r="AW121" s="26">
        <v>42578</v>
      </c>
      <c r="AX121" s="24">
        <v>5.51</v>
      </c>
      <c r="AY121" s="24"/>
      <c r="AZ121" s="24"/>
      <c r="BA121" s="24">
        <v>2.48</v>
      </c>
      <c r="BB121" s="24">
        <v>2.2599999999999998</v>
      </c>
      <c r="BC121" s="24">
        <v>17.399999999999999</v>
      </c>
      <c r="BD121" s="24">
        <v>134</v>
      </c>
      <c r="BE121" s="24">
        <v>5.61</v>
      </c>
      <c r="BF121" s="24">
        <v>216</v>
      </c>
      <c r="BG121" s="24">
        <v>3.18</v>
      </c>
      <c r="BH121" s="24">
        <v>0.55000000000000004</v>
      </c>
      <c r="BI121" s="24">
        <v>1.72</v>
      </c>
      <c r="BJ121" s="29">
        <f t="shared" si="35"/>
        <v>1.8488372093023258</v>
      </c>
      <c r="BK121" s="29">
        <f t="shared" si="36"/>
        <v>3.127272727272727</v>
      </c>
      <c r="BL121" s="25">
        <f t="shared" si="37"/>
        <v>125.58139534883721</v>
      </c>
      <c r="BM121" s="25">
        <f t="shared" si="38"/>
        <v>399.34883720930236</v>
      </c>
      <c r="BN121" s="24">
        <v>0</v>
      </c>
      <c r="BO121" s="24">
        <v>0</v>
      </c>
      <c r="BP121" s="24">
        <v>0.02</v>
      </c>
      <c r="BQ121" s="26">
        <v>42800</v>
      </c>
      <c r="BR121" s="24"/>
      <c r="BS121" s="24">
        <v>1</v>
      </c>
      <c r="BT121" s="26">
        <v>42776</v>
      </c>
      <c r="BU121" s="24">
        <v>0</v>
      </c>
      <c r="BV121" s="24">
        <v>1</v>
      </c>
      <c r="BW121" s="26">
        <v>43524</v>
      </c>
      <c r="BX121" s="26">
        <v>43643</v>
      </c>
      <c r="BY121" s="24">
        <v>6</v>
      </c>
      <c r="BZ121" s="26">
        <v>43511</v>
      </c>
      <c r="CA121" s="24">
        <v>8.09</v>
      </c>
      <c r="CB121" s="24" t="s">
        <v>113</v>
      </c>
      <c r="CC121" s="24" t="s">
        <v>113</v>
      </c>
      <c r="CD121" s="24">
        <v>2.5099999999999998</v>
      </c>
      <c r="CE121" s="24">
        <v>2.72</v>
      </c>
      <c r="CF121" s="24">
        <v>29.5</v>
      </c>
      <c r="CG121" s="24">
        <v>113</v>
      </c>
      <c r="CH121" s="24">
        <v>6.39</v>
      </c>
      <c r="CI121" s="24">
        <v>290</v>
      </c>
      <c r="CJ121" s="24">
        <v>4.0599999999999996</v>
      </c>
      <c r="CK121" s="24">
        <v>0.56999999999999995</v>
      </c>
      <c r="CL121" s="24">
        <v>1.51</v>
      </c>
      <c r="CM121" s="29">
        <f>CJ121/CL121</f>
        <v>2.6887417218543042</v>
      </c>
      <c r="CN121" s="29">
        <f>CL121/CK121</f>
        <v>2.6491228070175441</v>
      </c>
      <c r="CO121" s="25">
        <f>CI121/CL121</f>
        <v>192.05298013245033</v>
      </c>
      <c r="CP121" s="25">
        <f>PRODUCT(CM121,CI121)</f>
        <v>779.73509933774824</v>
      </c>
      <c r="CQ121" s="24">
        <v>1</v>
      </c>
      <c r="CR121" s="24" t="s">
        <v>113</v>
      </c>
      <c r="CS121" s="24">
        <v>5.22</v>
      </c>
      <c r="CT121" s="26">
        <v>43545</v>
      </c>
      <c r="CU121" s="24">
        <v>0</v>
      </c>
      <c r="CV121" s="24">
        <v>0</v>
      </c>
      <c r="CW121" s="26" t="s">
        <v>119</v>
      </c>
      <c r="CX121" s="24">
        <v>0</v>
      </c>
      <c r="CY121" s="24">
        <v>0</v>
      </c>
      <c r="CZ121" s="24">
        <v>0</v>
      </c>
      <c r="DA121" s="24">
        <v>0</v>
      </c>
      <c r="DB121" s="24">
        <v>0</v>
      </c>
      <c r="DC121" s="24">
        <v>1</v>
      </c>
      <c r="DD121" s="24">
        <v>0</v>
      </c>
      <c r="DE121" s="24">
        <v>1</v>
      </c>
      <c r="DF121" s="24">
        <v>0</v>
      </c>
      <c r="DG121" s="24">
        <v>0</v>
      </c>
      <c r="DH121" s="26">
        <v>43894</v>
      </c>
      <c r="DI121" s="30"/>
    </row>
    <row r="122" spans="1:113" x14ac:dyDescent="0.25">
      <c r="A122" s="15">
        <v>31</v>
      </c>
      <c r="B122" s="16">
        <v>43388</v>
      </c>
      <c r="C122" s="17" t="s">
        <v>186</v>
      </c>
      <c r="D122" s="18">
        <v>4903110373</v>
      </c>
      <c r="E122" s="19">
        <v>17967</v>
      </c>
      <c r="F122" s="20" t="s">
        <v>124</v>
      </c>
      <c r="G122" s="15">
        <v>0.01</v>
      </c>
      <c r="H122" s="15">
        <v>3.32</v>
      </c>
      <c r="I122" s="21">
        <v>40545</v>
      </c>
      <c r="J122" s="22">
        <f t="shared" si="31"/>
        <v>61.81111111111111</v>
      </c>
      <c r="K122" s="23"/>
      <c r="L122" s="23" t="s">
        <v>121</v>
      </c>
      <c r="M122" s="23">
        <v>9</v>
      </c>
      <c r="N122" s="23">
        <v>8</v>
      </c>
      <c r="O122" s="24">
        <v>0</v>
      </c>
      <c r="P122" s="24">
        <v>1</v>
      </c>
      <c r="Q122" s="24">
        <v>0</v>
      </c>
      <c r="R122" s="24">
        <v>0</v>
      </c>
      <c r="S122" s="24">
        <v>1</v>
      </c>
      <c r="T122" s="23"/>
      <c r="U122" s="23" t="s">
        <v>127</v>
      </c>
      <c r="V122" s="23">
        <v>0</v>
      </c>
      <c r="W122" s="23" t="s">
        <v>128</v>
      </c>
      <c r="X122" s="21">
        <v>42894</v>
      </c>
      <c r="Y122" s="21">
        <v>42894</v>
      </c>
      <c r="Z122" s="21">
        <v>41883</v>
      </c>
      <c r="AA122" s="22">
        <f t="shared" si="32"/>
        <v>1011</v>
      </c>
      <c r="AB122" s="25">
        <v>0</v>
      </c>
      <c r="AC122" s="24">
        <v>1</v>
      </c>
      <c r="AD122" s="24" t="s">
        <v>117</v>
      </c>
      <c r="AE122" s="24">
        <v>0</v>
      </c>
      <c r="AF122" s="24"/>
      <c r="AG122" s="26"/>
      <c r="AH122" s="24">
        <v>0</v>
      </c>
      <c r="AI122" s="24">
        <v>1</v>
      </c>
      <c r="AJ122" s="24">
        <v>0</v>
      </c>
      <c r="AK122" s="24">
        <v>0</v>
      </c>
      <c r="AL122" s="24">
        <v>0</v>
      </c>
      <c r="AM122" s="24" t="s">
        <v>132</v>
      </c>
      <c r="AN122" s="24" t="s">
        <v>111</v>
      </c>
      <c r="AO122" s="24" t="s">
        <v>118</v>
      </c>
      <c r="AP122" s="24">
        <v>0</v>
      </c>
      <c r="AQ122" s="27">
        <v>42926</v>
      </c>
      <c r="AR122" s="31">
        <v>45061</v>
      </c>
      <c r="AS122" s="28"/>
      <c r="AT122" s="28">
        <f t="shared" si="33"/>
        <v>2135</v>
      </c>
      <c r="AU122" s="20">
        <v>0</v>
      </c>
      <c r="AV122" s="25">
        <f t="shared" si="34"/>
        <v>68.333333333333329</v>
      </c>
      <c r="AW122" s="26">
        <v>42919</v>
      </c>
      <c r="AX122" s="24">
        <v>2.13</v>
      </c>
      <c r="AY122" s="24">
        <v>19.079999999999998</v>
      </c>
      <c r="AZ122" s="24">
        <v>166.14</v>
      </c>
      <c r="BA122" s="24">
        <v>3.78</v>
      </c>
      <c r="BB122" s="24">
        <v>1.1000000000000001</v>
      </c>
      <c r="BC122" s="24">
        <v>8.6</v>
      </c>
      <c r="BD122" s="24">
        <v>140</v>
      </c>
      <c r="BE122" s="24">
        <v>5.89</v>
      </c>
      <c r="BF122" s="24">
        <v>280</v>
      </c>
      <c r="BG122" s="24">
        <v>3.84</v>
      </c>
      <c r="BH122" s="24">
        <v>0.56000000000000005</v>
      </c>
      <c r="BI122" s="24">
        <v>1.4</v>
      </c>
      <c r="BJ122" s="29">
        <f t="shared" si="35"/>
        <v>2.7428571428571429</v>
      </c>
      <c r="BK122" s="29">
        <f t="shared" si="36"/>
        <v>2.4999999999999996</v>
      </c>
      <c r="BL122" s="25">
        <f t="shared" si="37"/>
        <v>200</v>
      </c>
      <c r="BM122" s="25">
        <f t="shared" si="38"/>
        <v>768</v>
      </c>
      <c r="BN122" s="24">
        <v>0</v>
      </c>
      <c r="BO122" s="24">
        <v>0</v>
      </c>
      <c r="BP122" s="24">
        <v>0.01</v>
      </c>
      <c r="BQ122" s="26">
        <v>43185</v>
      </c>
      <c r="BR122" s="24"/>
      <c r="BS122" s="24">
        <v>1</v>
      </c>
      <c r="BT122" s="26">
        <v>43118</v>
      </c>
      <c r="BU122" s="24">
        <v>0</v>
      </c>
      <c r="BV122" s="24">
        <v>0</v>
      </c>
      <c r="BW122" s="24"/>
      <c r="BX122" s="24"/>
      <c r="BY122" s="24"/>
      <c r="BZ122" s="24" t="s">
        <v>119</v>
      </c>
      <c r="CA122" s="24" t="s">
        <v>119</v>
      </c>
      <c r="CB122" s="24" t="s">
        <v>119</v>
      </c>
      <c r="CC122" s="24" t="s">
        <v>119</v>
      </c>
      <c r="CD122" s="24" t="s">
        <v>119</v>
      </c>
      <c r="CE122" s="24" t="s">
        <v>119</v>
      </c>
      <c r="CF122" s="24" t="s">
        <v>119</v>
      </c>
      <c r="CG122" s="24" t="s">
        <v>119</v>
      </c>
      <c r="CH122" s="24" t="s">
        <v>119</v>
      </c>
      <c r="CI122" s="24" t="s">
        <v>119</v>
      </c>
      <c r="CJ122" s="24" t="s">
        <v>119</v>
      </c>
      <c r="CK122" s="24" t="s">
        <v>119</v>
      </c>
      <c r="CL122" s="24" t="s">
        <v>119</v>
      </c>
      <c r="CM122" s="29" t="s">
        <v>119</v>
      </c>
      <c r="CN122" s="29" t="s">
        <v>119</v>
      </c>
      <c r="CO122" s="25" t="s">
        <v>119</v>
      </c>
      <c r="CP122" s="25" t="s">
        <v>119</v>
      </c>
      <c r="CQ122" s="24" t="s">
        <v>119</v>
      </c>
      <c r="CR122" s="24" t="s">
        <v>119</v>
      </c>
      <c r="CS122" s="24" t="s">
        <v>119</v>
      </c>
      <c r="CT122" s="24" t="s">
        <v>119</v>
      </c>
      <c r="CU122" s="24" t="s">
        <v>119</v>
      </c>
      <c r="CV122" s="24" t="s">
        <v>119</v>
      </c>
      <c r="CW122" s="24" t="s">
        <v>119</v>
      </c>
      <c r="CX122" s="24" t="s">
        <v>119</v>
      </c>
      <c r="CY122" s="24">
        <v>0</v>
      </c>
      <c r="CZ122" s="24">
        <v>0</v>
      </c>
      <c r="DA122" s="24">
        <v>0</v>
      </c>
      <c r="DB122" s="24">
        <v>0</v>
      </c>
      <c r="DC122" s="24">
        <v>1</v>
      </c>
      <c r="DD122" s="24">
        <v>0</v>
      </c>
      <c r="DE122" s="24">
        <v>1</v>
      </c>
      <c r="DF122" s="24">
        <v>1</v>
      </c>
      <c r="DG122" s="24">
        <v>0</v>
      </c>
      <c r="DH122" s="26">
        <v>43892</v>
      </c>
      <c r="DI122" s="30" t="s">
        <v>187</v>
      </c>
    </row>
    <row r="123" spans="1:113" x14ac:dyDescent="0.25">
      <c r="A123" s="15">
        <v>34</v>
      </c>
      <c r="B123" s="16">
        <v>43390</v>
      </c>
      <c r="C123" s="17" t="s">
        <v>191</v>
      </c>
      <c r="D123" s="18">
        <v>460522472</v>
      </c>
      <c r="E123" s="19">
        <v>16944</v>
      </c>
      <c r="F123" s="20" t="s">
        <v>124</v>
      </c>
      <c r="G123" s="15">
        <v>2.75</v>
      </c>
      <c r="H123" s="15">
        <v>2.88</v>
      </c>
      <c r="I123" s="21">
        <v>41730</v>
      </c>
      <c r="J123" s="22">
        <f t="shared" si="31"/>
        <v>67.858333333333334</v>
      </c>
      <c r="K123" s="23">
        <v>76</v>
      </c>
      <c r="L123" s="23" t="s">
        <v>121</v>
      </c>
      <c r="M123" s="23">
        <v>9</v>
      </c>
      <c r="N123" s="23">
        <v>8</v>
      </c>
      <c r="O123" s="24">
        <v>0</v>
      </c>
      <c r="P123" s="24">
        <v>1</v>
      </c>
      <c r="Q123" s="24">
        <v>0</v>
      </c>
      <c r="R123" s="24">
        <v>0</v>
      </c>
      <c r="S123" s="24">
        <v>0</v>
      </c>
      <c r="T123" s="23" t="s">
        <v>160</v>
      </c>
      <c r="U123" s="23"/>
      <c r="V123" s="23">
        <v>0</v>
      </c>
      <c r="W123" s="23" t="s">
        <v>138</v>
      </c>
      <c r="X123" s="21">
        <v>43019</v>
      </c>
      <c r="Y123" s="21">
        <v>43019</v>
      </c>
      <c r="Z123" s="21">
        <v>42005</v>
      </c>
      <c r="AA123" s="22">
        <f t="shared" si="32"/>
        <v>1014</v>
      </c>
      <c r="AB123" s="25">
        <v>0</v>
      </c>
      <c r="AC123" s="24">
        <v>1</v>
      </c>
      <c r="AD123" s="24" t="s">
        <v>117</v>
      </c>
      <c r="AE123" s="24">
        <v>0</v>
      </c>
      <c r="AF123" s="24"/>
      <c r="AG123" s="26"/>
      <c r="AH123" s="24">
        <v>0</v>
      </c>
      <c r="AI123" s="24">
        <v>0</v>
      </c>
      <c r="AJ123" s="24">
        <v>1</v>
      </c>
      <c r="AK123" s="24">
        <v>0</v>
      </c>
      <c r="AL123" s="24">
        <v>0</v>
      </c>
      <c r="AM123" s="24" t="s">
        <v>110</v>
      </c>
      <c r="AN123" s="24" t="s">
        <v>111</v>
      </c>
      <c r="AO123" s="24" t="s">
        <v>118</v>
      </c>
      <c r="AP123" s="24">
        <v>1</v>
      </c>
      <c r="AQ123" s="27">
        <v>43252</v>
      </c>
      <c r="AR123" s="31">
        <v>45061</v>
      </c>
      <c r="AS123" s="28"/>
      <c r="AT123" s="28">
        <f t="shared" si="33"/>
        <v>1809</v>
      </c>
      <c r="AU123" s="20">
        <v>0</v>
      </c>
      <c r="AV123" s="25">
        <f t="shared" si="34"/>
        <v>72.025000000000006</v>
      </c>
      <c r="AW123" s="26">
        <v>43252</v>
      </c>
      <c r="AX123" s="24">
        <v>14.44</v>
      </c>
      <c r="AY123" s="24"/>
      <c r="AZ123" s="24"/>
      <c r="BA123" s="24">
        <v>3.3</v>
      </c>
      <c r="BB123" s="24">
        <v>1.55</v>
      </c>
      <c r="BC123" s="24">
        <v>10.7</v>
      </c>
      <c r="BD123" s="24">
        <v>129</v>
      </c>
      <c r="BE123" s="24">
        <v>7.15</v>
      </c>
      <c r="BF123" s="24">
        <v>198</v>
      </c>
      <c r="BG123" s="24">
        <v>4.4400000000000004</v>
      </c>
      <c r="BH123" s="24">
        <v>0.95</v>
      </c>
      <c r="BI123" s="24">
        <v>1.38</v>
      </c>
      <c r="BJ123" s="29">
        <f t="shared" si="35"/>
        <v>3.2173913043478266</v>
      </c>
      <c r="BK123" s="29">
        <f t="shared" si="36"/>
        <v>1.4526315789473683</v>
      </c>
      <c r="BL123" s="25">
        <f t="shared" si="37"/>
        <v>143.47826086956522</v>
      </c>
      <c r="BM123" s="25">
        <f t="shared" si="38"/>
        <v>637.04347826086962</v>
      </c>
      <c r="BN123" s="24">
        <v>0</v>
      </c>
      <c r="BO123" s="24">
        <v>0</v>
      </c>
      <c r="BP123" s="24">
        <v>2.57</v>
      </c>
      <c r="BQ123" s="26">
        <v>43446</v>
      </c>
      <c r="BR123" s="24"/>
      <c r="BS123" s="24">
        <v>0</v>
      </c>
      <c r="BT123" s="26"/>
      <c r="BU123" s="24">
        <v>0</v>
      </c>
      <c r="BV123" s="24">
        <v>0</v>
      </c>
      <c r="BW123" s="24"/>
      <c r="BX123" s="24"/>
      <c r="BY123" s="24"/>
      <c r="BZ123" s="24" t="s">
        <v>119</v>
      </c>
      <c r="CA123" s="24" t="s">
        <v>119</v>
      </c>
      <c r="CB123" s="24" t="s">
        <v>119</v>
      </c>
      <c r="CC123" s="24" t="s">
        <v>119</v>
      </c>
      <c r="CD123" s="24" t="s">
        <v>119</v>
      </c>
      <c r="CE123" s="24" t="s">
        <v>119</v>
      </c>
      <c r="CF123" s="24" t="s">
        <v>119</v>
      </c>
      <c r="CG123" s="24" t="s">
        <v>119</v>
      </c>
      <c r="CH123" s="24" t="s">
        <v>119</v>
      </c>
      <c r="CI123" s="24" t="s">
        <v>119</v>
      </c>
      <c r="CJ123" s="24" t="s">
        <v>119</v>
      </c>
      <c r="CK123" s="24" t="s">
        <v>119</v>
      </c>
      <c r="CL123" s="24" t="s">
        <v>119</v>
      </c>
      <c r="CM123" s="29" t="s">
        <v>119</v>
      </c>
      <c r="CN123" s="29" t="s">
        <v>119</v>
      </c>
      <c r="CO123" s="25" t="s">
        <v>119</v>
      </c>
      <c r="CP123" s="25" t="s">
        <v>119</v>
      </c>
      <c r="CQ123" s="24" t="s">
        <v>119</v>
      </c>
      <c r="CR123" s="24" t="s">
        <v>119</v>
      </c>
      <c r="CS123" s="24" t="s">
        <v>119</v>
      </c>
      <c r="CT123" s="24" t="s">
        <v>119</v>
      </c>
      <c r="CU123" s="24" t="s">
        <v>119</v>
      </c>
      <c r="CV123" s="24" t="s">
        <v>119</v>
      </c>
      <c r="CW123" s="24" t="s">
        <v>119</v>
      </c>
      <c r="CX123" s="24" t="s">
        <v>119</v>
      </c>
      <c r="CY123" s="24">
        <v>0</v>
      </c>
      <c r="CZ123" s="24">
        <v>0</v>
      </c>
      <c r="DA123" s="24">
        <v>0</v>
      </c>
      <c r="DB123" s="24">
        <v>0</v>
      </c>
      <c r="DC123" s="24">
        <v>1</v>
      </c>
      <c r="DD123" s="24">
        <v>0</v>
      </c>
      <c r="DE123" s="24">
        <v>0</v>
      </c>
      <c r="DF123" s="24">
        <v>0</v>
      </c>
      <c r="DG123" s="24">
        <v>0</v>
      </c>
      <c r="DH123" s="26">
        <v>43894</v>
      </c>
      <c r="DI123" s="30"/>
    </row>
    <row r="124" spans="1:113" x14ac:dyDescent="0.25">
      <c r="A124" s="15">
        <v>37</v>
      </c>
      <c r="B124" s="16">
        <v>43390</v>
      </c>
      <c r="C124" s="17" t="s">
        <v>194</v>
      </c>
      <c r="D124" s="18">
        <v>460409494</v>
      </c>
      <c r="E124" s="19">
        <v>16901</v>
      </c>
      <c r="F124" s="20" t="s">
        <v>124</v>
      </c>
      <c r="G124" s="15">
        <v>10.37</v>
      </c>
      <c r="H124" s="15">
        <v>4.55</v>
      </c>
      <c r="I124" s="21">
        <v>42838</v>
      </c>
      <c r="J124" s="22">
        <f t="shared" si="31"/>
        <v>71.011111111111106</v>
      </c>
      <c r="K124" s="23">
        <v>724</v>
      </c>
      <c r="L124" s="23" t="s">
        <v>125</v>
      </c>
      <c r="M124" s="23">
        <v>7</v>
      </c>
      <c r="N124" s="23">
        <v>7</v>
      </c>
      <c r="O124" s="24">
        <v>0</v>
      </c>
      <c r="P124" s="24">
        <v>0</v>
      </c>
      <c r="Q124" s="24">
        <v>0</v>
      </c>
      <c r="R124" s="24">
        <v>0</v>
      </c>
      <c r="S124" s="24">
        <v>0</v>
      </c>
      <c r="T124" s="23" t="s">
        <v>146</v>
      </c>
      <c r="U124" s="23"/>
      <c r="V124" s="23">
        <v>1</v>
      </c>
      <c r="W124" s="23" t="s">
        <v>108</v>
      </c>
      <c r="X124" s="21">
        <v>42817</v>
      </c>
      <c r="Y124" s="21"/>
      <c r="Z124" s="21">
        <v>42872</v>
      </c>
      <c r="AA124" s="22"/>
      <c r="AB124" s="25">
        <v>1</v>
      </c>
      <c r="AC124" s="24">
        <v>1</v>
      </c>
      <c r="AD124" s="24" t="s">
        <v>109</v>
      </c>
      <c r="AE124" s="24">
        <v>0</v>
      </c>
      <c r="AF124" s="24">
        <v>3.52</v>
      </c>
      <c r="AG124" s="26">
        <v>43677</v>
      </c>
      <c r="AH124" s="24">
        <v>0</v>
      </c>
      <c r="AI124" s="24">
        <v>1</v>
      </c>
      <c r="AJ124" s="24">
        <v>0</v>
      </c>
      <c r="AK124" s="24">
        <v>0</v>
      </c>
      <c r="AL124" s="24">
        <v>0</v>
      </c>
      <c r="AM124" s="24" t="s">
        <v>132</v>
      </c>
      <c r="AN124" s="24" t="s">
        <v>135</v>
      </c>
      <c r="AO124" s="24"/>
      <c r="AP124" s="24">
        <v>1</v>
      </c>
      <c r="AQ124" s="27">
        <v>42935</v>
      </c>
      <c r="AR124" s="31">
        <v>45061</v>
      </c>
      <c r="AS124" s="28"/>
      <c r="AT124" s="28">
        <f t="shared" si="33"/>
        <v>2126</v>
      </c>
      <c r="AU124" s="20">
        <v>0</v>
      </c>
      <c r="AV124" s="25">
        <f t="shared" si="34"/>
        <v>71.277777777777771</v>
      </c>
      <c r="AW124" s="26">
        <v>42935</v>
      </c>
      <c r="AX124" s="24">
        <v>167.41</v>
      </c>
      <c r="AY124" s="24"/>
      <c r="AZ124" s="24"/>
      <c r="BA124" s="24">
        <v>4.59</v>
      </c>
      <c r="BB124" s="24">
        <v>13.08</v>
      </c>
      <c r="BC124" s="24">
        <v>0.6</v>
      </c>
      <c r="BD124" s="24">
        <v>129</v>
      </c>
      <c r="BE124" s="24">
        <v>4.32</v>
      </c>
      <c r="BF124" s="24">
        <v>220</v>
      </c>
      <c r="BG124" s="24">
        <v>2.16</v>
      </c>
      <c r="BH124" s="24">
        <v>0.51</v>
      </c>
      <c r="BI124" s="24">
        <v>1.46</v>
      </c>
      <c r="BJ124" s="29">
        <f t="shared" si="35"/>
        <v>1.4794520547945207</v>
      </c>
      <c r="BK124" s="29">
        <f t="shared" si="36"/>
        <v>2.8627450980392157</v>
      </c>
      <c r="BL124" s="25">
        <f t="shared" si="37"/>
        <v>150.68493150684932</v>
      </c>
      <c r="BM124" s="25">
        <f t="shared" si="38"/>
        <v>325.47945205479454</v>
      </c>
      <c r="BN124" s="24">
        <v>1</v>
      </c>
      <c r="BO124" s="24">
        <v>0</v>
      </c>
      <c r="BP124" s="24">
        <v>1.89</v>
      </c>
      <c r="BQ124" s="26">
        <v>43852</v>
      </c>
      <c r="BR124" s="24"/>
      <c r="BS124" s="24">
        <v>1</v>
      </c>
      <c r="BT124" s="26">
        <v>43118</v>
      </c>
      <c r="BU124" s="24">
        <v>0</v>
      </c>
      <c r="BV124" s="24">
        <v>0</v>
      </c>
      <c r="BW124" s="24"/>
      <c r="BX124" s="24"/>
      <c r="BY124" s="24"/>
      <c r="BZ124" s="24" t="s">
        <v>119</v>
      </c>
      <c r="CA124" s="24" t="s">
        <v>119</v>
      </c>
      <c r="CB124" s="24" t="s">
        <v>119</v>
      </c>
      <c r="CC124" s="24" t="s">
        <v>119</v>
      </c>
      <c r="CD124" s="24" t="s">
        <v>119</v>
      </c>
      <c r="CE124" s="24" t="s">
        <v>119</v>
      </c>
      <c r="CF124" s="24" t="s">
        <v>119</v>
      </c>
      <c r="CG124" s="24" t="s">
        <v>119</v>
      </c>
      <c r="CH124" s="24" t="s">
        <v>119</v>
      </c>
      <c r="CI124" s="24" t="s">
        <v>119</v>
      </c>
      <c r="CJ124" s="24" t="s">
        <v>119</v>
      </c>
      <c r="CK124" s="24" t="s">
        <v>119</v>
      </c>
      <c r="CL124" s="24" t="s">
        <v>119</v>
      </c>
      <c r="CM124" s="29" t="s">
        <v>119</v>
      </c>
      <c r="CN124" s="29" t="s">
        <v>119</v>
      </c>
      <c r="CO124" s="25" t="s">
        <v>119</v>
      </c>
      <c r="CP124" s="25" t="s">
        <v>119</v>
      </c>
      <c r="CQ124" s="24" t="s">
        <v>119</v>
      </c>
      <c r="CR124" s="24" t="s">
        <v>119</v>
      </c>
      <c r="CS124" s="24" t="s">
        <v>119</v>
      </c>
      <c r="CT124" s="24" t="s">
        <v>119</v>
      </c>
      <c r="CU124" s="24" t="s">
        <v>119</v>
      </c>
      <c r="CV124" s="24" t="s">
        <v>119</v>
      </c>
      <c r="CW124" s="24" t="s">
        <v>119</v>
      </c>
      <c r="CX124" s="24" t="s">
        <v>119</v>
      </c>
      <c r="CY124" s="24">
        <v>0</v>
      </c>
      <c r="CZ124" s="24">
        <v>0</v>
      </c>
      <c r="DA124" s="24">
        <v>0</v>
      </c>
      <c r="DB124" s="24">
        <v>0</v>
      </c>
      <c r="DC124" s="24">
        <v>0</v>
      </c>
      <c r="DD124" s="24">
        <v>0</v>
      </c>
      <c r="DE124" s="24">
        <v>0</v>
      </c>
      <c r="DF124" s="24">
        <v>0</v>
      </c>
      <c r="DG124" s="24">
        <v>0</v>
      </c>
      <c r="DH124" s="26">
        <v>43887</v>
      </c>
      <c r="DI124" s="30"/>
    </row>
    <row r="125" spans="1:113" x14ac:dyDescent="0.25">
      <c r="A125" s="15">
        <v>38</v>
      </c>
      <c r="B125" s="16">
        <v>43390</v>
      </c>
      <c r="C125" s="17" t="s">
        <v>195</v>
      </c>
      <c r="D125" s="18">
        <v>401216430</v>
      </c>
      <c r="E125" s="19">
        <v>14961</v>
      </c>
      <c r="F125" s="20" t="s">
        <v>124</v>
      </c>
      <c r="G125" s="15">
        <v>3.15</v>
      </c>
      <c r="H125" s="15">
        <v>3.18</v>
      </c>
      <c r="I125" s="21">
        <v>37504</v>
      </c>
      <c r="J125" s="22">
        <f t="shared" si="31"/>
        <v>61.719444444444441</v>
      </c>
      <c r="K125" s="23">
        <v>30</v>
      </c>
      <c r="L125" s="23" t="s">
        <v>196</v>
      </c>
      <c r="M125" s="23">
        <v>5</v>
      </c>
      <c r="N125" s="23">
        <v>6</v>
      </c>
      <c r="O125" s="24">
        <v>0</v>
      </c>
      <c r="P125" s="24">
        <v>0</v>
      </c>
      <c r="Q125" s="24">
        <v>1</v>
      </c>
      <c r="R125" s="24">
        <v>0</v>
      </c>
      <c r="S125" s="24">
        <v>0</v>
      </c>
      <c r="T125" s="23" t="s">
        <v>126</v>
      </c>
      <c r="U125" s="23"/>
      <c r="V125" s="23">
        <v>0</v>
      </c>
      <c r="W125" s="23" t="s">
        <v>128</v>
      </c>
      <c r="X125" s="21">
        <v>41015</v>
      </c>
      <c r="Y125" s="21">
        <v>42439</v>
      </c>
      <c r="Z125" s="21">
        <v>41089</v>
      </c>
      <c r="AA125" s="22">
        <f t="shared" ref="AA125:AA140" si="39">DATEDIF(Z125,Y125,"d")</f>
        <v>1350</v>
      </c>
      <c r="AB125" s="25">
        <v>1</v>
      </c>
      <c r="AC125" s="24">
        <v>0</v>
      </c>
      <c r="AD125" s="24"/>
      <c r="AE125" s="24">
        <v>1</v>
      </c>
      <c r="AF125" s="24">
        <v>0.1</v>
      </c>
      <c r="AG125" s="26">
        <v>41239</v>
      </c>
      <c r="AH125" s="24">
        <v>0</v>
      </c>
      <c r="AI125" s="24">
        <v>1</v>
      </c>
      <c r="AJ125" s="24">
        <v>1</v>
      </c>
      <c r="AK125" s="24">
        <v>0</v>
      </c>
      <c r="AL125" s="24">
        <v>0</v>
      </c>
      <c r="AM125" s="24" t="s">
        <v>110</v>
      </c>
      <c r="AN125" s="24" t="s">
        <v>111</v>
      </c>
      <c r="AO125" s="24" t="s">
        <v>112</v>
      </c>
      <c r="AP125" s="24">
        <v>1</v>
      </c>
      <c r="AQ125" s="27">
        <v>43133</v>
      </c>
      <c r="AR125" s="26">
        <v>43271</v>
      </c>
      <c r="AS125" s="28">
        <f>_xlfn.DAYS(AR125,AQ125)</f>
        <v>138</v>
      </c>
      <c r="AT125" s="28">
        <f t="shared" si="33"/>
        <v>138</v>
      </c>
      <c r="AU125" s="20">
        <v>0</v>
      </c>
      <c r="AV125" s="25">
        <f t="shared" si="34"/>
        <v>77.12777777777778</v>
      </c>
      <c r="AW125" s="26">
        <v>43133</v>
      </c>
      <c r="AX125" s="24">
        <v>13.45</v>
      </c>
      <c r="AY125" s="24"/>
      <c r="AZ125" s="24"/>
      <c r="BA125" s="24">
        <v>3.82</v>
      </c>
      <c r="BB125" s="24">
        <v>1.73</v>
      </c>
      <c r="BC125" s="24">
        <v>0.6</v>
      </c>
      <c r="BD125" s="24">
        <v>171</v>
      </c>
      <c r="BE125" s="24">
        <v>7.24</v>
      </c>
      <c r="BF125" s="24">
        <v>400</v>
      </c>
      <c r="BG125" s="24">
        <v>5.09</v>
      </c>
      <c r="BH125" s="24">
        <v>0.54</v>
      </c>
      <c r="BI125" s="24">
        <v>1.24</v>
      </c>
      <c r="BJ125" s="29">
        <f t="shared" si="35"/>
        <v>4.104838709677419</v>
      </c>
      <c r="BK125" s="29">
        <f t="shared" si="36"/>
        <v>2.2962962962962963</v>
      </c>
      <c r="BL125" s="25">
        <f t="shared" si="37"/>
        <v>322.58064516129031</v>
      </c>
      <c r="BM125" s="25">
        <f t="shared" si="38"/>
        <v>1641.9354838709676</v>
      </c>
      <c r="BN125" s="24">
        <v>1</v>
      </c>
      <c r="BO125" s="24"/>
      <c r="BP125" s="24">
        <v>8.58</v>
      </c>
      <c r="BQ125" s="26">
        <v>43187</v>
      </c>
      <c r="BR125" s="24">
        <v>1</v>
      </c>
      <c r="BS125" s="24">
        <v>0</v>
      </c>
      <c r="BT125" s="26"/>
      <c r="BU125" s="24">
        <v>0</v>
      </c>
      <c r="BV125" s="24">
        <v>1</v>
      </c>
      <c r="BW125" s="26">
        <v>42571</v>
      </c>
      <c r="BX125" s="26">
        <v>42760</v>
      </c>
      <c r="BY125" s="24">
        <v>10</v>
      </c>
      <c r="BZ125" s="26">
        <v>42571</v>
      </c>
      <c r="CA125" s="24">
        <v>15.98</v>
      </c>
      <c r="CB125" s="24" t="s">
        <v>113</v>
      </c>
      <c r="CC125" s="24" t="s">
        <v>113</v>
      </c>
      <c r="CD125" s="24">
        <v>3.05</v>
      </c>
      <c r="CE125" s="24">
        <v>1.75</v>
      </c>
      <c r="CF125" s="24" t="s">
        <v>179</v>
      </c>
      <c r="CG125" s="24">
        <v>168</v>
      </c>
      <c r="CH125" s="24">
        <v>12.25</v>
      </c>
      <c r="CI125" s="24">
        <v>537</v>
      </c>
      <c r="CJ125" s="24">
        <v>11.54</v>
      </c>
      <c r="CK125" s="24">
        <v>0.12</v>
      </c>
      <c r="CL125" s="24">
        <v>0.56999999999999995</v>
      </c>
      <c r="CM125" s="29">
        <f>CJ125/CL125</f>
        <v>20.245614035087719</v>
      </c>
      <c r="CN125" s="29">
        <f>CL125/CK125</f>
        <v>4.75</v>
      </c>
      <c r="CO125" s="25">
        <f>CI125/CL125</f>
        <v>942.1052631578948</v>
      </c>
      <c r="CP125" s="25">
        <f>PRODUCT(CM125,CI125)</f>
        <v>10871.894736842105</v>
      </c>
      <c r="CQ125" s="24">
        <v>1</v>
      </c>
      <c r="CR125" s="24">
        <v>0</v>
      </c>
      <c r="CS125" s="24">
        <v>0.04</v>
      </c>
      <c r="CT125" s="26">
        <v>42797</v>
      </c>
      <c r="CU125" s="24">
        <v>0</v>
      </c>
      <c r="CV125" s="24">
        <v>1</v>
      </c>
      <c r="CW125" s="26">
        <v>42718</v>
      </c>
      <c r="CX125" s="24">
        <v>1</v>
      </c>
      <c r="CY125" s="24">
        <v>1</v>
      </c>
      <c r="CZ125" s="24">
        <v>0</v>
      </c>
      <c r="DA125" s="24">
        <v>0</v>
      </c>
      <c r="DB125" s="24">
        <v>0</v>
      </c>
      <c r="DC125" s="24">
        <v>0</v>
      </c>
      <c r="DD125" s="24">
        <v>0</v>
      </c>
      <c r="DE125" s="24">
        <v>0</v>
      </c>
      <c r="DF125" s="24">
        <v>0</v>
      </c>
      <c r="DG125" s="24">
        <v>1</v>
      </c>
      <c r="DH125" s="26">
        <v>43839</v>
      </c>
      <c r="DI125" s="30"/>
    </row>
    <row r="126" spans="1:113" x14ac:dyDescent="0.25">
      <c r="A126" s="15">
        <v>40</v>
      </c>
      <c r="B126" s="16">
        <v>43391</v>
      </c>
      <c r="C126" s="17" t="s">
        <v>198</v>
      </c>
      <c r="D126" s="18">
        <v>400102006</v>
      </c>
      <c r="E126" s="19">
        <v>14612</v>
      </c>
      <c r="F126" s="20" t="s">
        <v>124</v>
      </c>
      <c r="G126" s="15"/>
      <c r="H126" s="15"/>
      <c r="I126" s="21">
        <v>39539</v>
      </c>
      <c r="J126" s="22">
        <f t="shared" si="31"/>
        <v>68.24722222222222</v>
      </c>
      <c r="K126" s="23">
        <v>13.4</v>
      </c>
      <c r="L126" s="23" t="s">
        <v>125</v>
      </c>
      <c r="M126" s="23">
        <v>7</v>
      </c>
      <c r="N126" s="23">
        <v>7</v>
      </c>
      <c r="O126" s="24">
        <v>0</v>
      </c>
      <c r="P126" s="24">
        <v>1</v>
      </c>
      <c r="Q126" s="24">
        <v>0</v>
      </c>
      <c r="R126" s="24">
        <v>0</v>
      </c>
      <c r="S126" s="24">
        <v>1</v>
      </c>
      <c r="T126" s="23" t="s">
        <v>184</v>
      </c>
      <c r="U126" s="23" t="s">
        <v>169</v>
      </c>
      <c r="V126" s="23">
        <v>0</v>
      </c>
      <c r="W126" s="23" t="s">
        <v>138</v>
      </c>
      <c r="X126" s="21">
        <v>42472</v>
      </c>
      <c r="Y126" s="21">
        <v>42472</v>
      </c>
      <c r="Z126" s="21">
        <v>40890</v>
      </c>
      <c r="AA126" s="22">
        <f t="shared" si="39"/>
        <v>1582</v>
      </c>
      <c r="AB126" s="25">
        <v>0</v>
      </c>
      <c r="AC126" s="24">
        <v>1</v>
      </c>
      <c r="AD126" s="24" t="s">
        <v>117</v>
      </c>
      <c r="AE126" s="24">
        <v>0</v>
      </c>
      <c r="AF126" s="24">
        <v>0.54</v>
      </c>
      <c r="AG126" s="26">
        <v>41176</v>
      </c>
      <c r="AH126" s="24">
        <v>1</v>
      </c>
      <c r="AI126" s="24">
        <v>1</v>
      </c>
      <c r="AJ126" s="24">
        <v>0</v>
      </c>
      <c r="AK126" s="24">
        <v>0</v>
      </c>
      <c r="AL126" s="24">
        <v>0</v>
      </c>
      <c r="AM126" s="24" t="s">
        <v>132</v>
      </c>
      <c r="AN126" s="24" t="s">
        <v>111</v>
      </c>
      <c r="AO126" s="24" t="s">
        <v>118</v>
      </c>
      <c r="AP126" s="24">
        <v>1</v>
      </c>
      <c r="AQ126" s="27">
        <v>42522</v>
      </c>
      <c r="AR126" s="26">
        <v>42971</v>
      </c>
      <c r="AS126" s="28">
        <f>_xlfn.DAYS(AR126,AQ126)</f>
        <v>449</v>
      </c>
      <c r="AT126" s="28">
        <f t="shared" si="33"/>
        <v>449</v>
      </c>
      <c r="AU126" s="20">
        <v>0</v>
      </c>
      <c r="AV126" s="25">
        <f t="shared" si="34"/>
        <v>76.413888888888891</v>
      </c>
      <c r="AW126" s="26">
        <v>42506</v>
      </c>
      <c r="AX126" s="24">
        <v>178.31</v>
      </c>
      <c r="AY126" s="24"/>
      <c r="AZ126" s="24"/>
      <c r="BA126" s="24">
        <v>3.82</v>
      </c>
      <c r="BB126" s="24">
        <v>1.51</v>
      </c>
      <c r="BC126" s="24">
        <v>1.4</v>
      </c>
      <c r="BD126" s="24">
        <v>141</v>
      </c>
      <c r="BE126" s="24">
        <v>7.65</v>
      </c>
      <c r="BF126" s="24">
        <v>303</v>
      </c>
      <c r="BG126" s="24">
        <v>5.12</v>
      </c>
      <c r="BH126" s="24">
        <v>0.71</v>
      </c>
      <c r="BI126" s="24">
        <v>1.57</v>
      </c>
      <c r="BJ126" s="29">
        <f t="shared" si="35"/>
        <v>3.2611464968152863</v>
      </c>
      <c r="BK126" s="29">
        <f t="shared" si="36"/>
        <v>2.211267605633803</v>
      </c>
      <c r="BL126" s="25">
        <f t="shared" si="37"/>
        <v>192.9936305732484</v>
      </c>
      <c r="BM126" s="25">
        <f t="shared" si="38"/>
        <v>988.12738853503174</v>
      </c>
      <c r="BN126" s="24">
        <v>0</v>
      </c>
      <c r="BO126" s="24">
        <v>0</v>
      </c>
      <c r="BP126" s="24">
        <v>26.88</v>
      </c>
      <c r="BQ126" s="26">
        <v>42719</v>
      </c>
      <c r="BR126" s="24">
        <v>0</v>
      </c>
      <c r="BS126" s="24">
        <v>0</v>
      </c>
      <c r="BT126" s="26"/>
      <c r="BU126" s="24">
        <v>0</v>
      </c>
      <c r="BV126" s="24">
        <v>1</v>
      </c>
      <c r="BW126" s="26">
        <v>43024</v>
      </c>
      <c r="BX126" s="26">
        <v>43213</v>
      </c>
      <c r="BY126" s="24">
        <v>10</v>
      </c>
      <c r="BZ126" s="26">
        <v>43024</v>
      </c>
      <c r="CA126" s="24">
        <v>119.19</v>
      </c>
      <c r="CB126" s="24" t="s">
        <v>113</v>
      </c>
      <c r="CC126" s="24" t="s">
        <v>113</v>
      </c>
      <c r="CD126" s="24">
        <v>4.0999999999999996</v>
      </c>
      <c r="CE126" s="24">
        <v>1.71</v>
      </c>
      <c r="CF126" s="24" t="s">
        <v>179</v>
      </c>
      <c r="CG126" s="24">
        <v>143</v>
      </c>
      <c r="CH126" s="24">
        <v>9.85</v>
      </c>
      <c r="CI126" s="24">
        <v>281</v>
      </c>
      <c r="CJ126" s="24">
        <v>9.1</v>
      </c>
      <c r="CK126" s="24">
        <v>0.21</v>
      </c>
      <c r="CL126" s="24">
        <v>0.54</v>
      </c>
      <c r="CM126" s="29">
        <f>CJ126/CL126</f>
        <v>16.851851851851851</v>
      </c>
      <c r="CN126" s="29">
        <f>CL126/CK126</f>
        <v>2.5714285714285716</v>
      </c>
      <c r="CO126" s="25">
        <f>CI126/CL126</f>
        <v>520.37037037037032</v>
      </c>
      <c r="CP126" s="25">
        <f>PRODUCT(CM126,CI126)</f>
        <v>4735.3703703703704</v>
      </c>
      <c r="CQ126" s="24">
        <v>0</v>
      </c>
      <c r="CR126" s="24" t="s">
        <v>113</v>
      </c>
      <c r="CS126" s="24">
        <v>60.17</v>
      </c>
      <c r="CT126" s="26">
        <v>43193</v>
      </c>
      <c r="CU126" s="24">
        <v>0</v>
      </c>
      <c r="CV126" s="24">
        <v>0</v>
      </c>
      <c r="CW126" s="26" t="s">
        <v>119</v>
      </c>
      <c r="CX126" s="24">
        <v>1</v>
      </c>
      <c r="CY126" s="24">
        <v>1</v>
      </c>
      <c r="CZ126" s="24">
        <v>0</v>
      </c>
      <c r="DA126" s="24">
        <v>0</v>
      </c>
      <c r="DB126" s="24">
        <v>0</v>
      </c>
      <c r="DC126" s="24">
        <v>1</v>
      </c>
      <c r="DD126" s="24">
        <v>0</v>
      </c>
      <c r="DE126" s="24">
        <v>0</v>
      </c>
      <c r="DF126" s="24">
        <v>0</v>
      </c>
      <c r="DG126" s="24">
        <v>0</v>
      </c>
      <c r="DH126" s="26">
        <v>43887</v>
      </c>
      <c r="DI126" s="30"/>
    </row>
    <row r="127" spans="1:113" x14ac:dyDescent="0.25">
      <c r="A127" s="15">
        <v>41</v>
      </c>
      <c r="B127" s="16">
        <v>43391</v>
      </c>
      <c r="C127" s="17" t="s">
        <v>199</v>
      </c>
      <c r="D127" s="18">
        <v>390217440</v>
      </c>
      <c r="E127" s="19">
        <v>14293</v>
      </c>
      <c r="F127" s="20" t="s">
        <v>124</v>
      </c>
      <c r="G127" s="15">
        <v>0.89</v>
      </c>
      <c r="H127" s="15">
        <v>3.43</v>
      </c>
      <c r="I127" s="21">
        <v>40701</v>
      </c>
      <c r="J127" s="22">
        <f t="shared" si="31"/>
        <v>72.305555555555557</v>
      </c>
      <c r="K127" s="23">
        <v>53.59</v>
      </c>
      <c r="L127" s="23" t="s">
        <v>121</v>
      </c>
      <c r="M127" s="23">
        <v>9</v>
      </c>
      <c r="N127" s="23">
        <v>8</v>
      </c>
      <c r="O127" s="24">
        <v>0</v>
      </c>
      <c r="P127" s="24">
        <v>0</v>
      </c>
      <c r="Q127" s="24">
        <v>1</v>
      </c>
      <c r="R127" s="24">
        <v>0</v>
      </c>
      <c r="S127" s="24">
        <v>0</v>
      </c>
      <c r="T127" s="23" t="s">
        <v>160</v>
      </c>
      <c r="U127" s="23"/>
      <c r="V127" s="23">
        <v>0</v>
      </c>
      <c r="W127" s="23" t="s">
        <v>138</v>
      </c>
      <c r="X127" s="21">
        <v>42307</v>
      </c>
      <c r="Y127" s="21">
        <v>42307</v>
      </c>
      <c r="Z127" s="21">
        <v>42026</v>
      </c>
      <c r="AA127" s="22">
        <f t="shared" si="39"/>
        <v>281</v>
      </c>
      <c r="AB127" s="25">
        <v>0</v>
      </c>
      <c r="AC127" s="24">
        <v>1</v>
      </c>
      <c r="AD127" s="24" t="s">
        <v>117</v>
      </c>
      <c r="AE127" s="24">
        <v>1</v>
      </c>
      <c r="AF127" s="24"/>
      <c r="AG127" s="26"/>
      <c r="AH127" s="24">
        <v>0</v>
      </c>
      <c r="AI127" s="24">
        <v>1</v>
      </c>
      <c r="AJ127" s="24">
        <v>0</v>
      </c>
      <c r="AK127" s="24">
        <v>0</v>
      </c>
      <c r="AL127" s="24">
        <v>0</v>
      </c>
      <c r="AM127" s="24" t="s">
        <v>110</v>
      </c>
      <c r="AN127" s="24" t="s">
        <v>111</v>
      </c>
      <c r="AO127" s="24" t="s">
        <v>112</v>
      </c>
      <c r="AP127" s="24">
        <v>1</v>
      </c>
      <c r="AQ127" s="27">
        <v>43084</v>
      </c>
      <c r="AR127" s="31">
        <v>45061</v>
      </c>
      <c r="AS127" s="28"/>
      <c r="AT127" s="28">
        <f t="shared" si="33"/>
        <v>1977</v>
      </c>
      <c r="AU127" s="20">
        <v>0</v>
      </c>
      <c r="AV127" s="25">
        <f t="shared" si="34"/>
        <v>78.827777777777783</v>
      </c>
      <c r="AW127" s="26">
        <v>43063</v>
      </c>
      <c r="AX127" s="24">
        <v>41.63</v>
      </c>
      <c r="AY127" s="24"/>
      <c r="AZ127" s="24"/>
      <c r="BA127" s="24">
        <v>3.66</v>
      </c>
      <c r="BB127" s="24">
        <v>0.64</v>
      </c>
      <c r="BC127" s="24">
        <v>0.8</v>
      </c>
      <c r="BD127" s="24">
        <v>106</v>
      </c>
      <c r="BE127" s="24">
        <v>1.7</v>
      </c>
      <c r="BF127" s="24">
        <v>185</v>
      </c>
      <c r="BG127" s="24">
        <v>0.82</v>
      </c>
      <c r="BH127" s="24">
        <v>0.31</v>
      </c>
      <c r="BI127" s="24">
        <v>0.44</v>
      </c>
      <c r="BJ127" s="29">
        <f t="shared" si="35"/>
        <v>1.8636363636363635</v>
      </c>
      <c r="BK127" s="29">
        <f t="shared" si="36"/>
        <v>1.4193548387096775</v>
      </c>
      <c r="BL127" s="25">
        <f t="shared" si="37"/>
        <v>420.45454545454544</v>
      </c>
      <c r="BM127" s="25">
        <f t="shared" si="38"/>
        <v>344.77272727272725</v>
      </c>
      <c r="BN127" s="24">
        <v>2</v>
      </c>
      <c r="BO127" s="24"/>
      <c r="BP127" s="24">
        <v>0.57999999999999996</v>
      </c>
      <c r="BQ127" s="26">
        <v>43308</v>
      </c>
      <c r="BR127" s="24">
        <v>0</v>
      </c>
      <c r="BS127" s="24">
        <v>0</v>
      </c>
      <c r="BT127" s="26"/>
      <c r="BU127" s="24">
        <v>0</v>
      </c>
      <c r="BV127" s="24">
        <v>1</v>
      </c>
      <c r="BW127" s="26">
        <v>42748</v>
      </c>
      <c r="BX127" s="26">
        <v>42874</v>
      </c>
      <c r="BY127" s="24">
        <v>7</v>
      </c>
      <c r="BZ127" s="26">
        <v>42748</v>
      </c>
      <c r="CA127" s="24">
        <v>156.82</v>
      </c>
      <c r="CB127" s="24" t="s">
        <v>113</v>
      </c>
      <c r="CC127" s="24" t="s">
        <v>113</v>
      </c>
      <c r="CD127" s="24">
        <v>5.69</v>
      </c>
      <c r="CE127" s="24">
        <v>1.05</v>
      </c>
      <c r="CF127" s="24">
        <v>1.2</v>
      </c>
      <c r="CG127" s="24">
        <v>112</v>
      </c>
      <c r="CH127" s="24">
        <v>4.5199999999999996</v>
      </c>
      <c r="CI127" s="24">
        <v>240</v>
      </c>
      <c r="CJ127" s="24">
        <v>3.64</v>
      </c>
      <c r="CK127" s="24">
        <v>0.19</v>
      </c>
      <c r="CL127" s="24">
        <v>0.68</v>
      </c>
      <c r="CM127" s="29">
        <f>CJ127/CL127</f>
        <v>5.3529411764705879</v>
      </c>
      <c r="CN127" s="29">
        <f>CL127/CK127</f>
        <v>3.5789473684210527</v>
      </c>
      <c r="CO127" s="25">
        <f>CI127/CL127</f>
        <v>352.94117647058823</v>
      </c>
      <c r="CP127" s="25">
        <f>PRODUCT(CM127,CI127)</f>
        <v>1284.705882352941</v>
      </c>
      <c r="CQ127" s="24">
        <v>1</v>
      </c>
      <c r="CR127" s="24" t="s">
        <v>113</v>
      </c>
      <c r="CS127" s="24">
        <v>0.41</v>
      </c>
      <c r="CT127" s="26">
        <v>42916</v>
      </c>
      <c r="CU127" s="24">
        <v>0</v>
      </c>
      <c r="CV127" s="24">
        <v>0</v>
      </c>
      <c r="CW127" s="26" t="s">
        <v>119</v>
      </c>
      <c r="CX127" s="24">
        <v>1</v>
      </c>
      <c r="CY127" s="24">
        <v>0</v>
      </c>
      <c r="CZ127" s="24">
        <v>0</v>
      </c>
      <c r="DA127" s="24">
        <v>0</v>
      </c>
      <c r="DB127" s="24">
        <v>0</v>
      </c>
      <c r="DC127" s="24">
        <v>0</v>
      </c>
      <c r="DD127" s="24">
        <v>0</v>
      </c>
      <c r="DE127" s="24">
        <v>0</v>
      </c>
      <c r="DF127" s="24">
        <v>0</v>
      </c>
      <c r="DG127" s="24">
        <v>0</v>
      </c>
      <c r="DH127" s="26">
        <v>43875</v>
      </c>
      <c r="DI127" s="30"/>
    </row>
    <row r="128" spans="1:113" x14ac:dyDescent="0.25">
      <c r="A128" s="15">
        <v>42</v>
      </c>
      <c r="B128" s="16">
        <v>43391</v>
      </c>
      <c r="C128" s="17" t="s">
        <v>200</v>
      </c>
      <c r="D128" s="18">
        <v>400731445</v>
      </c>
      <c r="E128" s="19">
        <v>14823</v>
      </c>
      <c r="F128" s="20" t="s">
        <v>124</v>
      </c>
      <c r="G128" s="15">
        <v>42.14</v>
      </c>
      <c r="H128" s="15">
        <v>4.1399999999999997</v>
      </c>
      <c r="I128" s="21">
        <v>42023</v>
      </c>
      <c r="J128" s="22">
        <f t="shared" si="31"/>
        <v>74.469444444444449</v>
      </c>
      <c r="K128" s="23">
        <v>5229.26</v>
      </c>
      <c r="L128" s="23" t="s">
        <v>116</v>
      </c>
      <c r="M128" s="23">
        <v>8</v>
      </c>
      <c r="N128" s="23">
        <v>8</v>
      </c>
      <c r="O128" s="24">
        <v>0</v>
      </c>
      <c r="P128" s="24">
        <v>0</v>
      </c>
      <c r="Q128" s="24">
        <v>1</v>
      </c>
      <c r="R128" s="24">
        <v>0</v>
      </c>
      <c r="S128" s="24">
        <v>0</v>
      </c>
      <c r="T128" s="23" t="s">
        <v>201</v>
      </c>
      <c r="U128" s="23"/>
      <c r="V128" s="23">
        <v>1</v>
      </c>
      <c r="W128" s="23" t="s">
        <v>108</v>
      </c>
      <c r="X128" s="21">
        <v>42023</v>
      </c>
      <c r="Y128" s="21">
        <v>42767</v>
      </c>
      <c r="Z128" s="21">
        <v>42036</v>
      </c>
      <c r="AA128" s="22">
        <f t="shared" si="39"/>
        <v>731</v>
      </c>
      <c r="AB128" s="25">
        <v>1</v>
      </c>
      <c r="AC128" s="24">
        <v>1</v>
      </c>
      <c r="AD128" s="24" t="s">
        <v>117</v>
      </c>
      <c r="AE128" s="24">
        <v>0</v>
      </c>
      <c r="AF128" s="24"/>
      <c r="AG128" s="26"/>
      <c r="AH128" s="24">
        <v>0</v>
      </c>
      <c r="AI128" s="24">
        <v>1</v>
      </c>
      <c r="AJ128" s="24">
        <v>0</v>
      </c>
      <c r="AK128" s="24">
        <v>0</v>
      </c>
      <c r="AL128" s="24">
        <v>0</v>
      </c>
      <c r="AM128" s="24" t="s">
        <v>132</v>
      </c>
      <c r="AN128" s="24" t="s">
        <v>111</v>
      </c>
      <c r="AO128" s="24" t="s">
        <v>118</v>
      </c>
      <c r="AP128" s="24">
        <v>1</v>
      </c>
      <c r="AQ128" s="27">
        <v>42809</v>
      </c>
      <c r="AR128" s="26">
        <v>43847</v>
      </c>
      <c r="AS128" s="28">
        <f>_xlfn.DAYS(AR128,AQ128)</f>
        <v>1038</v>
      </c>
      <c r="AT128" s="28">
        <f t="shared" si="33"/>
        <v>1038</v>
      </c>
      <c r="AU128" s="20">
        <v>0</v>
      </c>
      <c r="AV128" s="25">
        <f t="shared" si="34"/>
        <v>76.625</v>
      </c>
      <c r="AW128" s="26">
        <v>42809</v>
      </c>
      <c r="AX128" s="24">
        <v>205.39</v>
      </c>
      <c r="AY128" s="24"/>
      <c r="AZ128" s="24"/>
      <c r="BA128" s="24">
        <v>3.8</v>
      </c>
      <c r="BB128" s="24">
        <v>3.43</v>
      </c>
      <c r="BC128" s="24">
        <v>5.3</v>
      </c>
      <c r="BD128" s="24">
        <v>136</v>
      </c>
      <c r="BE128" s="24">
        <v>7.07</v>
      </c>
      <c r="BF128" s="24">
        <v>189</v>
      </c>
      <c r="BG128" s="24">
        <v>4.7</v>
      </c>
      <c r="BH128" s="24">
        <v>0.66</v>
      </c>
      <c r="BI128" s="24">
        <v>1.37</v>
      </c>
      <c r="BJ128" s="29">
        <f t="shared" si="35"/>
        <v>3.4306569343065694</v>
      </c>
      <c r="BK128" s="29">
        <f t="shared" si="36"/>
        <v>2.0757575757575757</v>
      </c>
      <c r="BL128" s="25">
        <f t="shared" si="37"/>
        <v>137.95620437956202</v>
      </c>
      <c r="BM128" s="25">
        <f t="shared" si="38"/>
        <v>648.39416058394158</v>
      </c>
      <c r="BN128" s="24">
        <v>1</v>
      </c>
      <c r="BO128" s="24">
        <v>1</v>
      </c>
      <c r="BP128" s="24">
        <v>14.88</v>
      </c>
      <c r="BQ128" s="26">
        <v>43195</v>
      </c>
      <c r="BR128" s="24">
        <v>0</v>
      </c>
      <c r="BS128" s="24">
        <v>0</v>
      </c>
      <c r="BT128" s="26"/>
      <c r="BU128" s="24">
        <v>0</v>
      </c>
      <c r="BV128" s="24">
        <v>0</v>
      </c>
      <c r="BW128" s="24"/>
      <c r="BX128" s="24"/>
      <c r="BY128" s="24"/>
      <c r="BZ128" s="24" t="s">
        <v>119</v>
      </c>
      <c r="CA128" s="24" t="s">
        <v>119</v>
      </c>
      <c r="CB128" s="24" t="s">
        <v>119</v>
      </c>
      <c r="CC128" s="24" t="s">
        <v>119</v>
      </c>
      <c r="CD128" s="24" t="s">
        <v>119</v>
      </c>
      <c r="CE128" s="24" t="s">
        <v>119</v>
      </c>
      <c r="CF128" s="24" t="s">
        <v>119</v>
      </c>
      <c r="CG128" s="24" t="s">
        <v>119</v>
      </c>
      <c r="CH128" s="24" t="s">
        <v>119</v>
      </c>
      <c r="CI128" s="24" t="s">
        <v>119</v>
      </c>
      <c r="CJ128" s="24" t="s">
        <v>119</v>
      </c>
      <c r="CK128" s="24" t="s">
        <v>119</v>
      </c>
      <c r="CL128" s="24" t="s">
        <v>119</v>
      </c>
      <c r="CM128" s="29" t="s">
        <v>119</v>
      </c>
      <c r="CN128" s="29" t="s">
        <v>119</v>
      </c>
      <c r="CO128" s="25" t="s">
        <v>119</v>
      </c>
      <c r="CP128" s="25" t="s">
        <v>119</v>
      </c>
      <c r="CQ128" s="24" t="s">
        <v>119</v>
      </c>
      <c r="CR128" s="24" t="s">
        <v>119</v>
      </c>
      <c r="CS128" s="24" t="s">
        <v>119</v>
      </c>
      <c r="CT128" s="24" t="s">
        <v>119</v>
      </c>
      <c r="CU128" s="24" t="s">
        <v>119</v>
      </c>
      <c r="CV128" s="24" t="s">
        <v>119</v>
      </c>
      <c r="CW128" s="24" t="s">
        <v>119</v>
      </c>
      <c r="CX128" s="24" t="s">
        <v>119</v>
      </c>
      <c r="CY128" s="24">
        <v>0</v>
      </c>
      <c r="CZ128" s="24">
        <v>0</v>
      </c>
      <c r="DA128" s="24">
        <v>0</v>
      </c>
      <c r="DB128" s="24">
        <v>0</v>
      </c>
      <c r="DC128" s="24">
        <v>0</v>
      </c>
      <c r="DD128" s="24">
        <v>0</v>
      </c>
      <c r="DE128" s="24">
        <v>1</v>
      </c>
      <c r="DF128" s="24">
        <v>1</v>
      </c>
      <c r="DG128" s="24">
        <v>0</v>
      </c>
      <c r="DH128" s="26">
        <v>43847</v>
      </c>
      <c r="DI128" s="30"/>
    </row>
    <row r="129" spans="1:113" x14ac:dyDescent="0.25">
      <c r="A129" s="15">
        <v>43</v>
      </c>
      <c r="B129" s="16">
        <v>43392</v>
      </c>
      <c r="C129" s="17" t="s">
        <v>202</v>
      </c>
      <c r="D129" s="18">
        <v>500316013</v>
      </c>
      <c r="E129" s="19">
        <v>18338</v>
      </c>
      <c r="F129" s="20" t="s">
        <v>124</v>
      </c>
      <c r="G129" s="15">
        <v>153.18</v>
      </c>
      <c r="H129" s="15">
        <v>3.41</v>
      </c>
      <c r="I129" s="21">
        <v>42310</v>
      </c>
      <c r="J129" s="22">
        <f t="shared" si="31"/>
        <v>65.62777777777778</v>
      </c>
      <c r="K129" s="23">
        <v>122</v>
      </c>
      <c r="L129" s="23" t="s">
        <v>121</v>
      </c>
      <c r="M129" s="23">
        <v>9</v>
      </c>
      <c r="N129" s="23">
        <v>8</v>
      </c>
      <c r="O129" s="24">
        <v>0</v>
      </c>
      <c r="P129" s="24">
        <v>0</v>
      </c>
      <c r="Q129" s="24">
        <v>0</v>
      </c>
      <c r="R129" s="24">
        <v>0</v>
      </c>
      <c r="S129" s="24">
        <v>0</v>
      </c>
      <c r="T129" s="23" t="s">
        <v>203</v>
      </c>
      <c r="U129" s="23"/>
      <c r="V129" s="23">
        <v>1</v>
      </c>
      <c r="W129" s="23" t="s">
        <v>108</v>
      </c>
      <c r="X129" s="21">
        <v>42290</v>
      </c>
      <c r="Y129" s="21">
        <v>42884</v>
      </c>
      <c r="Z129" s="21">
        <v>42327</v>
      </c>
      <c r="AA129" s="22">
        <f t="shared" si="39"/>
        <v>557</v>
      </c>
      <c r="AB129" s="25">
        <v>1</v>
      </c>
      <c r="AC129" s="24">
        <v>1</v>
      </c>
      <c r="AD129" s="24" t="s">
        <v>117</v>
      </c>
      <c r="AE129" s="24">
        <v>1</v>
      </c>
      <c r="AF129" s="24"/>
      <c r="AG129" s="26"/>
      <c r="AH129" s="24">
        <v>1</v>
      </c>
      <c r="AI129" s="24">
        <v>1</v>
      </c>
      <c r="AJ129" s="24">
        <v>0</v>
      </c>
      <c r="AK129" s="24">
        <v>0</v>
      </c>
      <c r="AL129" s="24">
        <v>0</v>
      </c>
      <c r="AM129" s="24" t="s">
        <v>110</v>
      </c>
      <c r="AN129" s="24" t="s">
        <v>111</v>
      </c>
      <c r="AO129" s="24" t="s">
        <v>112</v>
      </c>
      <c r="AP129" s="24">
        <v>1</v>
      </c>
      <c r="AQ129" s="27">
        <v>43168</v>
      </c>
      <c r="AR129" s="31">
        <v>45061</v>
      </c>
      <c r="AS129" s="28"/>
      <c r="AT129" s="28">
        <f t="shared" si="33"/>
        <v>1893</v>
      </c>
      <c r="AU129" s="20">
        <v>0</v>
      </c>
      <c r="AV129" s="25">
        <f t="shared" si="34"/>
        <v>67.980555555555554</v>
      </c>
      <c r="AW129" s="26">
        <v>43168</v>
      </c>
      <c r="AX129" s="24">
        <v>641.25</v>
      </c>
      <c r="AY129" s="24"/>
      <c r="AZ129" s="24"/>
      <c r="BA129" s="24"/>
      <c r="BB129" s="24">
        <v>5.63</v>
      </c>
      <c r="BC129" s="24">
        <v>8.5</v>
      </c>
      <c r="BD129" s="24">
        <v>148</v>
      </c>
      <c r="BE129" s="24">
        <v>9.1300000000000008</v>
      </c>
      <c r="BF129" s="24">
        <v>305</v>
      </c>
      <c r="BG129" s="24">
        <v>5.3</v>
      </c>
      <c r="BH129" s="24">
        <v>0.45</v>
      </c>
      <c r="BI129" s="24">
        <v>2.87</v>
      </c>
      <c r="BJ129" s="29">
        <f t="shared" si="35"/>
        <v>1.8466898954703832</v>
      </c>
      <c r="BK129" s="29">
        <f t="shared" si="36"/>
        <v>6.3777777777777782</v>
      </c>
      <c r="BL129" s="25">
        <f t="shared" si="37"/>
        <v>106.27177700348432</v>
      </c>
      <c r="BM129" s="25">
        <f t="shared" si="38"/>
        <v>563.24041811846689</v>
      </c>
      <c r="BN129" s="24">
        <v>2</v>
      </c>
      <c r="BO129" s="24">
        <v>0</v>
      </c>
      <c r="BP129" s="24">
        <v>48.83</v>
      </c>
      <c r="BQ129" s="26">
        <v>43251</v>
      </c>
      <c r="BR129" s="24"/>
      <c r="BS129" s="24">
        <v>1</v>
      </c>
      <c r="BT129" s="26">
        <v>43276</v>
      </c>
      <c r="BU129" s="24">
        <v>0</v>
      </c>
      <c r="BV129" s="24">
        <v>1</v>
      </c>
      <c r="BW129" s="26">
        <v>42908</v>
      </c>
      <c r="BX129" s="26">
        <v>43014</v>
      </c>
      <c r="BY129" s="24">
        <v>6</v>
      </c>
      <c r="BZ129" s="26">
        <v>42906</v>
      </c>
      <c r="CA129" s="24">
        <v>715.32</v>
      </c>
      <c r="CB129" s="24" t="s">
        <v>113</v>
      </c>
      <c r="CC129" s="24" t="s">
        <v>113</v>
      </c>
      <c r="CD129" s="24">
        <v>5.5</v>
      </c>
      <c r="CE129" s="24">
        <v>6.7</v>
      </c>
      <c r="CF129" s="24">
        <v>25.8</v>
      </c>
      <c r="CG129" s="24">
        <v>122</v>
      </c>
      <c r="CH129" s="24">
        <v>7.77</v>
      </c>
      <c r="CI129" s="24">
        <v>291</v>
      </c>
      <c r="CJ129" s="24">
        <v>4.07</v>
      </c>
      <c r="CK129" s="24">
        <v>0.38</v>
      </c>
      <c r="CL129" s="24">
        <v>3.14</v>
      </c>
      <c r="CM129" s="29">
        <f>CJ129/CL129</f>
        <v>1.2961783439490446</v>
      </c>
      <c r="CN129" s="29">
        <f>CL129/CK129</f>
        <v>8.2631578947368425</v>
      </c>
      <c r="CO129" s="25">
        <f>CI129/CL129</f>
        <v>92.675159235668787</v>
      </c>
      <c r="CP129" s="25">
        <f>PRODUCT(CM129,CI129)</f>
        <v>377.18789808917199</v>
      </c>
      <c r="CQ129" s="24">
        <v>2</v>
      </c>
      <c r="CR129" s="24" t="s">
        <v>113</v>
      </c>
      <c r="CS129" s="24">
        <v>32.93</v>
      </c>
      <c r="CT129" s="26">
        <v>43066</v>
      </c>
      <c r="CU129" s="24">
        <v>1</v>
      </c>
      <c r="CV129" s="24">
        <v>0</v>
      </c>
      <c r="CW129" s="26" t="s">
        <v>119</v>
      </c>
      <c r="CX129" s="24">
        <v>1</v>
      </c>
      <c r="CY129" s="24">
        <v>0</v>
      </c>
      <c r="CZ129" s="24">
        <v>0</v>
      </c>
      <c r="DA129" s="24">
        <v>0</v>
      </c>
      <c r="DB129" s="24">
        <v>0</v>
      </c>
      <c r="DC129" s="24">
        <v>0</v>
      </c>
      <c r="DD129" s="24">
        <v>0</v>
      </c>
      <c r="DE129" s="24">
        <v>1</v>
      </c>
      <c r="DF129" s="24">
        <v>1</v>
      </c>
      <c r="DG129" s="24">
        <v>0</v>
      </c>
      <c r="DH129" s="26">
        <v>43850</v>
      </c>
      <c r="DI129" s="30"/>
    </row>
    <row r="130" spans="1:113" x14ac:dyDescent="0.25">
      <c r="A130" s="15">
        <v>47</v>
      </c>
      <c r="B130" s="16">
        <v>43395</v>
      </c>
      <c r="C130" s="17" t="s">
        <v>209</v>
      </c>
      <c r="D130" s="18">
        <v>470917521</v>
      </c>
      <c r="E130" s="19">
        <v>17427</v>
      </c>
      <c r="F130" s="20" t="s">
        <v>124</v>
      </c>
      <c r="G130" s="15">
        <v>6.4</v>
      </c>
      <c r="H130" s="15">
        <v>5.0599999999999996</v>
      </c>
      <c r="I130" s="21">
        <v>42439</v>
      </c>
      <c r="J130" s="22">
        <f t="shared" si="31"/>
        <v>68.480555555555554</v>
      </c>
      <c r="K130" s="23">
        <v>52.23</v>
      </c>
      <c r="L130" s="23" t="s">
        <v>116</v>
      </c>
      <c r="M130" s="23">
        <v>8</v>
      </c>
      <c r="N130" s="23">
        <v>8</v>
      </c>
      <c r="O130" s="24">
        <v>0</v>
      </c>
      <c r="P130" s="24">
        <v>0</v>
      </c>
      <c r="Q130" s="24">
        <v>0</v>
      </c>
      <c r="R130" s="24">
        <v>0</v>
      </c>
      <c r="S130" s="24">
        <v>0</v>
      </c>
      <c r="T130" s="23" t="s">
        <v>146</v>
      </c>
      <c r="U130" s="23"/>
      <c r="V130" s="23">
        <v>1</v>
      </c>
      <c r="W130" s="23" t="s">
        <v>108</v>
      </c>
      <c r="X130" s="21">
        <v>42458</v>
      </c>
      <c r="Y130" s="21">
        <v>42873</v>
      </c>
      <c r="Z130" s="21">
        <v>42459</v>
      </c>
      <c r="AA130" s="22">
        <f t="shared" si="39"/>
        <v>414</v>
      </c>
      <c r="AB130" s="25">
        <v>0</v>
      </c>
      <c r="AC130" s="24">
        <v>1</v>
      </c>
      <c r="AD130" s="24" t="s">
        <v>109</v>
      </c>
      <c r="AE130" s="24">
        <v>1</v>
      </c>
      <c r="AF130" s="24">
        <v>0.53</v>
      </c>
      <c r="AG130" s="26">
        <v>42627</v>
      </c>
      <c r="AH130" s="24">
        <v>1</v>
      </c>
      <c r="AI130" s="24">
        <v>1</v>
      </c>
      <c r="AJ130" s="24">
        <v>0</v>
      </c>
      <c r="AK130" s="24">
        <v>0</v>
      </c>
      <c r="AL130" s="24">
        <v>0</v>
      </c>
      <c r="AM130" s="24" t="s">
        <v>132</v>
      </c>
      <c r="AN130" s="24" t="s">
        <v>111</v>
      </c>
      <c r="AO130" s="24" t="s">
        <v>118</v>
      </c>
      <c r="AP130" s="24">
        <v>0</v>
      </c>
      <c r="AQ130" s="27">
        <v>42905</v>
      </c>
      <c r="AR130" s="26">
        <v>43474</v>
      </c>
      <c r="AS130" s="28">
        <f>_xlfn.DAYS(AR130,AQ130)</f>
        <v>569</v>
      </c>
      <c r="AT130" s="28">
        <f t="shared" si="33"/>
        <v>569</v>
      </c>
      <c r="AU130" s="20">
        <v>0</v>
      </c>
      <c r="AV130" s="25">
        <f t="shared" si="34"/>
        <v>69.75555555555556</v>
      </c>
      <c r="AW130" s="26">
        <v>42905</v>
      </c>
      <c r="AX130" s="24">
        <v>13.06</v>
      </c>
      <c r="AY130" s="24"/>
      <c r="AZ130" s="24"/>
      <c r="BA130" s="24">
        <v>4.2</v>
      </c>
      <c r="BB130" s="24">
        <v>1</v>
      </c>
      <c r="BC130" s="24">
        <v>3.3</v>
      </c>
      <c r="BD130" s="24">
        <v>89</v>
      </c>
      <c r="BE130" s="24">
        <v>5.98</v>
      </c>
      <c r="BF130" s="24">
        <v>286</v>
      </c>
      <c r="BG130" s="24">
        <v>3.55</v>
      </c>
      <c r="BH130" s="24">
        <v>0.54</v>
      </c>
      <c r="BI130" s="24">
        <v>1.45</v>
      </c>
      <c r="BJ130" s="29">
        <f t="shared" si="35"/>
        <v>2.4482758620689653</v>
      </c>
      <c r="BK130" s="29">
        <f t="shared" si="36"/>
        <v>2.6851851851851851</v>
      </c>
      <c r="BL130" s="25">
        <f t="shared" si="37"/>
        <v>197.24137931034483</v>
      </c>
      <c r="BM130" s="25">
        <f t="shared" si="38"/>
        <v>700.20689655172407</v>
      </c>
      <c r="BN130" s="24">
        <v>0</v>
      </c>
      <c r="BO130" s="24">
        <v>0</v>
      </c>
      <c r="BP130" s="24">
        <v>0.43</v>
      </c>
      <c r="BQ130" s="26">
        <v>43136</v>
      </c>
      <c r="BR130" s="24">
        <v>1</v>
      </c>
      <c r="BS130" s="24">
        <v>1</v>
      </c>
      <c r="BT130" s="26">
        <v>43059</v>
      </c>
      <c r="BU130" s="24">
        <v>0</v>
      </c>
      <c r="BV130" s="24">
        <v>0</v>
      </c>
      <c r="BW130" s="24"/>
      <c r="BX130" s="24"/>
      <c r="BY130" s="24"/>
      <c r="BZ130" s="24" t="s">
        <v>119</v>
      </c>
      <c r="CA130" s="24" t="s">
        <v>119</v>
      </c>
      <c r="CB130" s="24" t="s">
        <v>119</v>
      </c>
      <c r="CC130" s="24" t="s">
        <v>119</v>
      </c>
      <c r="CD130" s="24" t="s">
        <v>119</v>
      </c>
      <c r="CE130" s="24" t="s">
        <v>119</v>
      </c>
      <c r="CF130" s="24" t="s">
        <v>119</v>
      </c>
      <c r="CG130" s="24" t="s">
        <v>119</v>
      </c>
      <c r="CH130" s="24" t="s">
        <v>119</v>
      </c>
      <c r="CI130" s="24" t="s">
        <v>119</v>
      </c>
      <c r="CJ130" s="24" t="s">
        <v>119</v>
      </c>
      <c r="CK130" s="24" t="s">
        <v>119</v>
      </c>
      <c r="CL130" s="24" t="s">
        <v>119</v>
      </c>
      <c r="CM130" s="29" t="s">
        <v>119</v>
      </c>
      <c r="CN130" s="29" t="s">
        <v>119</v>
      </c>
      <c r="CO130" s="25" t="s">
        <v>119</v>
      </c>
      <c r="CP130" s="25" t="s">
        <v>119</v>
      </c>
      <c r="CQ130" s="24" t="s">
        <v>119</v>
      </c>
      <c r="CR130" s="24" t="s">
        <v>119</v>
      </c>
      <c r="CS130" s="24" t="s">
        <v>119</v>
      </c>
      <c r="CT130" s="24" t="s">
        <v>119</v>
      </c>
      <c r="CU130" s="24" t="s">
        <v>119</v>
      </c>
      <c r="CV130" s="24" t="s">
        <v>119</v>
      </c>
      <c r="CW130" s="24" t="s">
        <v>119</v>
      </c>
      <c r="CX130" s="24" t="s">
        <v>119</v>
      </c>
      <c r="CY130" s="24">
        <v>0</v>
      </c>
      <c r="CZ130" s="24">
        <v>0</v>
      </c>
      <c r="DA130" s="24">
        <v>0</v>
      </c>
      <c r="DB130" s="24">
        <v>0</v>
      </c>
      <c r="DC130" s="24">
        <v>1</v>
      </c>
      <c r="DD130" s="24">
        <v>0</v>
      </c>
      <c r="DE130" s="24">
        <v>0</v>
      </c>
      <c r="DF130" s="24">
        <v>0</v>
      </c>
      <c r="DG130" s="24">
        <v>0</v>
      </c>
      <c r="DH130" s="26">
        <v>43901</v>
      </c>
      <c r="DI130" s="30"/>
    </row>
    <row r="131" spans="1:113" x14ac:dyDescent="0.25">
      <c r="A131" s="15">
        <v>48</v>
      </c>
      <c r="B131" s="16">
        <v>43396</v>
      </c>
      <c r="C131" s="17" t="s">
        <v>210</v>
      </c>
      <c r="D131" s="18">
        <v>470810427</v>
      </c>
      <c r="E131" s="19">
        <v>17389</v>
      </c>
      <c r="F131" s="20" t="s">
        <v>124</v>
      </c>
      <c r="G131" s="15">
        <v>23.63</v>
      </c>
      <c r="H131" s="15">
        <v>5.85</v>
      </c>
      <c r="I131" s="21">
        <v>40664</v>
      </c>
      <c r="J131" s="22">
        <f t="shared" si="31"/>
        <v>63.725000000000001</v>
      </c>
      <c r="K131" s="23"/>
      <c r="L131" s="23"/>
      <c r="M131" s="23"/>
      <c r="N131" s="23"/>
      <c r="O131" s="24"/>
      <c r="P131" s="24">
        <v>0</v>
      </c>
      <c r="Q131" s="24">
        <v>0</v>
      </c>
      <c r="R131" s="24">
        <v>0</v>
      </c>
      <c r="S131" s="24">
        <v>0</v>
      </c>
      <c r="T131" s="23" t="s">
        <v>153</v>
      </c>
      <c r="U131" s="23"/>
      <c r="V131" s="23">
        <v>1</v>
      </c>
      <c r="W131" s="23" t="s">
        <v>108</v>
      </c>
      <c r="X131" s="21" t="s">
        <v>211</v>
      </c>
      <c r="Y131" s="21">
        <v>42737</v>
      </c>
      <c r="Z131" s="21">
        <v>40695</v>
      </c>
      <c r="AA131" s="22">
        <f t="shared" si="39"/>
        <v>2042</v>
      </c>
      <c r="AB131" s="25">
        <v>1</v>
      </c>
      <c r="AC131" s="24">
        <v>0</v>
      </c>
      <c r="AD131" s="24"/>
      <c r="AE131" s="24">
        <v>1</v>
      </c>
      <c r="AF131" s="24"/>
      <c r="AG131" s="26"/>
      <c r="AH131" s="24">
        <v>0</v>
      </c>
      <c r="AI131" s="24">
        <v>1</v>
      </c>
      <c r="AJ131" s="24">
        <v>0</v>
      </c>
      <c r="AK131" s="24">
        <v>0</v>
      </c>
      <c r="AL131" s="24">
        <v>0</v>
      </c>
      <c r="AM131" s="24" t="s">
        <v>110</v>
      </c>
      <c r="AN131" s="24" t="s">
        <v>111</v>
      </c>
      <c r="AO131" s="24" t="s">
        <v>112</v>
      </c>
      <c r="AP131" s="24">
        <v>1</v>
      </c>
      <c r="AQ131" s="27">
        <v>43340</v>
      </c>
      <c r="AR131" s="26">
        <v>43395</v>
      </c>
      <c r="AS131" s="28">
        <f>_xlfn.DAYS(AR131,AQ131)</f>
        <v>55</v>
      </c>
      <c r="AT131" s="28">
        <f t="shared" si="33"/>
        <v>55</v>
      </c>
      <c r="AU131" s="20">
        <v>0</v>
      </c>
      <c r="AV131" s="25">
        <f t="shared" si="34"/>
        <v>71.05</v>
      </c>
      <c r="AW131" s="26">
        <v>43340</v>
      </c>
      <c r="AX131" s="24">
        <v>97.28</v>
      </c>
      <c r="AY131" s="24"/>
      <c r="AZ131" s="24"/>
      <c r="BA131" s="24">
        <v>9.1199999999999992</v>
      </c>
      <c r="BB131" s="24">
        <v>1.08</v>
      </c>
      <c r="BC131" s="24">
        <v>0.6</v>
      </c>
      <c r="BD131" s="24">
        <v>105</v>
      </c>
      <c r="BE131" s="24">
        <v>5.03</v>
      </c>
      <c r="BF131" s="24">
        <v>214</v>
      </c>
      <c r="BG131" s="24">
        <v>3.44</v>
      </c>
      <c r="BH131" s="24">
        <v>0.38</v>
      </c>
      <c r="BI131" s="24">
        <v>1.08</v>
      </c>
      <c r="BJ131" s="29">
        <f t="shared" si="35"/>
        <v>3.1851851851851851</v>
      </c>
      <c r="BK131" s="29">
        <f t="shared" si="36"/>
        <v>2.8421052631578947</v>
      </c>
      <c r="BL131" s="25">
        <f t="shared" si="37"/>
        <v>198.14814814814812</v>
      </c>
      <c r="BM131" s="25">
        <f t="shared" si="38"/>
        <v>681.62962962962956</v>
      </c>
      <c r="BN131" s="24">
        <v>1</v>
      </c>
      <c r="BO131" s="24">
        <v>0</v>
      </c>
      <c r="BP131" s="24">
        <v>11.86</v>
      </c>
      <c r="BQ131" s="26">
        <v>43424</v>
      </c>
      <c r="BR131" s="24">
        <v>0</v>
      </c>
      <c r="BS131" s="24">
        <v>0</v>
      </c>
      <c r="BT131" s="26"/>
      <c r="BU131" s="24">
        <v>0</v>
      </c>
      <c r="BV131" s="24">
        <v>1</v>
      </c>
      <c r="BW131" s="26">
        <v>43101</v>
      </c>
      <c r="BX131" s="26">
        <v>43191</v>
      </c>
      <c r="BY131" s="24">
        <v>5</v>
      </c>
      <c r="BZ131" s="26" t="s">
        <v>113</v>
      </c>
      <c r="CA131" s="26" t="s">
        <v>113</v>
      </c>
      <c r="CB131" s="26" t="s">
        <v>113</v>
      </c>
      <c r="CC131" s="26" t="s">
        <v>113</v>
      </c>
      <c r="CD131" s="26" t="s">
        <v>113</v>
      </c>
      <c r="CE131" s="26" t="s">
        <v>113</v>
      </c>
      <c r="CF131" s="26" t="s">
        <v>113</v>
      </c>
      <c r="CG131" s="26" t="s">
        <v>113</v>
      </c>
      <c r="CH131" s="26" t="s">
        <v>113</v>
      </c>
      <c r="CI131" s="26" t="s">
        <v>113</v>
      </c>
      <c r="CJ131" s="26" t="s">
        <v>113</v>
      </c>
      <c r="CK131" s="26" t="s">
        <v>113</v>
      </c>
      <c r="CL131" s="26" t="s">
        <v>113</v>
      </c>
      <c r="CM131" s="29" t="s">
        <v>113</v>
      </c>
      <c r="CN131" s="29" t="s">
        <v>113</v>
      </c>
      <c r="CO131" s="25" t="s">
        <v>113</v>
      </c>
      <c r="CP131" s="25" t="s">
        <v>113</v>
      </c>
      <c r="CQ131" s="26" t="s">
        <v>113</v>
      </c>
      <c r="CR131" s="26" t="s">
        <v>113</v>
      </c>
      <c r="CS131" s="26" t="s">
        <v>113</v>
      </c>
      <c r="CT131" s="26" t="s">
        <v>113</v>
      </c>
      <c r="CU131" s="26" t="s">
        <v>113</v>
      </c>
      <c r="CV131" s="26" t="s">
        <v>113</v>
      </c>
      <c r="CW131" s="26" t="s">
        <v>113</v>
      </c>
      <c r="CX131" s="26" t="s">
        <v>113</v>
      </c>
      <c r="CY131" s="24">
        <v>0</v>
      </c>
      <c r="CZ131" s="24">
        <v>0</v>
      </c>
      <c r="DA131" s="24">
        <v>0</v>
      </c>
      <c r="DB131" s="24">
        <v>0</v>
      </c>
      <c r="DC131" s="24">
        <v>1</v>
      </c>
      <c r="DD131" s="24">
        <v>1</v>
      </c>
      <c r="DE131" s="24">
        <v>1</v>
      </c>
      <c r="DF131" s="24">
        <v>1</v>
      </c>
      <c r="DG131" s="24">
        <v>1</v>
      </c>
      <c r="DH131" s="26">
        <v>43616</v>
      </c>
      <c r="DI131" s="30"/>
    </row>
    <row r="132" spans="1:113" x14ac:dyDescent="0.25">
      <c r="A132" s="15">
        <v>53</v>
      </c>
      <c r="B132" s="16">
        <v>43402</v>
      </c>
      <c r="C132" s="17" t="s">
        <v>221</v>
      </c>
      <c r="D132" s="18">
        <v>441217412</v>
      </c>
      <c r="E132" s="19">
        <v>16423</v>
      </c>
      <c r="F132" s="20" t="s">
        <v>124</v>
      </c>
      <c r="G132" s="15">
        <v>0.96</v>
      </c>
      <c r="H132" s="15">
        <v>2.8</v>
      </c>
      <c r="I132" s="21">
        <v>42706</v>
      </c>
      <c r="J132" s="22">
        <f t="shared" si="31"/>
        <v>71.958333333333329</v>
      </c>
      <c r="K132" s="23">
        <v>31.8</v>
      </c>
      <c r="L132" s="23" t="s">
        <v>116</v>
      </c>
      <c r="M132" s="23">
        <v>8</v>
      </c>
      <c r="N132" s="23">
        <v>8</v>
      </c>
      <c r="O132" s="24">
        <v>0</v>
      </c>
      <c r="P132" s="24">
        <v>0</v>
      </c>
      <c r="Q132" s="24">
        <v>0</v>
      </c>
      <c r="R132" s="24">
        <v>9</v>
      </c>
      <c r="S132" s="24">
        <v>0</v>
      </c>
      <c r="T132" s="23" t="s">
        <v>222</v>
      </c>
      <c r="U132" s="23"/>
      <c r="V132" s="23">
        <v>1</v>
      </c>
      <c r="W132" s="23" t="s">
        <v>108</v>
      </c>
      <c r="X132" s="21">
        <v>42565</v>
      </c>
      <c r="Y132" s="21">
        <v>43195</v>
      </c>
      <c r="Z132" s="21">
        <v>42613</v>
      </c>
      <c r="AA132" s="22">
        <f t="shared" si="39"/>
        <v>582</v>
      </c>
      <c r="AB132" s="25">
        <v>1</v>
      </c>
      <c r="AC132" s="24">
        <v>1</v>
      </c>
      <c r="AD132" s="24" t="s">
        <v>117</v>
      </c>
      <c r="AE132" s="24">
        <v>1</v>
      </c>
      <c r="AF132" s="24">
        <v>2.95</v>
      </c>
      <c r="AG132" s="26">
        <v>42992</v>
      </c>
      <c r="AH132" s="24">
        <v>0</v>
      </c>
      <c r="AI132" s="24">
        <v>1</v>
      </c>
      <c r="AJ132" s="24">
        <v>1</v>
      </c>
      <c r="AK132" s="24">
        <v>0</v>
      </c>
      <c r="AL132" s="24">
        <v>0</v>
      </c>
      <c r="AM132" s="24" t="s">
        <v>110</v>
      </c>
      <c r="AN132" s="24" t="s">
        <v>111</v>
      </c>
      <c r="AO132" s="24" t="s">
        <v>112</v>
      </c>
      <c r="AP132" s="24">
        <v>1</v>
      </c>
      <c r="AQ132" s="27">
        <v>43206</v>
      </c>
      <c r="AR132" s="31">
        <v>45061</v>
      </c>
      <c r="AS132" s="28"/>
      <c r="AT132" s="28">
        <f t="shared" si="33"/>
        <v>1855</v>
      </c>
      <c r="AU132" s="20">
        <v>0</v>
      </c>
      <c r="AV132" s="25">
        <f t="shared" si="34"/>
        <v>73.330555555555549</v>
      </c>
      <c r="AW132" s="26">
        <v>43200</v>
      </c>
      <c r="AX132" s="24">
        <v>29.31</v>
      </c>
      <c r="AY132" s="24"/>
      <c r="AZ132" s="24"/>
      <c r="BA132" s="24">
        <v>3.16</v>
      </c>
      <c r="BB132" s="24">
        <v>2.0299999999999998</v>
      </c>
      <c r="BC132" s="24">
        <v>1.2</v>
      </c>
      <c r="BD132" s="24">
        <v>145</v>
      </c>
      <c r="BE132" s="24">
        <v>7.83</v>
      </c>
      <c r="BF132" s="24">
        <v>349</v>
      </c>
      <c r="BG132" s="24">
        <v>5.05</v>
      </c>
      <c r="BH132" s="24">
        <v>0.56000000000000005</v>
      </c>
      <c r="BI132" s="24">
        <v>1.82</v>
      </c>
      <c r="BJ132" s="29">
        <f t="shared" si="35"/>
        <v>2.7747252747252746</v>
      </c>
      <c r="BK132" s="24"/>
      <c r="BL132" s="24"/>
      <c r="BM132" s="24"/>
      <c r="BN132" s="24">
        <v>1</v>
      </c>
      <c r="BO132" s="24">
        <v>0</v>
      </c>
      <c r="BP132" s="24">
        <v>0.96</v>
      </c>
      <c r="BQ132" s="26">
        <v>43370</v>
      </c>
      <c r="BR132" s="24"/>
      <c r="BS132" s="24">
        <v>0</v>
      </c>
      <c r="BT132" s="26"/>
      <c r="BU132" s="24">
        <v>0</v>
      </c>
      <c r="BV132" s="24">
        <v>1</v>
      </c>
      <c r="BW132" s="26">
        <v>42793</v>
      </c>
      <c r="BX132" s="26">
        <v>42900</v>
      </c>
      <c r="BY132" s="24">
        <v>6</v>
      </c>
      <c r="BZ132" s="26">
        <v>42780</v>
      </c>
      <c r="CA132" s="24">
        <v>69.06</v>
      </c>
      <c r="CB132" s="24" t="s">
        <v>113</v>
      </c>
      <c r="CC132" s="24">
        <v>429.15</v>
      </c>
      <c r="CD132" s="24">
        <v>2.91</v>
      </c>
      <c r="CE132" s="24">
        <v>7.49</v>
      </c>
      <c r="CF132" s="24">
        <v>2.7</v>
      </c>
      <c r="CG132" s="24">
        <v>150</v>
      </c>
      <c r="CH132" s="24">
        <v>6.54</v>
      </c>
      <c r="CI132" s="24">
        <v>357</v>
      </c>
      <c r="CJ132" s="24">
        <v>4.3600000000000003</v>
      </c>
      <c r="CK132" s="24">
        <v>0.64</v>
      </c>
      <c r="CL132" s="24">
        <v>1.42</v>
      </c>
      <c r="CM132" s="24"/>
      <c r="CN132" s="24"/>
      <c r="CO132" s="24"/>
      <c r="CP132" s="24"/>
      <c r="CQ132" s="24">
        <v>1</v>
      </c>
      <c r="CR132" s="24">
        <v>0</v>
      </c>
      <c r="CS132" s="24">
        <v>2.95</v>
      </c>
      <c r="CT132" s="26">
        <v>42992</v>
      </c>
      <c r="CU132" s="24" t="s">
        <v>119</v>
      </c>
      <c r="CV132" s="24">
        <v>1</v>
      </c>
      <c r="CW132" s="26">
        <v>43083</v>
      </c>
      <c r="CX132" s="24">
        <v>1</v>
      </c>
      <c r="CY132" s="24">
        <v>0</v>
      </c>
      <c r="CZ132" s="24">
        <v>0</v>
      </c>
      <c r="DA132" s="24">
        <v>0</v>
      </c>
      <c r="DB132" s="24">
        <v>0</v>
      </c>
      <c r="DC132" s="24">
        <v>0</v>
      </c>
      <c r="DD132" s="24">
        <v>0</v>
      </c>
      <c r="DE132" s="24">
        <v>0</v>
      </c>
      <c r="DF132" s="24">
        <v>0</v>
      </c>
      <c r="DG132" s="24">
        <v>0</v>
      </c>
      <c r="DH132" s="26">
        <v>43894</v>
      </c>
      <c r="DI132" s="30" t="s">
        <v>223</v>
      </c>
    </row>
    <row r="133" spans="1:113" x14ac:dyDescent="0.25">
      <c r="A133" s="15">
        <v>56</v>
      </c>
      <c r="B133" s="16">
        <v>43402</v>
      </c>
      <c r="C133" s="17" t="s">
        <v>227</v>
      </c>
      <c r="D133" s="18">
        <v>390922463</v>
      </c>
      <c r="E133" s="19">
        <v>14510</v>
      </c>
      <c r="F133" s="20" t="s">
        <v>124</v>
      </c>
      <c r="G133" s="15">
        <v>0.26</v>
      </c>
      <c r="H133" s="15">
        <v>3.49</v>
      </c>
      <c r="I133" s="21">
        <v>40520</v>
      </c>
      <c r="J133" s="22">
        <f t="shared" si="31"/>
        <v>71.211111111111109</v>
      </c>
      <c r="K133" s="23"/>
      <c r="L133" s="23" t="s">
        <v>152</v>
      </c>
      <c r="M133" s="23">
        <v>7</v>
      </c>
      <c r="N133" s="23">
        <v>7</v>
      </c>
      <c r="O133" s="24"/>
      <c r="P133" s="24">
        <v>0</v>
      </c>
      <c r="Q133" s="24">
        <v>1</v>
      </c>
      <c r="R133" s="24">
        <v>0</v>
      </c>
      <c r="S133" s="24">
        <v>0</v>
      </c>
      <c r="T133" s="23"/>
      <c r="U133" s="23"/>
      <c r="V133" s="23">
        <v>0</v>
      </c>
      <c r="W133" s="23"/>
      <c r="X133" s="21">
        <v>42123</v>
      </c>
      <c r="Y133" s="21">
        <v>42123</v>
      </c>
      <c r="Z133" s="21">
        <v>41518</v>
      </c>
      <c r="AA133" s="22">
        <f t="shared" si="39"/>
        <v>605</v>
      </c>
      <c r="AB133" s="25">
        <v>0</v>
      </c>
      <c r="AC133" s="24">
        <v>1</v>
      </c>
      <c r="AD133" s="24" t="s">
        <v>117</v>
      </c>
      <c r="AE133" s="24">
        <v>1</v>
      </c>
      <c r="AF133" s="24"/>
      <c r="AG133" s="26"/>
      <c r="AH133" s="24">
        <v>1</v>
      </c>
      <c r="AI133" s="24">
        <v>1</v>
      </c>
      <c r="AJ133" s="24">
        <v>0</v>
      </c>
      <c r="AK133" s="24">
        <v>0</v>
      </c>
      <c r="AL133" s="24">
        <v>0</v>
      </c>
      <c r="AM133" s="24" t="s">
        <v>132</v>
      </c>
      <c r="AN133" s="24" t="s">
        <v>111</v>
      </c>
      <c r="AO133" s="24" t="s">
        <v>112</v>
      </c>
      <c r="AP133" s="24">
        <v>1</v>
      </c>
      <c r="AQ133" s="27">
        <v>42591</v>
      </c>
      <c r="AR133" s="26">
        <v>43612</v>
      </c>
      <c r="AS133" s="28">
        <f>_xlfn.DAYS(AR133,AQ133)</f>
        <v>1021</v>
      </c>
      <c r="AT133" s="28">
        <f t="shared" si="33"/>
        <v>1021</v>
      </c>
      <c r="AU133" s="20">
        <v>0</v>
      </c>
      <c r="AV133" s="25">
        <f t="shared" si="34"/>
        <v>76.88055555555556</v>
      </c>
      <c r="AW133" s="26">
        <v>42591</v>
      </c>
      <c r="AX133" s="24">
        <v>0.73</v>
      </c>
      <c r="AY133" s="24"/>
      <c r="AZ133" s="24"/>
      <c r="BA133" s="24">
        <v>2.7</v>
      </c>
      <c r="BB133" s="24">
        <v>0.82</v>
      </c>
      <c r="BC133" s="24">
        <v>13.1</v>
      </c>
      <c r="BD133" s="24">
        <v>127</v>
      </c>
      <c r="BE133" s="24">
        <v>6.92</v>
      </c>
      <c r="BF133" s="24">
        <v>283</v>
      </c>
      <c r="BG133" s="24">
        <v>4.8899999999999997</v>
      </c>
      <c r="BH133" s="24">
        <v>0.76</v>
      </c>
      <c r="BI133" s="24">
        <v>0.79</v>
      </c>
      <c r="BJ133" s="29">
        <f t="shared" si="35"/>
        <v>6.1898734177215182</v>
      </c>
      <c r="BK133" s="24"/>
      <c r="BL133" s="24"/>
      <c r="BM133" s="24"/>
      <c r="BN133" s="24">
        <v>1</v>
      </c>
      <c r="BO133" s="24"/>
      <c r="BP133" s="24">
        <v>0.06</v>
      </c>
      <c r="BQ133" s="26">
        <v>42891</v>
      </c>
      <c r="BR133" s="24">
        <v>0</v>
      </c>
      <c r="BS133" s="24">
        <v>0</v>
      </c>
      <c r="BT133" s="26"/>
      <c r="BU133" s="24">
        <v>0</v>
      </c>
      <c r="BV133" s="24">
        <v>1</v>
      </c>
      <c r="BW133" s="26">
        <v>42125</v>
      </c>
      <c r="BX133" s="26">
        <v>42491</v>
      </c>
      <c r="BY133" s="24"/>
      <c r="BZ133" s="26" t="s">
        <v>113</v>
      </c>
      <c r="CA133" s="24" t="s">
        <v>113</v>
      </c>
      <c r="CB133" s="24" t="s">
        <v>113</v>
      </c>
      <c r="CC133" s="24" t="s">
        <v>113</v>
      </c>
      <c r="CD133" s="24" t="s">
        <v>113</v>
      </c>
      <c r="CE133" s="24" t="s">
        <v>113</v>
      </c>
      <c r="CF133" s="24" t="s">
        <v>113</v>
      </c>
      <c r="CG133" s="24" t="s">
        <v>113</v>
      </c>
      <c r="CH133" s="24" t="s">
        <v>113</v>
      </c>
      <c r="CI133" s="24" t="s">
        <v>113</v>
      </c>
      <c r="CJ133" s="24" t="s">
        <v>113</v>
      </c>
      <c r="CK133" s="24" t="s">
        <v>113</v>
      </c>
      <c r="CL133" s="24" t="s">
        <v>113</v>
      </c>
      <c r="CM133" s="24" t="s">
        <v>113</v>
      </c>
      <c r="CN133" s="24" t="s">
        <v>113</v>
      </c>
      <c r="CO133" s="24" t="s">
        <v>113</v>
      </c>
      <c r="CP133" s="24" t="s">
        <v>113</v>
      </c>
      <c r="CQ133" s="24" t="s">
        <v>113</v>
      </c>
      <c r="CR133" s="24" t="s">
        <v>113</v>
      </c>
      <c r="CS133" s="24" t="s">
        <v>113</v>
      </c>
      <c r="CT133" s="24" t="s">
        <v>113</v>
      </c>
      <c r="CU133" s="24" t="s">
        <v>113</v>
      </c>
      <c r="CV133" s="24" t="s">
        <v>113</v>
      </c>
      <c r="CW133" s="24" t="s">
        <v>113</v>
      </c>
      <c r="CX133" s="24" t="s">
        <v>113</v>
      </c>
      <c r="CY133" s="24">
        <v>0</v>
      </c>
      <c r="CZ133" s="24">
        <v>0</v>
      </c>
      <c r="DA133" s="24">
        <v>0</v>
      </c>
      <c r="DB133" s="24">
        <v>0</v>
      </c>
      <c r="DC133" s="24">
        <v>1</v>
      </c>
      <c r="DD133" s="24">
        <v>1</v>
      </c>
      <c r="DE133" s="24">
        <v>1</v>
      </c>
      <c r="DF133" s="24">
        <v>1</v>
      </c>
      <c r="DG133" s="24">
        <v>0</v>
      </c>
      <c r="DH133" s="26">
        <v>43850</v>
      </c>
      <c r="DI133" s="30"/>
    </row>
    <row r="134" spans="1:113" x14ac:dyDescent="0.25">
      <c r="A134" s="15">
        <v>57</v>
      </c>
      <c r="B134" s="16">
        <v>43403</v>
      </c>
      <c r="C134" s="17" t="s">
        <v>228</v>
      </c>
      <c r="D134" s="18">
        <v>491021044</v>
      </c>
      <c r="E134" s="19">
        <v>18192</v>
      </c>
      <c r="F134" s="20" t="s">
        <v>124</v>
      </c>
      <c r="G134" s="15">
        <v>3.63</v>
      </c>
      <c r="H134" s="15">
        <v>4.32</v>
      </c>
      <c r="I134" s="21">
        <v>41671</v>
      </c>
      <c r="J134" s="22">
        <f t="shared" si="31"/>
        <v>64.277777777777771</v>
      </c>
      <c r="K134" s="23">
        <v>31</v>
      </c>
      <c r="L134" s="23" t="s">
        <v>121</v>
      </c>
      <c r="M134" s="23">
        <v>9</v>
      </c>
      <c r="N134" s="23">
        <v>8</v>
      </c>
      <c r="O134" s="24"/>
      <c r="P134" s="24">
        <v>0</v>
      </c>
      <c r="Q134" s="24">
        <v>0</v>
      </c>
      <c r="R134" s="24">
        <v>0</v>
      </c>
      <c r="S134" s="24">
        <v>0</v>
      </c>
      <c r="T134" s="23" t="s">
        <v>229</v>
      </c>
      <c r="U134" s="23"/>
      <c r="V134" s="23">
        <v>1</v>
      </c>
      <c r="W134" s="23" t="s">
        <v>108</v>
      </c>
      <c r="X134" s="21">
        <v>41701</v>
      </c>
      <c r="Y134" s="21">
        <v>43117</v>
      </c>
      <c r="Z134" s="21">
        <v>41736</v>
      </c>
      <c r="AA134" s="22">
        <f t="shared" si="39"/>
        <v>1381</v>
      </c>
      <c r="AB134" s="25">
        <v>0</v>
      </c>
      <c r="AC134" s="24">
        <v>1</v>
      </c>
      <c r="AD134" s="24" t="s">
        <v>109</v>
      </c>
      <c r="AE134" s="24">
        <v>0</v>
      </c>
      <c r="AF134" s="24">
        <v>1.81</v>
      </c>
      <c r="AG134" s="26">
        <v>41907</v>
      </c>
      <c r="AH134" s="24">
        <v>1</v>
      </c>
      <c r="AI134" s="24">
        <v>1</v>
      </c>
      <c r="AJ134" s="24">
        <v>0</v>
      </c>
      <c r="AK134" s="24">
        <v>0</v>
      </c>
      <c r="AL134" s="24">
        <v>0</v>
      </c>
      <c r="AM134" s="24" t="s">
        <v>132</v>
      </c>
      <c r="AN134" s="24" t="s">
        <v>111</v>
      </c>
      <c r="AO134" s="24" t="s">
        <v>118</v>
      </c>
      <c r="AP134" s="24">
        <v>0</v>
      </c>
      <c r="AQ134" s="27">
        <v>43172</v>
      </c>
      <c r="AR134" s="26">
        <v>43865</v>
      </c>
      <c r="AS134" s="28">
        <f>_xlfn.DAYS(AR134,AQ134)</f>
        <v>693</v>
      </c>
      <c r="AT134" s="28">
        <f t="shared" si="33"/>
        <v>693</v>
      </c>
      <c r="AU134" s="20">
        <v>0</v>
      </c>
      <c r="AV134" s="25">
        <f t="shared" si="34"/>
        <v>68.394444444444446</v>
      </c>
      <c r="AW134" s="26">
        <v>76044</v>
      </c>
      <c r="AX134" s="24">
        <v>23.15</v>
      </c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9"/>
      <c r="BK134" s="24"/>
      <c r="BL134" s="24"/>
      <c r="BM134" s="24"/>
      <c r="BN134" s="24">
        <v>0</v>
      </c>
      <c r="BO134" s="24">
        <v>0</v>
      </c>
      <c r="BP134" s="24">
        <v>0.73</v>
      </c>
      <c r="BQ134" s="26">
        <v>43699</v>
      </c>
      <c r="BR134" s="24"/>
      <c r="BS134" s="24">
        <v>1</v>
      </c>
      <c r="BT134" s="26">
        <v>43440</v>
      </c>
      <c r="BU134" s="24">
        <v>0</v>
      </c>
      <c r="BV134" s="24">
        <v>1</v>
      </c>
      <c r="BW134" s="26">
        <v>43893</v>
      </c>
      <c r="BX134" s="26"/>
      <c r="BY134" s="24"/>
      <c r="BZ134" s="26">
        <v>43893</v>
      </c>
      <c r="CA134" s="24">
        <v>4.51</v>
      </c>
      <c r="CB134" s="24" t="s">
        <v>113</v>
      </c>
      <c r="CC134" s="24" t="s">
        <v>113</v>
      </c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>
        <v>1</v>
      </c>
      <c r="CR134" s="24">
        <v>0</v>
      </c>
      <c r="CS134" s="24"/>
      <c r="CT134" s="26"/>
      <c r="CU134" s="24"/>
      <c r="CV134" s="24"/>
      <c r="CW134" s="26"/>
      <c r="CX134" s="24"/>
      <c r="CY134" s="24">
        <v>0</v>
      </c>
      <c r="CZ134" s="24">
        <v>0</v>
      </c>
      <c r="DA134" s="24">
        <v>0</v>
      </c>
      <c r="DB134" s="24">
        <v>0</v>
      </c>
      <c r="DC134" s="24">
        <v>0</v>
      </c>
      <c r="DD134" s="24">
        <v>0</v>
      </c>
      <c r="DE134" s="24">
        <v>1</v>
      </c>
      <c r="DF134" s="24">
        <v>0</v>
      </c>
      <c r="DG134" s="24">
        <v>0</v>
      </c>
      <c r="DH134" s="26">
        <v>43893</v>
      </c>
      <c r="DI134" s="30"/>
    </row>
    <row r="135" spans="1:113" x14ac:dyDescent="0.25">
      <c r="A135" s="15">
        <v>59</v>
      </c>
      <c r="B135" s="16">
        <v>43403</v>
      </c>
      <c r="C135" s="17" t="s">
        <v>232</v>
      </c>
      <c r="D135" s="18">
        <v>380313439</v>
      </c>
      <c r="E135" s="19">
        <v>13952</v>
      </c>
      <c r="F135" s="20" t="s">
        <v>124</v>
      </c>
      <c r="G135" s="15">
        <v>12.17</v>
      </c>
      <c r="H135" s="15">
        <v>3.82</v>
      </c>
      <c r="I135" s="21">
        <v>38749</v>
      </c>
      <c r="J135" s="22">
        <f t="shared" si="31"/>
        <v>67.88333333333334</v>
      </c>
      <c r="K135" s="23"/>
      <c r="L135" s="23" t="s">
        <v>121</v>
      </c>
      <c r="M135" s="23">
        <v>9</v>
      </c>
      <c r="N135" s="23">
        <v>8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3" t="s">
        <v>233</v>
      </c>
      <c r="U135" s="23"/>
      <c r="V135" s="23">
        <v>0</v>
      </c>
      <c r="W135" s="23" t="s">
        <v>138</v>
      </c>
      <c r="X135" s="21">
        <v>41913</v>
      </c>
      <c r="Y135" s="21">
        <v>41913</v>
      </c>
      <c r="Z135" s="21">
        <v>38777</v>
      </c>
      <c r="AA135" s="22">
        <f t="shared" si="39"/>
        <v>3136</v>
      </c>
      <c r="AB135" s="25">
        <v>0</v>
      </c>
      <c r="AC135" s="24">
        <v>0</v>
      </c>
      <c r="AD135" s="24">
        <v>0</v>
      </c>
      <c r="AE135" s="24">
        <v>1</v>
      </c>
      <c r="AF135" s="24"/>
      <c r="AG135" s="26"/>
      <c r="AH135" s="24">
        <v>0</v>
      </c>
      <c r="AI135" s="24">
        <v>1</v>
      </c>
      <c r="AJ135" s="24">
        <v>0</v>
      </c>
      <c r="AK135" s="24">
        <v>0</v>
      </c>
      <c r="AL135" s="24">
        <v>0</v>
      </c>
      <c r="AM135" s="24" t="s">
        <v>110</v>
      </c>
      <c r="AN135" s="24" t="s">
        <v>111</v>
      </c>
      <c r="AO135" s="24" t="s">
        <v>112</v>
      </c>
      <c r="AP135" s="24">
        <v>1</v>
      </c>
      <c r="AQ135" s="27">
        <v>42902</v>
      </c>
      <c r="AR135" s="26">
        <v>43572</v>
      </c>
      <c r="AS135" s="28">
        <f>_xlfn.DAYS(AR135,AQ135)</f>
        <v>670</v>
      </c>
      <c r="AT135" s="28">
        <f t="shared" si="33"/>
        <v>670</v>
      </c>
      <c r="AU135" s="20">
        <v>0</v>
      </c>
      <c r="AV135" s="25">
        <f t="shared" si="34"/>
        <v>79.25833333333334</v>
      </c>
      <c r="AW135" s="26">
        <v>42902</v>
      </c>
      <c r="AX135" s="24">
        <v>94.77</v>
      </c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9"/>
      <c r="BK135" s="24"/>
      <c r="BL135" s="24"/>
      <c r="BM135" s="24"/>
      <c r="BN135" s="24">
        <v>1</v>
      </c>
      <c r="BO135" s="24">
        <v>0</v>
      </c>
      <c r="BP135" s="24">
        <v>7.23</v>
      </c>
      <c r="BQ135" s="26">
        <v>43266</v>
      </c>
      <c r="BR135" s="24">
        <v>0</v>
      </c>
      <c r="BS135" s="24">
        <v>0</v>
      </c>
      <c r="BT135" s="26"/>
      <c r="BU135" s="24">
        <v>0</v>
      </c>
      <c r="BV135" s="24">
        <v>1</v>
      </c>
      <c r="BW135" s="26">
        <v>41944</v>
      </c>
      <c r="BX135" s="26">
        <v>42095</v>
      </c>
      <c r="BY135" s="24">
        <v>8</v>
      </c>
      <c r="BZ135" s="26" t="s">
        <v>113</v>
      </c>
      <c r="CA135" s="24" t="s">
        <v>113</v>
      </c>
      <c r="CB135" s="24" t="s">
        <v>113</v>
      </c>
      <c r="CC135" s="24" t="s">
        <v>113</v>
      </c>
      <c r="CD135" s="24" t="s">
        <v>113</v>
      </c>
      <c r="CE135" s="24" t="s">
        <v>113</v>
      </c>
      <c r="CF135" s="24" t="s">
        <v>113</v>
      </c>
      <c r="CG135" s="24" t="s">
        <v>113</v>
      </c>
      <c r="CH135" s="24" t="s">
        <v>113</v>
      </c>
      <c r="CI135" s="24" t="s">
        <v>113</v>
      </c>
      <c r="CJ135" s="24" t="s">
        <v>113</v>
      </c>
      <c r="CK135" s="24" t="s">
        <v>113</v>
      </c>
      <c r="CL135" s="24" t="s">
        <v>113</v>
      </c>
      <c r="CM135" s="24" t="s">
        <v>113</v>
      </c>
      <c r="CN135" s="24" t="s">
        <v>113</v>
      </c>
      <c r="CO135" s="24" t="s">
        <v>113</v>
      </c>
      <c r="CP135" s="24" t="s">
        <v>113</v>
      </c>
      <c r="CQ135" s="24" t="s">
        <v>113</v>
      </c>
      <c r="CR135" s="24" t="s">
        <v>113</v>
      </c>
      <c r="CS135" s="24" t="s">
        <v>113</v>
      </c>
      <c r="CT135" s="24" t="s">
        <v>113</v>
      </c>
      <c r="CU135" s="24" t="s">
        <v>113</v>
      </c>
      <c r="CV135" s="24" t="s">
        <v>113</v>
      </c>
      <c r="CW135" s="24" t="s">
        <v>113</v>
      </c>
      <c r="CX135" s="24" t="s">
        <v>113</v>
      </c>
      <c r="CY135" s="24">
        <v>0</v>
      </c>
      <c r="CZ135" s="24">
        <v>1</v>
      </c>
      <c r="DA135" s="24">
        <v>0</v>
      </c>
      <c r="DB135" s="24">
        <v>0</v>
      </c>
      <c r="DC135" s="24">
        <v>0</v>
      </c>
      <c r="DD135" s="24">
        <v>0</v>
      </c>
      <c r="DE135" s="24">
        <v>1</v>
      </c>
      <c r="DF135" s="24">
        <v>1</v>
      </c>
      <c r="DG135" s="24">
        <v>0</v>
      </c>
      <c r="DH135" s="26">
        <v>43887</v>
      </c>
      <c r="DI135" s="30"/>
    </row>
    <row r="136" spans="1:113" x14ac:dyDescent="0.25">
      <c r="A136" s="15">
        <v>62</v>
      </c>
      <c r="B136" s="16">
        <v>43406</v>
      </c>
      <c r="C136" s="17" t="s">
        <v>236</v>
      </c>
      <c r="D136" s="18">
        <v>491127389</v>
      </c>
      <c r="E136" s="19">
        <v>18229</v>
      </c>
      <c r="F136" s="20" t="s">
        <v>124</v>
      </c>
      <c r="G136" s="15">
        <v>0.11</v>
      </c>
      <c r="H136" s="15">
        <v>4.25</v>
      </c>
      <c r="I136" s="21">
        <v>42405</v>
      </c>
      <c r="J136" s="22">
        <f t="shared" si="31"/>
        <v>66.188888888888883</v>
      </c>
      <c r="K136" s="23">
        <v>4053.76</v>
      </c>
      <c r="L136" s="23" t="s">
        <v>121</v>
      </c>
      <c r="M136" s="23">
        <v>9</v>
      </c>
      <c r="N136" s="23">
        <v>8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3" t="s">
        <v>146</v>
      </c>
      <c r="U136" s="23"/>
      <c r="V136" s="23">
        <v>1</v>
      </c>
      <c r="W136" s="23" t="s">
        <v>108</v>
      </c>
      <c r="X136" s="21">
        <v>42430</v>
      </c>
      <c r="Y136" s="21">
        <v>42866</v>
      </c>
      <c r="Z136" s="21">
        <v>42437</v>
      </c>
      <c r="AA136" s="22">
        <f t="shared" si="39"/>
        <v>429</v>
      </c>
      <c r="AB136" s="25">
        <v>1</v>
      </c>
      <c r="AC136" s="24">
        <v>0</v>
      </c>
      <c r="AD136" s="24">
        <v>0</v>
      </c>
      <c r="AE136" s="24">
        <v>1</v>
      </c>
      <c r="AF136" s="24">
        <v>1.36</v>
      </c>
      <c r="AG136" s="26">
        <v>42583</v>
      </c>
      <c r="AH136" s="24">
        <v>0</v>
      </c>
      <c r="AI136" s="24">
        <v>1</v>
      </c>
      <c r="AJ136" s="24">
        <v>0</v>
      </c>
      <c r="AK136" s="24">
        <v>0</v>
      </c>
      <c r="AL136" s="24">
        <v>0</v>
      </c>
      <c r="AM136" s="24" t="s">
        <v>132</v>
      </c>
      <c r="AN136" s="24" t="s">
        <v>111</v>
      </c>
      <c r="AO136" s="24" t="s">
        <v>118</v>
      </c>
      <c r="AP136" s="24">
        <v>1</v>
      </c>
      <c r="AQ136" s="27">
        <v>42937</v>
      </c>
      <c r="AR136" s="31">
        <v>45061</v>
      </c>
      <c r="AS136" s="28"/>
      <c r="AT136" s="28">
        <f t="shared" si="33"/>
        <v>2124</v>
      </c>
      <c r="AU136" s="20">
        <v>0</v>
      </c>
      <c r="AV136" s="25">
        <f t="shared" si="34"/>
        <v>67.650000000000006</v>
      </c>
      <c r="AW136" s="26">
        <v>42929</v>
      </c>
      <c r="AX136" s="24">
        <v>115.81</v>
      </c>
      <c r="AY136" s="24">
        <v>67.989999999999995</v>
      </c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9"/>
      <c r="BK136" s="24"/>
      <c r="BL136" s="24"/>
      <c r="BM136" s="24"/>
      <c r="BN136" s="24">
        <v>0</v>
      </c>
      <c r="BO136" s="24">
        <v>0</v>
      </c>
      <c r="BP136" s="24">
        <v>0.1</v>
      </c>
      <c r="BQ136" s="26">
        <v>43441</v>
      </c>
      <c r="BR136" s="24"/>
      <c r="BS136" s="24">
        <v>1</v>
      </c>
      <c r="BT136" s="26">
        <v>43167</v>
      </c>
      <c r="BU136" s="24">
        <v>1</v>
      </c>
      <c r="BV136" s="24">
        <v>0</v>
      </c>
      <c r="BW136" s="24"/>
      <c r="BX136" s="24"/>
      <c r="BY136" s="24"/>
      <c r="BZ136" s="24" t="s">
        <v>119</v>
      </c>
      <c r="CA136" s="24" t="s">
        <v>119</v>
      </c>
      <c r="CB136" s="24" t="s">
        <v>119</v>
      </c>
      <c r="CC136" s="24" t="s">
        <v>119</v>
      </c>
      <c r="CD136" s="24" t="s">
        <v>119</v>
      </c>
      <c r="CE136" s="24" t="s">
        <v>119</v>
      </c>
      <c r="CF136" s="24" t="s">
        <v>119</v>
      </c>
      <c r="CG136" s="24" t="s">
        <v>119</v>
      </c>
      <c r="CH136" s="24" t="s">
        <v>119</v>
      </c>
      <c r="CI136" s="24" t="s">
        <v>119</v>
      </c>
      <c r="CJ136" s="24" t="s">
        <v>119</v>
      </c>
      <c r="CK136" s="24" t="s">
        <v>119</v>
      </c>
      <c r="CL136" s="24" t="s">
        <v>119</v>
      </c>
      <c r="CM136" s="24" t="s">
        <v>119</v>
      </c>
      <c r="CN136" s="24" t="s">
        <v>119</v>
      </c>
      <c r="CO136" s="24" t="s">
        <v>119</v>
      </c>
      <c r="CP136" s="24" t="s">
        <v>119</v>
      </c>
      <c r="CQ136" s="24" t="s">
        <v>119</v>
      </c>
      <c r="CR136" s="24" t="s">
        <v>119</v>
      </c>
      <c r="CS136" s="24" t="s">
        <v>119</v>
      </c>
      <c r="CT136" s="24" t="s">
        <v>119</v>
      </c>
      <c r="CU136" s="24" t="s">
        <v>119</v>
      </c>
      <c r="CV136" s="24" t="s">
        <v>119</v>
      </c>
      <c r="CW136" s="24" t="s">
        <v>119</v>
      </c>
      <c r="CX136" s="24" t="s">
        <v>119</v>
      </c>
      <c r="CY136" s="24">
        <v>0</v>
      </c>
      <c r="CZ136" s="24">
        <v>0</v>
      </c>
      <c r="DA136" s="24">
        <v>0</v>
      </c>
      <c r="DB136" s="24">
        <v>0</v>
      </c>
      <c r="DC136" s="24">
        <v>0</v>
      </c>
      <c r="DD136" s="24">
        <v>0</v>
      </c>
      <c r="DE136" s="24">
        <v>0</v>
      </c>
      <c r="DF136" s="24">
        <v>0</v>
      </c>
      <c r="DG136" s="24">
        <v>0</v>
      </c>
      <c r="DH136" s="26">
        <v>43889</v>
      </c>
      <c r="DI136" s="30"/>
    </row>
    <row r="137" spans="1:113" x14ac:dyDescent="0.25">
      <c r="A137" s="15">
        <v>63</v>
      </c>
      <c r="B137" s="16">
        <v>43406</v>
      </c>
      <c r="C137" s="17" t="s">
        <v>237</v>
      </c>
      <c r="D137" s="18">
        <v>380128414</v>
      </c>
      <c r="E137" s="19">
        <v>13908</v>
      </c>
      <c r="F137" s="20" t="s">
        <v>124</v>
      </c>
      <c r="G137" s="15">
        <v>0.48</v>
      </c>
      <c r="H137" s="15">
        <v>4.4000000000000004</v>
      </c>
      <c r="I137" s="21">
        <v>40927</v>
      </c>
      <c r="J137" s="22">
        <f t="shared" si="31"/>
        <v>73.974999999999994</v>
      </c>
      <c r="K137" s="23">
        <v>23</v>
      </c>
      <c r="L137" s="23" t="s">
        <v>159</v>
      </c>
      <c r="M137" s="23">
        <v>6</v>
      </c>
      <c r="N137" s="23">
        <v>6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3" t="s">
        <v>238</v>
      </c>
      <c r="U137" s="23"/>
      <c r="V137" s="23">
        <v>0</v>
      </c>
      <c r="W137" s="23" t="s">
        <v>138</v>
      </c>
      <c r="X137" s="21">
        <v>42461</v>
      </c>
      <c r="Y137" s="21">
        <v>42461</v>
      </c>
      <c r="Z137" s="21">
        <v>40940</v>
      </c>
      <c r="AA137" s="22">
        <f t="shared" si="39"/>
        <v>1521</v>
      </c>
      <c r="AB137" s="25">
        <v>0</v>
      </c>
      <c r="AC137" s="24">
        <v>0</v>
      </c>
      <c r="AD137" s="24">
        <v>0</v>
      </c>
      <c r="AE137" s="24">
        <v>1</v>
      </c>
      <c r="AF137" s="24"/>
      <c r="AG137" s="26"/>
      <c r="AH137" s="24">
        <v>0</v>
      </c>
      <c r="AI137" s="24">
        <v>1</v>
      </c>
      <c r="AJ137" s="24">
        <v>1</v>
      </c>
      <c r="AK137" s="24">
        <v>0</v>
      </c>
      <c r="AL137" s="24">
        <v>0</v>
      </c>
      <c r="AM137" s="24" t="s">
        <v>110</v>
      </c>
      <c r="AN137" s="24" t="s">
        <v>111</v>
      </c>
      <c r="AO137" s="24" t="s">
        <v>118</v>
      </c>
      <c r="AP137" s="24">
        <v>1</v>
      </c>
      <c r="AQ137" s="27">
        <v>42928</v>
      </c>
      <c r="AR137" s="31">
        <v>45061</v>
      </c>
      <c r="AS137" s="28"/>
      <c r="AT137" s="28">
        <f t="shared" si="33"/>
        <v>2133</v>
      </c>
      <c r="AU137" s="20">
        <v>0</v>
      </c>
      <c r="AV137" s="25">
        <f t="shared" si="34"/>
        <v>79.455555555555549</v>
      </c>
      <c r="AW137" s="26">
        <v>43283</v>
      </c>
      <c r="AX137" s="24">
        <v>164.69</v>
      </c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9"/>
      <c r="BK137" s="24"/>
      <c r="BL137" s="24"/>
      <c r="BM137" s="24"/>
      <c r="BN137" s="24">
        <v>1</v>
      </c>
      <c r="BO137" s="24">
        <v>0</v>
      </c>
      <c r="BP137" s="24">
        <v>0.31</v>
      </c>
      <c r="BQ137" s="26">
        <v>43518</v>
      </c>
      <c r="BR137" s="24">
        <v>1</v>
      </c>
      <c r="BS137" s="24">
        <v>1</v>
      </c>
      <c r="BT137" s="26">
        <v>43097</v>
      </c>
      <c r="BU137" s="24">
        <v>0</v>
      </c>
      <c r="BV137" s="24">
        <v>0</v>
      </c>
      <c r="BW137" s="24"/>
      <c r="BX137" s="24"/>
      <c r="BY137" s="24"/>
      <c r="BZ137" s="24" t="s">
        <v>119</v>
      </c>
      <c r="CA137" s="24" t="s">
        <v>119</v>
      </c>
      <c r="CB137" s="24" t="s">
        <v>119</v>
      </c>
      <c r="CC137" s="24" t="s">
        <v>119</v>
      </c>
      <c r="CD137" s="24" t="s">
        <v>119</v>
      </c>
      <c r="CE137" s="24" t="s">
        <v>119</v>
      </c>
      <c r="CF137" s="24" t="s">
        <v>119</v>
      </c>
      <c r="CG137" s="24" t="s">
        <v>119</v>
      </c>
      <c r="CH137" s="24" t="s">
        <v>119</v>
      </c>
      <c r="CI137" s="24" t="s">
        <v>119</v>
      </c>
      <c r="CJ137" s="24" t="s">
        <v>119</v>
      </c>
      <c r="CK137" s="24" t="s">
        <v>119</v>
      </c>
      <c r="CL137" s="24" t="s">
        <v>119</v>
      </c>
      <c r="CM137" s="24" t="s">
        <v>119</v>
      </c>
      <c r="CN137" s="24" t="s">
        <v>119</v>
      </c>
      <c r="CO137" s="24" t="s">
        <v>119</v>
      </c>
      <c r="CP137" s="24" t="s">
        <v>119</v>
      </c>
      <c r="CQ137" s="24" t="s">
        <v>119</v>
      </c>
      <c r="CR137" s="24" t="s">
        <v>119</v>
      </c>
      <c r="CS137" s="24" t="s">
        <v>119</v>
      </c>
      <c r="CT137" s="24" t="s">
        <v>119</v>
      </c>
      <c r="CU137" s="24" t="s">
        <v>119</v>
      </c>
      <c r="CV137" s="24" t="s">
        <v>119</v>
      </c>
      <c r="CW137" s="24" t="s">
        <v>119</v>
      </c>
      <c r="CX137" s="24" t="s">
        <v>119</v>
      </c>
      <c r="CY137" s="24">
        <v>0</v>
      </c>
      <c r="CZ137" s="24">
        <v>0</v>
      </c>
      <c r="DA137" s="24">
        <v>0</v>
      </c>
      <c r="DB137" s="24">
        <v>0</v>
      </c>
      <c r="DC137" s="24">
        <v>1</v>
      </c>
      <c r="DD137" s="24">
        <v>0</v>
      </c>
      <c r="DE137" s="24">
        <v>0</v>
      </c>
      <c r="DF137" s="24">
        <v>0</v>
      </c>
      <c r="DG137" s="24">
        <v>0</v>
      </c>
      <c r="DH137" s="26">
        <v>43889</v>
      </c>
      <c r="DI137" s="30"/>
    </row>
    <row r="138" spans="1:113" x14ac:dyDescent="0.25">
      <c r="A138" s="15">
        <v>64</v>
      </c>
      <c r="B138" s="16">
        <v>43406</v>
      </c>
      <c r="C138" s="17" t="s">
        <v>239</v>
      </c>
      <c r="D138" s="18">
        <v>370611089</v>
      </c>
      <c r="E138" s="19">
        <v>13677</v>
      </c>
      <c r="F138" s="20" t="s">
        <v>124</v>
      </c>
      <c r="G138" s="15">
        <v>28.63</v>
      </c>
      <c r="H138" s="15">
        <v>3</v>
      </c>
      <c r="I138" s="21">
        <v>40362</v>
      </c>
      <c r="J138" s="22">
        <f t="shared" si="31"/>
        <v>73.061111111111117</v>
      </c>
      <c r="K138" s="23">
        <v>18.3</v>
      </c>
      <c r="L138" s="23" t="s">
        <v>159</v>
      </c>
      <c r="M138" s="23">
        <v>6</v>
      </c>
      <c r="N138" s="23">
        <v>6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3" t="s">
        <v>240</v>
      </c>
      <c r="U138" s="23"/>
      <c r="V138" s="23">
        <v>0</v>
      </c>
      <c r="W138" s="23" t="s">
        <v>138</v>
      </c>
      <c r="X138" s="21">
        <v>43398</v>
      </c>
      <c r="Y138" s="21">
        <v>43398</v>
      </c>
      <c r="Z138" s="21">
        <v>40391</v>
      </c>
      <c r="AA138" s="22">
        <f t="shared" si="39"/>
        <v>3007</v>
      </c>
      <c r="AB138" s="25">
        <v>0</v>
      </c>
      <c r="AC138" s="24">
        <v>0</v>
      </c>
      <c r="AD138" s="24">
        <v>0</v>
      </c>
      <c r="AE138" s="24">
        <v>1</v>
      </c>
      <c r="AF138" s="24"/>
      <c r="AG138" s="26"/>
      <c r="AH138" s="24">
        <v>1</v>
      </c>
      <c r="AI138" s="24">
        <v>1</v>
      </c>
      <c r="AJ138" s="24">
        <v>0</v>
      </c>
      <c r="AK138" s="24">
        <v>0</v>
      </c>
      <c r="AL138" s="24">
        <v>0</v>
      </c>
      <c r="AM138" s="24" t="s">
        <v>132</v>
      </c>
      <c r="AN138" s="24" t="s">
        <v>111</v>
      </c>
      <c r="AO138" s="24" t="s">
        <v>118</v>
      </c>
      <c r="AP138" s="24">
        <v>0</v>
      </c>
      <c r="AQ138" s="27">
        <v>43419</v>
      </c>
      <c r="AR138" s="26">
        <v>43605</v>
      </c>
      <c r="AS138" s="28">
        <f>_xlfn.DAYS(AR138,AQ138)</f>
        <v>186</v>
      </c>
      <c r="AT138" s="28">
        <f t="shared" si="33"/>
        <v>186</v>
      </c>
      <c r="AU138" s="20">
        <v>0</v>
      </c>
      <c r="AV138" s="25">
        <f t="shared" si="34"/>
        <v>81.427777777777777</v>
      </c>
      <c r="AW138" s="26">
        <v>43419</v>
      </c>
      <c r="AX138" s="24">
        <v>29.81</v>
      </c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9"/>
      <c r="BK138" s="24"/>
      <c r="BL138" s="24"/>
      <c r="BM138" s="24"/>
      <c r="BN138" s="24">
        <v>1</v>
      </c>
      <c r="BO138" s="24">
        <v>0</v>
      </c>
      <c r="BP138" s="24">
        <v>8.42</v>
      </c>
      <c r="BQ138" s="26">
        <v>43447</v>
      </c>
      <c r="BR138" s="24">
        <v>0</v>
      </c>
      <c r="BS138" s="24">
        <v>0</v>
      </c>
      <c r="BT138" s="26"/>
      <c r="BU138" s="24">
        <v>0</v>
      </c>
      <c r="BV138" s="24">
        <v>0</v>
      </c>
      <c r="BW138" s="24"/>
      <c r="BX138" s="24"/>
      <c r="BY138" s="24"/>
      <c r="BZ138" s="24" t="s">
        <v>119</v>
      </c>
      <c r="CA138" s="24" t="s">
        <v>119</v>
      </c>
      <c r="CB138" s="24" t="s">
        <v>119</v>
      </c>
      <c r="CC138" s="24" t="s">
        <v>119</v>
      </c>
      <c r="CD138" s="24" t="s">
        <v>119</v>
      </c>
      <c r="CE138" s="24" t="s">
        <v>119</v>
      </c>
      <c r="CF138" s="24" t="s">
        <v>119</v>
      </c>
      <c r="CG138" s="24" t="s">
        <v>119</v>
      </c>
      <c r="CH138" s="24" t="s">
        <v>119</v>
      </c>
      <c r="CI138" s="24" t="s">
        <v>119</v>
      </c>
      <c r="CJ138" s="24" t="s">
        <v>119</v>
      </c>
      <c r="CK138" s="24" t="s">
        <v>119</v>
      </c>
      <c r="CL138" s="24" t="s">
        <v>119</v>
      </c>
      <c r="CM138" s="24" t="s">
        <v>119</v>
      </c>
      <c r="CN138" s="24" t="s">
        <v>119</v>
      </c>
      <c r="CO138" s="24" t="s">
        <v>119</v>
      </c>
      <c r="CP138" s="24" t="s">
        <v>119</v>
      </c>
      <c r="CQ138" s="24" t="s">
        <v>119</v>
      </c>
      <c r="CR138" s="24" t="s">
        <v>119</v>
      </c>
      <c r="CS138" s="24" t="s">
        <v>119</v>
      </c>
      <c r="CT138" s="24" t="s">
        <v>119</v>
      </c>
      <c r="CU138" s="24" t="s">
        <v>119</v>
      </c>
      <c r="CV138" s="24" t="s">
        <v>119</v>
      </c>
      <c r="CW138" s="24" t="s">
        <v>119</v>
      </c>
      <c r="CX138" s="24" t="s">
        <v>119</v>
      </c>
      <c r="CY138" s="24">
        <v>0</v>
      </c>
      <c r="CZ138" s="24">
        <v>0</v>
      </c>
      <c r="DA138" s="24">
        <v>0</v>
      </c>
      <c r="DB138" s="24">
        <v>0</v>
      </c>
      <c r="DC138" s="24">
        <v>0</v>
      </c>
      <c r="DD138" s="24">
        <v>0</v>
      </c>
      <c r="DE138" s="24">
        <v>0</v>
      </c>
      <c r="DF138" s="24">
        <v>0</v>
      </c>
      <c r="DG138" s="24"/>
      <c r="DH138" s="26"/>
      <c r="DI138" s="30"/>
    </row>
    <row r="139" spans="1:113" x14ac:dyDescent="0.25">
      <c r="A139" s="15">
        <v>68</v>
      </c>
      <c r="B139" s="16">
        <v>43420</v>
      </c>
      <c r="C139" s="17" t="s">
        <v>243</v>
      </c>
      <c r="D139" s="18">
        <v>440410162</v>
      </c>
      <c r="E139" s="19">
        <v>16172</v>
      </c>
      <c r="F139" s="20" t="s">
        <v>124</v>
      </c>
      <c r="G139" s="15"/>
      <c r="H139" s="15">
        <v>3.32</v>
      </c>
      <c r="I139" s="21">
        <v>43420</v>
      </c>
      <c r="J139" s="22">
        <f t="shared" si="31"/>
        <v>74.599999999999994</v>
      </c>
      <c r="K139" s="23">
        <v>340</v>
      </c>
      <c r="L139" s="23" t="s">
        <v>125</v>
      </c>
      <c r="M139" s="23">
        <v>7</v>
      </c>
      <c r="N139" s="23">
        <v>7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3" t="s">
        <v>146</v>
      </c>
      <c r="U139" s="23"/>
      <c r="V139" s="23">
        <v>1</v>
      </c>
      <c r="W139" s="23" t="s">
        <v>108</v>
      </c>
      <c r="X139" s="21">
        <v>43430</v>
      </c>
      <c r="Y139" s="21">
        <v>43853</v>
      </c>
      <c r="Z139" s="21">
        <v>43432</v>
      </c>
      <c r="AA139" s="22">
        <f t="shared" si="39"/>
        <v>421</v>
      </c>
      <c r="AB139" s="25">
        <v>0</v>
      </c>
      <c r="AC139" s="24">
        <v>0</v>
      </c>
      <c r="AD139" s="24">
        <v>0</v>
      </c>
      <c r="AE139" s="24">
        <v>1</v>
      </c>
      <c r="AF139" s="24">
        <v>21.32</v>
      </c>
      <c r="AG139" s="26">
        <v>43661</v>
      </c>
      <c r="AH139" s="24">
        <v>0</v>
      </c>
      <c r="AI139" s="24">
        <v>1</v>
      </c>
      <c r="AJ139" s="24">
        <v>0</v>
      </c>
      <c r="AK139" s="24">
        <v>0</v>
      </c>
      <c r="AL139" s="24">
        <v>0</v>
      </c>
      <c r="AM139" s="24">
        <v>0</v>
      </c>
      <c r="AN139" s="24" t="s">
        <v>111</v>
      </c>
      <c r="AO139" s="24"/>
      <c r="AP139" s="24"/>
      <c r="AQ139" s="27"/>
      <c r="AR139" s="24"/>
      <c r="AS139" s="28"/>
      <c r="AT139" s="28"/>
      <c r="AU139" s="20" t="s">
        <v>130</v>
      </c>
      <c r="AV139" s="25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9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>
        <v>0</v>
      </c>
      <c r="BW139" s="24"/>
      <c r="BX139" s="24"/>
      <c r="BY139" s="24"/>
      <c r="BZ139" s="24" t="s">
        <v>119</v>
      </c>
      <c r="CA139" s="24" t="s">
        <v>119</v>
      </c>
      <c r="CB139" s="24" t="s">
        <v>119</v>
      </c>
      <c r="CC139" s="24" t="s">
        <v>119</v>
      </c>
      <c r="CD139" s="24" t="s">
        <v>119</v>
      </c>
      <c r="CE139" s="24" t="s">
        <v>119</v>
      </c>
      <c r="CF139" s="24" t="s">
        <v>119</v>
      </c>
      <c r="CG139" s="24" t="s">
        <v>119</v>
      </c>
      <c r="CH139" s="24" t="s">
        <v>119</v>
      </c>
      <c r="CI139" s="24" t="s">
        <v>119</v>
      </c>
      <c r="CJ139" s="24" t="s">
        <v>119</v>
      </c>
      <c r="CK139" s="24" t="s">
        <v>119</v>
      </c>
      <c r="CL139" s="24" t="s">
        <v>119</v>
      </c>
      <c r="CM139" s="24" t="s">
        <v>119</v>
      </c>
      <c r="CN139" s="24" t="s">
        <v>119</v>
      </c>
      <c r="CO139" s="24" t="s">
        <v>119</v>
      </c>
      <c r="CP139" s="24" t="s">
        <v>119</v>
      </c>
      <c r="CQ139" s="24" t="s">
        <v>119</v>
      </c>
      <c r="CR139" s="24" t="s">
        <v>119</v>
      </c>
      <c r="CS139" s="24" t="s">
        <v>119</v>
      </c>
      <c r="CT139" s="24" t="s">
        <v>119</v>
      </c>
      <c r="CU139" s="24" t="s">
        <v>119</v>
      </c>
      <c r="CV139" s="24" t="s">
        <v>119</v>
      </c>
      <c r="CW139" s="24" t="s">
        <v>119</v>
      </c>
      <c r="CX139" s="24" t="s">
        <v>119</v>
      </c>
      <c r="CY139" s="24">
        <v>0</v>
      </c>
      <c r="CZ139" s="24">
        <v>0</v>
      </c>
      <c r="DA139" s="24">
        <v>0</v>
      </c>
      <c r="DB139" s="24">
        <v>0</v>
      </c>
      <c r="DC139" s="24">
        <v>0</v>
      </c>
      <c r="DD139" s="24">
        <v>0</v>
      </c>
      <c r="DE139" s="24">
        <v>0</v>
      </c>
      <c r="DF139" s="24">
        <v>0</v>
      </c>
      <c r="DG139" s="24">
        <v>0</v>
      </c>
      <c r="DH139" s="26">
        <v>43888</v>
      </c>
      <c r="DI139" s="30"/>
    </row>
    <row r="140" spans="1:113" x14ac:dyDescent="0.25">
      <c r="A140" s="15">
        <v>69</v>
      </c>
      <c r="B140" s="16">
        <v>43425</v>
      </c>
      <c r="C140" s="17" t="s">
        <v>244</v>
      </c>
      <c r="D140" s="18">
        <v>5604231622</v>
      </c>
      <c r="E140" s="19">
        <v>20568</v>
      </c>
      <c r="F140" s="20" t="s">
        <v>124</v>
      </c>
      <c r="G140" s="15">
        <v>170.01</v>
      </c>
      <c r="H140" s="15">
        <v>3.84</v>
      </c>
      <c r="I140" s="21">
        <v>39227</v>
      </c>
      <c r="J140" s="22">
        <f t="shared" si="31"/>
        <v>51.088888888888889</v>
      </c>
      <c r="K140" s="23"/>
      <c r="L140" s="23" t="s">
        <v>125</v>
      </c>
      <c r="M140" s="23">
        <v>7</v>
      </c>
      <c r="N140" s="23">
        <v>7</v>
      </c>
      <c r="O140" s="24">
        <v>0</v>
      </c>
      <c r="P140" s="24">
        <v>1</v>
      </c>
      <c r="Q140" s="24">
        <v>0</v>
      </c>
      <c r="R140" s="24">
        <v>1</v>
      </c>
      <c r="S140" s="24">
        <v>0</v>
      </c>
      <c r="T140" s="23" t="s">
        <v>137</v>
      </c>
      <c r="U140" s="23" t="s">
        <v>137</v>
      </c>
      <c r="V140" s="23">
        <v>0</v>
      </c>
      <c r="W140" s="23" t="s">
        <v>138</v>
      </c>
      <c r="X140" s="21">
        <v>42706</v>
      </c>
      <c r="Y140" s="21">
        <v>42706</v>
      </c>
      <c r="Z140" s="21">
        <v>40969</v>
      </c>
      <c r="AA140" s="22">
        <f t="shared" si="39"/>
        <v>1737</v>
      </c>
      <c r="AB140" s="25">
        <v>0</v>
      </c>
      <c r="AC140" s="24">
        <v>1</v>
      </c>
      <c r="AD140" s="24" t="s">
        <v>129</v>
      </c>
      <c r="AE140" s="24">
        <v>0</v>
      </c>
      <c r="AF140" s="24"/>
      <c r="AG140" s="26"/>
      <c r="AH140" s="24">
        <v>1</v>
      </c>
      <c r="AI140" s="24">
        <v>0</v>
      </c>
      <c r="AJ140" s="24">
        <v>0</v>
      </c>
      <c r="AK140" s="24">
        <v>0</v>
      </c>
      <c r="AL140" s="24">
        <v>0</v>
      </c>
      <c r="AM140" s="24" t="s">
        <v>110</v>
      </c>
      <c r="AN140" s="24" t="s">
        <v>111</v>
      </c>
      <c r="AO140" s="24" t="s">
        <v>118</v>
      </c>
      <c r="AP140" s="24">
        <v>0</v>
      </c>
      <c r="AQ140" s="27">
        <v>42822</v>
      </c>
      <c r="AR140" s="26">
        <v>43537</v>
      </c>
      <c r="AS140" s="28">
        <f>_xlfn.DAYS(AR140,AQ140)</f>
        <v>715</v>
      </c>
      <c r="AT140" s="28">
        <f>_xlfn.DAYS(AR140,AQ140)</f>
        <v>715</v>
      </c>
      <c r="AU140" s="20">
        <v>0</v>
      </c>
      <c r="AV140" s="25">
        <f>YEARFRAC(AQ140,E140)</f>
        <v>60.930555555555557</v>
      </c>
      <c r="AW140" s="26">
        <v>42822</v>
      </c>
      <c r="AX140" s="24">
        <v>417.4</v>
      </c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9"/>
      <c r="BK140" s="24"/>
      <c r="BL140" s="24"/>
      <c r="BM140" s="24"/>
      <c r="BN140" s="24">
        <v>0</v>
      </c>
      <c r="BO140" s="24">
        <v>0</v>
      </c>
      <c r="BP140" s="24">
        <v>34.32</v>
      </c>
      <c r="BQ140" s="26">
        <v>43166</v>
      </c>
      <c r="BR140" s="24"/>
      <c r="BS140" s="24">
        <v>0</v>
      </c>
      <c r="BT140" s="26"/>
      <c r="BU140" s="24">
        <v>0</v>
      </c>
      <c r="BV140" s="24">
        <v>1</v>
      </c>
      <c r="BW140" s="26">
        <v>43642</v>
      </c>
      <c r="BX140" s="26">
        <v>43810</v>
      </c>
      <c r="BY140" s="24">
        <v>9</v>
      </c>
      <c r="BZ140" s="26">
        <v>43642</v>
      </c>
      <c r="CA140" s="24">
        <v>553.25</v>
      </c>
      <c r="CB140" s="24" t="s">
        <v>113</v>
      </c>
      <c r="CC140" s="24" t="s">
        <v>113</v>
      </c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>
        <v>0</v>
      </c>
      <c r="CR140" s="24">
        <v>0</v>
      </c>
      <c r="CS140" s="24">
        <v>179.21</v>
      </c>
      <c r="CT140" s="26">
        <v>43768</v>
      </c>
      <c r="CU140" s="24" t="s">
        <v>119</v>
      </c>
      <c r="CV140" s="24">
        <v>0</v>
      </c>
      <c r="CW140" s="26" t="s">
        <v>119</v>
      </c>
      <c r="CX140" s="24">
        <v>1</v>
      </c>
      <c r="CY140" s="24">
        <v>0</v>
      </c>
      <c r="CZ140" s="24">
        <v>0</v>
      </c>
      <c r="DA140" s="24">
        <v>0</v>
      </c>
      <c r="DB140" s="24">
        <v>0</v>
      </c>
      <c r="DC140" s="24">
        <v>0</v>
      </c>
      <c r="DD140" s="24">
        <v>0</v>
      </c>
      <c r="DE140" s="24">
        <v>1</v>
      </c>
      <c r="DF140" s="24">
        <v>1</v>
      </c>
      <c r="DG140" s="24">
        <v>0</v>
      </c>
      <c r="DH140" s="26">
        <v>43873</v>
      </c>
      <c r="DI140" s="30"/>
    </row>
    <row r="141" spans="1:113" x14ac:dyDescent="0.25">
      <c r="A141" s="15">
        <v>71</v>
      </c>
      <c r="B141" s="16">
        <v>43433</v>
      </c>
      <c r="C141" s="17" t="s">
        <v>248</v>
      </c>
      <c r="D141" s="18">
        <v>350719439</v>
      </c>
      <c r="E141" s="19">
        <v>12984</v>
      </c>
      <c r="F141" s="20" t="s">
        <v>124</v>
      </c>
      <c r="G141" s="15">
        <v>970.67</v>
      </c>
      <c r="H141" s="15">
        <v>6.01</v>
      </c>
      <c r="I141" s="21">
        <v>43446</v>
      </c>
      <c r="J141" s="22">
        <f t="shared" si="31"/>
        <v>83.397222222222226</v>
      </c>
      <c r="K141" s="23">
        <v>970</v>
      </c>
      <c r="L141" s="23" t="s">
        <v>116</v>
      </c>
      <c r="M141" s="23">
        <v>8</v>
      </c>
      <c r="N141" s="23">
        <v>8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3" t="s">
        <v>242</v>
      </c>
      <c r="U141" s="23"/>
      <c r="V141" s="23">
        <v>1</v>
      </c>
      <c r="W141" s="23" t="s">
        <v>108</v>
      </c>
      <c r="X141" s="21">
        <v>43399</v>
      </c>
      <c r="Y141" s="21"/>
      <c r="Z141" s="21">
        <v>43448</v>
      </c>
      <c r="AA141" s="22"/>
      <c r="AB141" s="25">
        <v>0</v>
      </c>
      <c r="AC141" s="24">
        <v>0</v>
      </c>
      <c r="AD141" s="24">
        <v>0</v>
      </c>
      <c r="AE141" s="24">
        <v>1</v>
      </c>
      <c r="AF141" s="24">
        <v>5.83</v>
      </c>
      <c r="AG141" s="26">
        <v>43733</v>
      </c>
      <c r="AH141" s="24">
        <v>0</v>
      </c>
      <c r="AI141" s="24">
        <v>1</v>
      </c>
      <c r="AJ141" s="24">
        <v>0</v>
      </c>
      <c r="AK141" s="24">
        <v>0</v>
      </c>
      <c r="AL141" s="24">
        <v>0</v>
      </c>
      <c r="AM141" s="24">
        <v>0</v>
      </c>
      <c r="AN141" s="24" t="s">
        <v>135</v>
      </c>
      <c r="AO141" s="24"/>
      <c r="AP141" s="24"/>
      <c r="AQ141" s="27"/>
      <c r="AR141" s="24"/>
      <c r="AS141" s="28"/>
      <c r="AT141" s="28"/>
      <c r="AU141" s="20" t="s">
        <v>130</v>
      </c>
      <c r="AV141" s="25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9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>
        <v>0</v>
      </c>
      <c r="BW141" s="24"/>
      <c r="BX141" s="24"/>
      <c r="BY141" s="24"/>
      <c r="BZ141" s="24" t="s">
        <v>119</v>
      </c>
      <c r="CA141" s="24" t="s">
        <v>119</v>
      </c>
      <c r="CB141" s="24" t="s">
        <v>119</v>
      </c>
      <c r="CC141" s="24" t="s">
        <v>119</v>
      </c>
      <c r="CD141" s="24" t="s">
        <v>119</v>
      </c>
      <c r="CE141" s="24" t="s">
        <v>119</v>
      </c>
      <c r="CF141" s="24" t="s">
        <v>119</v>
      </c>
      <c r="CG141" s="24" t="s">
        <v>119</v>
      </c>
      <c r="CH141" s="24" t="s">
        <v>119</v>
      </c>
      <c r="CI141" s="24" t="s">
        <v>119</v>
      </c>
      <c r="CJ141" s="24" t="s">
        <v>119</v>
      </c>
      <c r="CK141" s="24" t="s">
        <v>119</v>
      </c>
      <c r="CL141" s="24" t="s">
        <v>119</v>
      </c>
      <c r="CM141" s="24" t="s">
        <v>119</v>
      </c>
      <c r="CN141" s="24" t="s">
        <v>119</v>
      </c>
      <c r="CO141" s="24" t="s">
        <v>119</v>
      </c>
      <c r="CP141" s="24" t="s">
        <v>119</v>
      </c>
      <c r="CQ141" s="24" t="s">
        <v>119</v>
      </c>
      <c r="CR141" s="24" t="s">
        <v>119</v>
      </c>
      <c r="CS141" s="24" t="s">
        <v>119</v>
      </c>
      <c r="CT141" s="24" t="s">
        <v>119</v>
      </c>
      <c r="CU141" s="24" t="s">
        <v>119</v>
      </c>
      <c r="CV141" s="24" t="s">
        <v>119</v>
      </c>
      <c r="CW141" s="24" t="s">
        <v>119</v>
      </c>
      <c r="CX141" s="24" t="s">
        <v>119</v>
      </c>
      <c r="CY141" s="24">
        <v>0</v>
      </c>
      <c r="CZ141" s="24">
        <v>0</v>
      </c>
      <c r="DA141" s="24">
        <v>0</v>
      </c>
      <c r="DB141" s="24">
        <v>0</v>
      </c>
      <c r="DC141" s="24">
        <v>0</v>
      </c>
      <c r="DD141" s="24">
        <v>0</v>
      </c>
      <c r="DE141" s="24">
        <v>0</v>
      </c>
      <c r="DF141" s="24">
        <v>0</v>
      </c>
      <c r="DG141" s="24">
        <v>0</v>
      </c>
      <c r="DH141" s="26">
        <v>43850</v>
      </c>
      <c r="DI141" s="30"/>
    </row>
    <row r="142" spans="1:113" x14ac:dyDescent="0.25">
      <c r="A142" s="15">
        <v>73</v>
      </c>
      <c r="B142" s="16">
        <v>43439</v>
      </c>
      <c r="C142" s="17" t="s">
        <v>251</v>
      </c>
      <c r="D142" s="18">
        <v>5605200711</v>
      </c>
      <c r="E142" s="19">
        <v>20595</v>
      </c>
      <c r="F142" s="20" t="s">
        <v>124</v>
      </c>
      <c r="G142" s="15">
        <v>794.68</v>
      </c>
      <c r="H142" s="15">
        <v>3.41</v>
      </c>
      <c r="I142" s="21">
        <v>43439</v>
      </c>
      <c r="J142" s="22">
        <f t="shared" si="31"/>
        <v>62.541666666666664</v>
      </c>
      <c r="K142" s="23">
        <v>596.83000000000004</v>
      </c>
      <c r="L142" s="23" t="s">
        <v>106</v>
      </c>
      <c r="M142" s="23">
        <v>9</v>
      </c>
      <c r="N142" s="23">
        <v>8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3" t="s">
        <v>141</v>
      </c>
      <c r="U142" s="23"/>
      <c r="V142" s="23">
        <v>1</v>
      </c>
      <c r="W142" s="23" t="s">
        <v>108</v>
      </c>
      <c r="X142" s="21">
        <v>43437</v>
      </c>
      <c r="Y142" s="21">
        <v>43754</v>
      </c>
      <c r="Z142" s="21">
        <v>43454</v>
      </c>
      <c r="AA142" s="22">
        <f t="shared" ref="AA142:AA156" si="40">DATEDIF(Z142,Y142,"d")</f>
        <v>300</v>
      </c>
      <c r="AB142" s="25">
        <v>1</v>
      </c>
      <c r="AC142" s="24">
        <v>1</v>
      </c>
      <c r="AD142" s="24" t="s">
        <v>117</v>
      </c>
      <c r="AE142" s="24">
        <v>0</v>
      </c>
      <c r="AF142" s="24">
        <v>2.31</v>
      </c>
      <c r="AG142" s="26">
        <v>43564</v>
      </c>
      <c r="AH142" s="24">
        <v>0</v>
      </c>
      <c r="AI142" s="24">
        <v>1</v>
      </c>
      <c r="AJ142" s="24">
        <v>1</v>
      </c>
      <c r="AK142" s="24">
        <v>0</v>
      </c>
      <c r="AL142" s="24">
        <v>0</v>
      </c>
      <c r="AM142" s="24" t="s">
        <v>132</v>
      </c>
      <c r="AN142" s="24" t="s">
        <v>111</v>
      </c>
      <c r="AO142" s="24" t="s">
        <v>118</v>
      </c>
      <c r="AP142" s="24">
        <v>1</v>
      </c>
      <c r="AQ142" s="27">
        <v>43511</v>
      </c>
      <c r="AR142" s="26">
        <v>43753</v>
      </c>
      <c r="AS142" s="28">
        <f t="shared" ref="AS142:AS147" si="41">_xlfn.DAYS(AR142,AQ142)</f>
        <v>242</v>
      </c>
      <c r="AT142" s="28">
        <f t="shared" ref="AT142:AT153" si="42">_xlfn.DAYS(AR142,AQ142)</f>
        <v>242</v>
      </c>
      <c r="AU142" s="20">
        <v>0</v>
      </c>
      <c r="AV142" s="25">
        <f t="shared" ref="AV142:AV153" si="43">YEARFRAC(AQ142,E142)</f>
        <v>62.736111111111114</v>
      </c>
      <c r="AW142" s="26">
        <v>43509</v>
      </c>
      <c r="AX142" s="24">
        <v>7.46</v>
      </c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9"/>
      <c r="BK142" s="24"/>
      <c r="BL142" s="24"/>
      <c r="BM142" s="24"/>
      <c r="BN142" s="24">
        <v>1</v>
      </c>
      <c r="BO142" s="24">
        <v>4</v>
      </c>
      <c r="BP142" s="24">
        <v>2.31</v>
      </c>
      <c r="BQ142" s="26">
        <v>43564</v>
      </c>
      <c r="BR142" s="24">
        <v>1</v>
      </c>
      <c r="BS142" s="24">
        <v>0</v>
      </c>
      <c r="BT142" s="26"/>
      <c r="BU142" s="24">
        <v>0</v>
      </c>
      <c r="BV142" s="24">
        <v>1</v>
      </c>
      <c r="BW142" s="26">
        <v>43755</v>
      </c>
      <c r="BX142" s="26" t="s">
        <v>252</v>
      </c>
      <c r="BY142" s="24"/>
      <c r="BZ142" s="26">
        <v>43755</v>
      </c>
      <c r="CA142" s="24">
        <v>146.13999999999999</v>
      </c>
      <c r="CB142" s="24" t="s">
        <v>113</v>
      </c>
      <c r="CC142" s="24" t="s">
        <v>113</v>
      </c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>
        <v>1</v>
      </c>
      <c r="CR142" s="24">
        <v>4</v>
      </c>
      <c r="CS142" s="24">
        <v>91.58</v>
      </c>
      <c r="CT142" s="26">
        <v>43837</v>
      </c>
      <c r="CU142" s="24">
        <v>1</v>
      </c>
      <c r="CV142" s="24"/>
      <c r="CW142" s="26"/>
      <c r="CX142" s="24">
        <v>0</v>
      </c>
      <c r="CY142" s="24">
        <v>0</v>
      </c>
      <c r="CZ142" s="24">
        <v>0</v>
      </c>
      <c r="DA142" s="24">
        <v>0</v>
      </c>
      <c r="DB142" s="24">
        <v>0</v>
      </c>
      <c r="DC142" s="24">
        <v>1</v>
      </c>
      <c r="DD142" s="24">
        <v>0</v>
      </c>
      <c r="DE142" s="24">
        <v>0</v>
      </c>
      <c r="DF142" s="24">
        <v>0</v>
      </c>
      <c r="DG142" s="24">
        <v>0</v>
      </c>
      <c r="DH142" s="26">
        <v>43880</v>
      </c>
      <c r="DI142" s="30"/>
    </row>
    <row r="143" spans="1:113" x14ac:dyDescent="0.25">
      <c r="A143" s="15">
        <v>76</v>
      </c>
      <c r="B143" s="16">
        <v>43451</v>
      </c>
      <c r="C143" s="17" t="s">
        <v>256</v>
      </c>
      <c r="D143" s="18">
        <v>5810241404</v>
      </c>
      <c r="E143" s="19">
        <v>21482</v>
      </c>
      <c r="F143" s="20" t="s">
        <v>124</v>
      </c>
      <c r="G143" s="15">
        <v>8.92</v>
      </c>
      <c r="H143" s="15">
        <v>2.4700000000000002</v>
      </c>
      <c r="I143" s="21">
        <v>42857</v>
      </c>
      <c r="J143" s="22">
        <f t="shared" si="31"/>
        <v>58.522222222222226</v>
      </c>
      <c r="K143" s="23">
        <v>725.89</v>
      </c>
      <c r="L143" s="23" t="s">
        <v>155</v>
      </c>
      <c r="M143" s="23">
        <v>10</v>
      </c>
      <c r="N143" s="23">
        <v>8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3" t="s">
        <v>255</v>
      </c>
      <c r="U143" s="23"/>
      <c r="V143" s="23">
        <v>1</v>
      </c>
      <c r="W143" s="23" t="s">
        <v>108</v>
      </c>
      <c r="X143" s="21">
        <v>42867</v>
      </c>
      <c r="Y143" s="21">
        <v>43276</v>
      </c>
      <c r="Z143" s="21">
        <v>42873</v>
      </c>
      <c r="AA143" s="22">
        <f t="shared" si="40"/>
        <v>403</v>
      </c>
      <c r="AB143" s="25">
        <v>1</v>
      </c>
      <c r="AC143" s="24">
        <v>1</v>
      </c>
      <c r="AD143" s="24" t="s">
        <v>117</v>
      </c>
      <c r="AE143" s="24">
        <v>0</v>
      </c>
      <c r="AF143" s="24">
        <v>2.54</v>
      </c>
      <c r="AG143" s="26">
        <v>43067</v>
      </c>
      <c r="AH143" s="24">
        <v>0</v>
      </c>
      <c r="AI143" s="24">
        <v>1</v>
      </c>
      <c r="AJ143" s="24">
        <v>0</v>
      </c>
      <c r="AK143" s="24">
        <v>0</v>
      </c>
      <c r="AL143" s="24">
        <v>0</v>
      </c>
      <c r="AM143" s="24" t="s">
        <v>110</v>
      </c>
      <c r="AN143" s="24" t="s">
        <v>111</v>
      </c>
      <c r="AO143" s="24" t="s">
        <v>112</v>
      </c>
      <c r="AP143" s="24">
        <v>1</v>
      </c>
      <c r="AQ143" s="27">
        <v>43293</v>
      </c>
      <c r="AR143" s="26">
        <v>43399</v>
      </c>
      <c r="AS143" s="28">
        <f t="shared" si="41"/>
        <v>106</v>
      </c>
      <c r="AT143" s="28">
        <f t="shared" si="42"/>
        <v>106</v>
      </c>
      <c r="AU143" s="20">
        <v>0</v>
      </c>
      <c r="AV143" s="25">
        <f t="shared" si="43"/>
        <v>59.716666666666669</v>
      </c>
      <c r="AW143" s="26">
        <v>43293</v>
      </c>
      <c r="AX143" s="24">
        <v>100.25</v>
      </c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9"/>
      <c r="BK143" s="24"/>
      <c r="BL143" s="24"/>
      <c r="BM143" s="24"/>
      <c r="BN143" s="24">
        <v>2</v>
      </c>
      <c r="BO143" s="24">
        <v>5</v>
      </c>
      <c r="BP143" s="24">
        <v>65.739999999999995</v>
      </c>
      <c r="BQ143" s="26">
        <v>43318</v>
      </c>
      <c r="BR143" s="24">
        <v>0</v>
      </c>
      <c r="BS143" s="24">
        <v>0</v>
      </c>
      <c r="BT143" s="26"/>
      <c r="BU143" s="24">
        <v>0</v>
      </c>
      <c r="BV143" s="24">
        <v>1</v>
      </c>
      <c r="BW143" s="26">
        <v>42902</v>
      </c>
      <c r="BX143" s="26">
        <v>43018</v>
      </c>
      <c r="BY143" s="24">
        <v>6</v>
      </c>
      <c r="BZ143" s="26">
        <v>42901</v>
      </c>
      <c r="CA143" s="24">
        <v>17.559999999999999</v>
      </c>
      <c r="CB143" s="24" t="s">
        <v>113</v>
      </c>
      <c r="CC143" s="24" t="s">
        <v>113</v>
      </c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>
        <v>2</v>
      </c>
      <c r="CR143" s="24">
        <v>5</v>
      </c>
      <c r="CS143" s="24">
        <v>2.54</v>
      </c>
      <c r="CT143" s="26">
        <v>43067</v>
      </c>
      <c r="CU143" s="24">
        <v>0</v>
      </c>
      <c r="CV143" s="24">
        <v>0</v>
      </c>
      <c r="CW143" s="26" t="s">
        <v>119</v>
      </c>
      <c r="CX143" s="24">
        <v>1</v>
      </c>
      <c r="CY143" s="24">
        <v>0</v>
      </c>
      <c r="CZ143" s="24">
        <v>1</v>
      </c>
      <c r="DA143" s="24">
        <v>0</v>
      </c>
      <c r="DB143" s="24">
        <v>0</v>
      </c>
      <c r="DC143" s="24">
        <v>1</v>
      </c>
      <c r="DD143" s="24">
        <v>0</v>
      </c>
      <c r="DE143" s="24">
        <v>0</v>
      </c>
      <c r="DF143" s="24">
        <v>0</v>
      </c>
      <c r="DG143" s="24">
        <v>1</v>
      </c>
      <c r="DH143" s="26"/>
      <c r="DI143" s="30"/>
    </row>
    <row r="144" spans="1:113" x14ac:dyDescent="0.25">
      <c r="A144" s="15">
        <v>77</v>
      </c>
      <c r="B144" s="16">
        <v>43451</v>
      </c>
      <c r="C144" s="17" t="s">
        <v>257</v>
      </c>
      <c r="D144" s="18">
        <v>520821288</v>
      </c>
      <c r="E144" s="19">
        <v>19227</v>
      </c>
      <c r="F144" s="20" t="s">
        <v>124</v>
      </c>
      <c r="G144" s="15">
        <v>3.31</v>
      </c>
      <c r="H144" s="15">
        <v>3.53</v>
      </c>
      <c r="I144" s="21">
        <v>41061</v>
      </c>
      <c r="J144" s="22">
        <f t="shared" si="31"/>
        <v>59.777777777777779</v>
      </c>
      <c r="K144" s="23">
        <v>21.3</v>
      </c>
      <c r="L144" s="23" t="s">
        <v>116</v>
      </c>
      <c r="M144" s="23">
        <v>8</v>
      </c>
      <c r="N144" s="24">
        <v>8</v>
      </c>
      <c r="O144" s="24">
        <v>0</v>
      </c>
      <c r="P144" s="24">
        <v>0</v>
      </c>
      <c r="Q144" s="24">
        <v>1</v>
      </c>
      <c r="R144" s="24">
        <v>0</v>
      </c>
      <c r="S144" s="24">
        <v>0</v>
      </c>
      <c r="T144" s="23" t="s">
        <v>258</v>
      </c>
      <c r="U144" s="23"/>
      <c r="V144" s="23">
        <v>0</v>
      </c>
      <c r="W144" s="37" t="s">
        <v>144</v>
      </c>
      <c r="X144" s="21">
        <v>42606</v>
      </c>
      <c r="Y144" s="21">
        <v>42606</v>
      </c>
      <c r="Z144" s="21">
        <v>41091</v>
      </c>
      <c r="AA144" s="22">
        <f t="shared" si="40"/>
        <v>1515</v>
      </c>
      <c r="AB144" s="25">
        <v>0</v>
      </c>
      <c r="AC144" s="24">
        <v>1</v>
      </c>
      <c r="AD144" s="24" t="s">
        <v>117</v>
      </c>
      <c r="AE144" s="24">
        <v>0</v>
      </c>
      <c r="AF144" s="24"/>
      <c r="AG144" s="26"/>
      <c r="AH144" s="24">
        <v>1</v>
      </c>
      <c r="AI144" s="24">
        <v>1</v>
      </c>
      <c r="AJ144" s="24">
        <v>0</v>
      </c>
      <c r="AK144" s="24">
        <v>0</v>
      </c>
      <c r="AL144" s="24">
        <v>0</v>
      </c>
      <c r="AM144" s="24" t="s">
        <v>132</v>
      </c>
      <c r="AN144" s="24" t="s">
        <v>111</v>
      </c>
      <c r="AO144" s="24" t="s">
        <v>118</v>
      </c>
      <c r="AP144" s="24">
        <v>0</v>
      </c>
      <c r="AQ144" s="27">
        <v>42649</v>
      </c>
      <c r="AR144" s="26">
        <v>43161</v>
      </c>
      <c r="AS144" s="28">
        <f t="shared" si="41"/>
        <v>512</v>
      </c>
      <c r="AT144" s="28">
        <f t="shared" si="42"/>
        <v>512</v>
      </c>
      <c r="AU144" s="20">
        <v>0</v>
      </c>
      <c r="AV144" s="25">
        <f t="shared" si="43"/>
        <v>64.125</v>
      </c>
      <c r="AW144" s="26">
        <v>42648</v>
      </c>
      <c r="AX144" s="24">
        <v>13.16</v>
      </c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9"/>
      <c r="BK144" s="24"/>
      <c r="BL144" s="24"/>
      <c r="BM144" s="24"/>
      <c r="BN144" s="24">
        <v>0</v>
      </c>
      <c r="BO144" s="24">
        <v>0</v>
      </c>
      <c r="BP144" s="24">
        <v>0.13</v>
      </c>
      <c r="BQ144" s="26">
        <v>43206</v>
      </c>
      <c r="BR144" s="24">
        <v>1</v>
      </c>
      <c r="BS144" s="24">
        <v>0</v>
      </c>
      <c r="BT144" s="26"/>
      <c r="BU144" s="24">
        <v>1</v>
      </c>
      <c r="BV144" s="24">
        <v>1</v>
      </c>
      <c r="BW144" s="26">
        <v>43592</v>
      </c>
      <c r="BX144" s="26">
        <v>43781</v>
      </c>
      <c r="BY144" s="24">
        <v>10</v>
      </c>
      <c r="BZ144" s="26">
        <v>43585</v>
      </c>
      <c r="CA144" s="24">
        <v>6.71</v>
      </c>
      <c r="CB144" s="24" t="s">
        <v>113</v>
      </c>
      <c r="CC144" s="24" t="s">
        <v>113</v>
      </c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>
        <v>0</v>
      </c>
      <c r="CR144" s="24">
        <v>0</v>
      </c>
      <c r="CS144" s="24">
        <v>0.89</v>
      </c>
      <c r="CT144" s="26">
        <v>43809</v>
      </c>
      <c r="CU144" s="24">
        <v>0</v>
      </c>
      <c r="CV144" s="24">
        <v>0</v>
      </c>
      <c r="CW144" s="26" t="s">
        <v>119</v>
      </c>
      <c r="CX144" s="24">
        <v>1</v>
      </c>
      <c r="CY144" s="24">
        <v>0</v>
      </c>
      <c r="CZ144" s="24">
        <v>0</v>
      </c>
      <c r="DA144" s="24">
        <v>0</v>
      </c>
      <c r="DB144" s="24">
        <v>0</v>
      </c>
      <c r="DC144" s="24">
        <v>0</v>
      </c>
      <c r="DD144" s="24">
        <v>0</v>
      </c>
      <c r="DE144" s="24">
        <v>0</v>
      </c>
      <c r="DF144" s="24">
        <v>0</v>
      </c>
      <c r="DG144" s="24">
        <v>0</v>
      </c>
      <c r="DH144" s="26">
        <v>44595</v>
      </c>
      <c r="DI144" s="30"/>
    </row>
    <row r="145" spans="1:113" x14ac:dyDescent="0.25">
      <c r="A145" s="15">
        <v>78</v>
      </c>
      <c r="B145" s="16">
        <v>43468</v>
      </c>
      <c r="C145" s="17" t="s">
        <v>259</v>
      </c>
      <c r="D145" s="18">
        <v>471213441</v>
      </c>
      <c r="E145" s="19">
        <v>17514</v>
      </c>
      <c r="F145" s="20" t="s">
        <v>124</v>
      </c>
      <c r="G145" s="15">
        <v>218.56</v>
      </c>
      <c r="H145" s="15">
        <v>3.08</v>
      </c>
      <c r="I145" s="21">
        <v>42965</v>
      </c>
      <c r="J145" s="23">
        <f t="shared" ref="J145:J166" si="44">DATEDIF(E145,I145,"y")</f>
        <v>69</v>
      </c>
      <c r="K145" s="23">
        <v>523.49</v>
      </c>
      <c r="L145" s="23" t="s">
        <v>152</v>
      </c>
      <c r="M145" s="23">
        <v>7</v>
      </c>
      <c r="N145" s="23">
        <v>7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3" t="s">
        <v>146</v>
      </c>
      <c r="U145" s="23"/>
      <c r="V145" s="23">
        <v>1</v>
      </c>
      <c r="W145" s="23" t="s">
        <v>108</v>
      </c>
      <c r="X145" s="21">
        <v>42950</v>
      </c>
      <c r="Y145" s="21">
        <v>43131</v>
      </c>
      <c r="Z145" s="21">
        <v>43004</v>
      </c>
      <c r="AA145" s="22">
        <f t="shared" si="40"/>
        <v>127</v>
      </c>
      <c r="AB145" s="25">
        <v>1</v>
      </c>
      <c r="AC145" s="24">
        <v>0</v>
      </c>
      <c r="AD145" s="24">
        <v>0</v>
      </c>
      <c r="AE145" s="24">
        <v>1</v>
      </c>
      <c r="AF145" s="24"/>
      <c r="AG145" s="26"/>
      <c r="AH145" s="24">
        <v>0</v>
      </c>
      <c r="AI145" s="24">
        <v>1</v>
      </c>
      <c r="AJ145" s="24">
        <v>0</v>
      </c>
      <c r="AK145" s="24">
        <v>0</v>
      </c>
      <c r="AL145" s="24">
        <v>0</v>
      </c>
      <c r="AM145" s="24" t="s">
        <v>132</v>
      </c>
      <c r="AN145" s="24" t="s">
        <v>111</v>
      </c>
      <c r="AO145" s="24" t="s">
        <v>112</v>
      </c>
      <c r="AP145" s="24">
        <v>1</v>
      </c>
      <c r="AQ145" s="27">
        <v>43473</v>
      </c>
      <c r="AR145" s="26">
        <v>43616</v>
      </c>
      <c r="AS145" s="28">
        <f t="shared" si="41"/>
        <v>143</v>
      </c>
      <c r="AT145" s="28">
        <f t="shared" si="42"/>
        <v>143</v>
      </c>
      <c r="AU145" s="20">
        <v>0</v>
      </c>
      <c r="AV145" s="25">
        <f t="shared" si="43"/>
        <v>71.069444444444443</v>
      </c>
      <c r="AW145" s="26">
        <v>43468</v>
      </c>
      <c r="AX145" s="24">
        <v>218.56</v>
      </c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9"/>
      <c r="BK145" s="24"/>
      <c r="BL145" s="24"/>
      <c r="BM145" s="24"/>
      <c r="BN145" s="24">
        <v>2</v>
      </c>
      <c r="BO145" s="24">
        <v>4</v>
      </c>
      <c r="BP145" s="24">
        <v>64.81</v>
      </c>
      <c r="BQ145" s="26">
        <v>43530</v>
      </c>
      <c r="BR145" s="24">
        <v>0</v>
      </c>
      <c r="BS145" s="24">
        <v>0</v>
      </c>
      <c r="BT145" s="26"/>
      <c r="BU145" s="24">
        <v>0</v>
      </c>
      <c r="BV145" s="24">
        <v>1</v>
      </c>
      <c r="BW145" s="26">
        <v>43138</v>
      </c>
      <c r="BX145" s="26">
        <v>43236</v>
      </c>
      <c r="BY145" s="24">
        <v>8</v>
      </c>
      <c r="BZ145" s="26">
        <v>43131</v>
      </c>
      <c r="CA145" s="24">
        <v>1010.93</v>
      </c>
      <c r="CB145" s="24" t="s">
        <v>113</v>
      </c>
      <c r="CC145" s="24" t="s">
        <v>113</v>
      </c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>
        <v>3</v>
      </c>
      <c r="CR145" s="24">
        <v>4</v>
      </c>
      <c r="CS145" s="24">
        <v>43.57</v>
      </c>
      <c r="CT145" s="26">
        <v>43325</v>
      </c>
      <c r="CU145" s="24">
        <v>1</v>
      </c>
      <c r="CV145" s="24">
        <v>0</v>
      </c>
      <c r="CW145" s="26" t="s">
        <v>119</v>
      </c>
      <c r="CX145" s="24">
        <v>1</v>
      </c>
      <c r="CY145" s="24">
        <v>0</v>
      </c>
      <c r="CZ145" s="24">
        <v>1</v>
      </c>
      <c r="DA145" s="24">
        <v>0</v>
      </c>
      <c r="DB145" s="24">
        <v>0</v>
      </c>
      <c r="DC145" s="24">
        <v>1</v>
      </c>
      <c r="DD145" s="24">
        <v>1</v>
      </c>
      <c r="DE145" s="24">
        <v>1</v>
      </c>
      <c r="DF145" s="24">
        <v>1</v>
      </c>
      <c r="DG145" s="24">
        <v>0</v>
      </c>
      <c r="DH145" s="26">
        <v>43882</v>
      </c>
      <c r="DI145" s="30"/>
    </row>
    <row r="146" spans="1:113" x14ac:dyDescent="0.25">
      <c r="A146" s="15">
        <v>79</v>
      </c>
      <c r="B146" s="16">
        <v>43476</v>
      </c>
      <c r="C146" s="17" t="s">
        <v>260</v>
      </c>
      <c r="D146" s="18">
        <v>280526430</v>
      </c>
      <c r="E146" s="19">
        <v>10284</v>
      </c>
      <c r="F146" s="20" t="s">
        <v>124</v>
      </c>
      <c r="G146" s="15">
        <v>27</v>
      </c>
      <c r="H146" s="15">
        <v>3.23</v>
      </c>
      <c r="I146" s="21">
        <v>40909</v>
      </c>
      <c r="J146" s="23">
        <f t="shared" si="44"/>
        <v>83</v>
      </c>
      <c r="K146" s="23"/>
      <c r="L146" s="23"/>
      <c r="M146" s="23"/>
      <c r="N146" s="23"/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3" t="s">
        <v>261</v>
      </c>
      <c r="U146" s="23"/>
      <c r="V146" s="23">
        <v>1</v>
      </c>
      <c r="W146" s="23" t="s">
        <v>108</v>
      </c>
      <c r="X146" s="21">
        <v>43298</v>
      </c>
      <c r="Y146" s="21">
        <v>43298</v>
      </c>
      <c r="Z146" s="21">
        <v>40909</v>
      </c>
      <c r="AA146" s="22">
        <f t="shared" si="40"/>
        <v>2389</v>
      </c>
      <c r="AB146" s="25">
        <v>0</v>
      </c>
      <c r="AC146" s="24">
        <v>0</v>
      </c>
      <c r="AD146" s="24">
        <v>0</v>
      </c>
      <c r="AE146" s="24">
        <v>1</v>
      </c>
      <c r="AF146" s="24"/>
      <c r="AG146" s="26"/>
      <c r="AH146" s="24">
        <v>0</v>
      </c>
      <c r="AI146" s="24">
        <v>1</v>
      </c>
      <c r="AJ146" s="24">
        <v>0</v>
      </c>
      <c r="AK146" s="24">
        <v>0</v>
      </c>
      <c r="AL146" s="24">
        <v>0</v>
      </c>
      <c r="AM146" s="24" t="s">
        <v>110</v>
      </c>
      <c r="AN146" s="24" t="s">
        <v>111</v>
      </c>
      <c r="AO146" s="24" t="s">
        <v>118</v>
      </c>
      <c r="AP146" s="24">
        <v>1</v>
      </c>
      <c r="AQ146" s="27">
        <v>43448</v>
      </c>
      <c r="AR146" s="26">
        <v>43560</v>
      </c>
      <c r="AS146" s="28">
        <f t="shared" si="41"/>
        <v>112</v>
      </c>
      <c r="AT146" s="28">
        <f t="shared" si="42"/>
        <v>112</v>
      </c>
      <c r="AU146" s="20">
        <v>0</v>
      </c>
      <c r="AV146" s="25">
        <f t="shared" si="43"/>
        <v>90.8</v>
      </c>
      <c r="AW146" s="26">
        <v>43448</v>
      </c>
      <c r="AX146" s="24">
        <v>81.67</v>
      </c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9"/>
      <c r="BK146" s="24"/>
      <c r="BL146" s="24"/>
      <c r="BM146" s="24"/>
      <c r="BN146" s="24">
        <v>1</v>
      </c>
      <c r="BO146" s="24">
        <v>0</v>
      </c>
      <c r="BP146" s="24">
        <v>21.99</v>
      </c>
      <c r="BQ146" s="26">
        <v>43531</v>
      </c>
      <c r="BR146" s="24">
        <v>0</v>
      </c>
      <c r="BS146" s="24">
        <v>0</v>
      </c>
      <c r="BT146" s="26"/>
      <c r="BU146" s="24">
        <v>0</v>
      </c>
      <c r="BV146" s="24">
        <v>0</v>
      </c>
      <c r="BW146" s="24"/>
      <c r="BX146" s="24"/>
      <c r="BY146" s="24"/>
      <c r="BZ146" s="24" t="s">
        <v>119</v>
      </c>
      <c r="CA146" s="24" t="s">
        <v>119</v>
      </c>
      <c r="CB146" s="24" t="s">
        <v>119</v>
      </c>
      <c r="CC146" s="24" t="s">
        <v>119</v>
      </c>
      <c r="CD146" s="24" t="s">
        <v>119</v>
      </c>
      <c r="CE146" s="24" t="s">
        <v>119</v>
      </c>
      <c r="CF146" s="24" t="s">
        <v>119</v>
      </c>
      <c r="CG146" s="24" t="s">
        <v>119</v>
      </c>
      <c r="CH146" s="24" t="s">
        <v>119</v>
      </c>
      <c r="CI146" s="24" t="s">
        <v>119</v>
      </c>
      <c r="CJ146" s="24" t="s">
        <v>119</v>
      </c>
      <c r="CK146" s="24" t="s">
        <v>119</v>
      </c>
      <c r="CL146" s="24" t="s">
        <v>119</v>
      </c>
      <c r="CM146" s="24" t="s">
        <v>119</v>
      </c>
      <c r="CN146" s="24" t="s">
        <v>119</v>
      </c>
      <c r="CO146" s="24" t="s">
        <v>119</v>
      </c>
      <c r="CP146" s="24" t="s">
        <v>119</v>
      </c>
      <c r="CQ146" s="24" t="s">
        <v>119</v>
      </c>
      <c r="CR146" s="24" t="s">
        <v>119</v>
      </c>
      <c r="CS146" s="24" t="s">
        <v>119</v>
      </c>
      <c r="CT146" s="24" t="s">
        <v>119</v>
      </c>
      <c r="CU146" s="24" t="s">
        <v>119</v>
      </c>
      <c r="CV146" s="24" t="s">
        <v>119</v>
      </c>
      <c r="CW146" s="24" t="s">
        <v>119</v>
      </c>
      <c r="CX146" s="24" t="s">
        <v>119</v>
      </c>
      <c r="CY146" s="24">
        <v>0</v>
      </c>
      <c r="CZ146" s="24">
        <v>0</v>
      </c>
      <c r="DA146" s="24">
        <v>0</v>
      </c>
      <c r="DB146" s="24">
        <v>0</v>
      </c>
      <c r="DC146" s="24">
        <v>1</v>
      </c>
      <c r="DD146" s="24">
        <v>0</v>
      </c>
      <c r="DE146" s="24">
        <v>0</v>
      </c>
      <c r="DF146" s="24">
        <v>0</v>
      </c>
      <c r="DG146" s="24">
        <v>1</v>
      </c>
      <c r="DH146" s="26"/>
      <c r="DI146" s="30"/>
    </row>
    <row r="147" spans="1:113" x14ac:dyDescent="0.25">
      <c r="A147" s="15">
        <v>82</v>
      </c>
      <c r="B147" s="16">
        <v>43507</v>
      </c>
      <c r="C147" s="17" t="s">
        <v>266</v>
      </c>
      <c r="D147" s="18">
        <v>450926423</v>
      </c>
      <c r="E147" s="19">
        <v>16706</v>
      </c>
      <c r="F147" s="20" t="s">
        <v>124</v>
      </c>
      <c r="G147" s="15">
        <v>15.73</v>
      </c>
      <c r="H147" s="15">
        <v>3.95</v>
      </c>
      <c r="I147" s="21">
        <v>42695</v>
      </c>
      <c r="J147" s="23">
        <f t="shared" si="44"/>
        <v>71</v>
      </c>
      <c r="K147" s="23">
        <v>5</v>
      </c>
      <c r="L147" s="23" t="s">
        <v>152</v>
      </c>
      <c r="M147" s="23">
        <v>7</v>
      </c>
      <c r="N147" s="23">
        <v>7</v>
      </c>
      <c r="O147" s="24">
        <v>0</v>
      </c>
      <c r="P147" s="24">
        <v>1</v>
      </c>
      <c r="Q147" s="24">
        <v>0</v>
      </c>
      <c r="R147" s="24">
        <v>0</v>
      </c>
      <c r="S147" s="24">
        <v>0</v>
      </c>
      <c r="T147" s="23" t="s">
        <v>160</v>
      </c>
      <c r="U147" s="23" t="s">
        <v>126</v>
      </c>
      <c r="V147" s="23">
        <v>0</v>
      </c>
      <c r="W147" s="23" t="s">
        <v>138</v>
      </c>
      <c r="X147" s="21">
        <v>42908</v>
      </c>
      <c r="Y147" s="21">
        <v>43473</v>
      </c>
      <c r="Z147" s="21">
        <v>42912</v>
      </c>
      <c r="AA147" s="22">
        <f t="shared" si="40"/>
        <v>561</v>
      </c>
      <c r="AB147" s="25">
        <v>0</v>
      </c>
      <c r="AC147" s="24">
        <v>1</v>
      </c>
      <c r="AD147" s="24" t="s">
        <v>109</v>
      </c>
      <c r="AE147" s="24">
        <v>0</v>
      </c>
      <c r="AF147" s="24">
        <v>0.09</v>
      </c>
      <c r="AG147" s="26">
        <v>43087</v>
      </c>
      <c r="AH147" s="24">
        <v>1</v>
      </c>
      <c r="AI147" s="24">
        <v>1</v>
      </c>
      <c r="AJ147" s="24">
        <v>0</v>
      </c>
      <c r="AK147" s="24">
        <v>0</v>
      </c>
      <c r="AL147" s="24">
        <v>0</v>
      </c>
      <c r="AM147" s="24" t="s">
        <v>110</v>
      </c>
      <c r="AN147" s="24" t="s">
        <v>111</v>
      </c>
      <c r="AO147" s="24" t="s">
        <v>118</v>
      </c>
      <c r="AP147" s="24">
        <v>0</v>
      </c>
      <c r="AQ147" s="27">
        <v>43507</v>
      </c>
      <c r="AR147" s="26">
        <v>43647</v>
      </c>
      <c r="AS147" s="28">
        <f t="shared" si="41"/>
        <v>140</v>
      </c>
      <c r="AT147" s="28">
        <f t="shared" si="42"/>
        <v>140</v>
      </c>
      <c r="AU147" s="20">
        <v>0</v>
      </c>
      <c r="AV147" s="25">
        <f t="shared" si="43"/>
        <v>73.375</v>
      </c>
      <c r="AW147" s="26">
        <v>43507</v>
      </c>
      <c r="AX147" s="24">
        <v>15.73</v>
      </c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9"/>
      <c r="BK147" s="24"/>
      <c r="BL147" s="24"/>
      <c r="BM147" s="24"/>
      <c r="BN147" s="24">
        <v>0</v>
      </c>
      <c r="BO147" s="24">
        <v>0</v>
      </c>
      <c r="BP147" s="24">
        <v>0.01</v>
      </c>
      <c r="BQ147" s="26">
        <v>43619</v>
      </c>
      <c r="BR147" s="24"/>
      <c r="BS147" s="24">
        <v>0</v>
      </c>
      <c r="BT147" s="26"/>
      <c r="BU147" s="24">
        <v>0</v>
      </c>
      <c r="BV147" s="24">
        <v>0</v>
      </c>
      <c r="BW147" s="24"/>
      <c r="BX147" s="24"/>
      <c r="BY147" s="24"/>
      <c r="BZ147" s="24" t="s">
        <v>119</v>
      </c>
      <c r="CA147" s="24" t="s">
        <v>119</v>
      </c>
      <c r="CB147" s="24" t="s">
        <v>119</v>
      </c>
      <c r="CC147" s="24" t="s">
        <v>119</v>
      </c>
      <c r="CD147" s="24" t="s">
        <v>119</v>
      </c>
      <c r="CE147" s="24" t="s">
        <v>119</v>
      </c>
      <c r="CF147" s="24" t="s">
        <v>119</v>
      </c>
      <c r="CG147" s="24" t="s">
        <v>119</v>
      </c>
      <c r="CH147" s="24" t="s">
        <v>119</v>
      </c>
      <c r="CI147" s="24" t="s">
        <v>119</v>
      </c>
      <c r="CJ147" s="24" t="s">
        <v>119</v>
      </c>
      <c r="CK147" s="24" t="s">
        <v>119</v>
      </c>
      <c r="CL147" s="24" t="s">
        <v>119</v>
      </c>
      <c r="CM147" s="24" t="s">
        <v>119</v>
      </c>
      <c r="CN147" s="24" t="s">
        <v>119</v>
      </c>
      <c r="CO147" s="24" t="s">
        <v>119</v>
      </c>
      <c r="CP147" s="24" t="s">
        <v>119</v>
      </c>
      <c r="CQ147" s="24" t="s">
        <v>119</v>
      </c>
      <c r="CR147" s="24" t="s">
        <v>119</v>
      </c>
      <c r="CS147" s="24" t="s">
        <v>119</v>
      </c>
      <c r="CT147" s="24" t="s">
        <v>119</v>
      </c>
      <c r="CU147" s="24" t="s">
        <v>119</v>
      </c>
      <c r="CV147" s="24" t="s">
        <v>119</v>
      </c>
      <c r="CW147" s="24" t="s">
        <v>119</v>
      </c>
      <c r="CX147" s="24" t="s">
        <v>119</v>
      </c>
      <c r="CY147" s="24">
        <v>0</v>
      </c>
      <c r="CZ147" s="24">
        <v>0</v>
      </c>
      <c r="DA147" s="24">
        <v>0</v>
      </c>
      <c r="DB147" s="24">
        <v>0</v>
      </c>
      <c r="DC147" s="24">
        <v>0</v>
      </c>
      <c r="DD147" s="24">
        <v>0</v>
      </c>
      <c r="DE147" s="24">
        <v>0</v>
      </c>
      <c r="DF147" s="24">
        <v>0</v>
      </c>
      <c r="DG147" s="24">
        <v>1</v>
      </c>
      <c r="DH147" s="26"/>
      <c r="DI147" s="30" t="s">
        <v>267</v>
      </c>
    </row>
    <row r="148" spans="1:113" x14ac:dyDescent="0.25">
      <c r="A148" s="15">
        <v>83</v>
      </c>
      <c r="B148" s="16">
        <v>43508</v>
      </c>
      <c r="C148" s="17" t="s">
        <v>268</v>
      </c>
      <c r="D148" s="18">
        <v>390115027</v>
      </c>
      <c r="E148" s="19">
        <v>14260</v>
      </c>
      <c r="F148" s="20" t="s">
        <v>124</v>
      </c>
      <c r="G148" s="15">
        <v>6.44</v>
      </c>
      <c r="H148" s="15">
        <v>3.54</v>
      </c>
      <c r="I148" s="21">
        <v>42104</v>
      </c>
      <c r="J148" s="23">
        <f t="shared" si="44"/>
        <v>76</v>
      </c>
      <c r="K148" s="23">
        <v>4.7</v>
      </c>
      <c r="L148" s="23" t="s">
        <v>121</v>
      </c>
      <c r="M148" s="23">
        <v>9</v>
      </c>
      <c r="N148" s="23">
        <v>8</v>
      </c>
      <c r="O148" s="24">
        <v>0</v>
      </c>
      <c r="P148" s="24">
        <v>1</v>
      </c>
      <c r="Q148" s="24">
        <v>0</v>
      </c>
      <c r="R148" s="24">
        <v>0</v>
      </c>
      <c r="S148" s="24">
        <v>1</v>
      </c>
      <c r="T148" s="23" t="s">
        <v>168</v>
      </c>
      <c r="U148" s="23" t="s">
        <v>143</v>
      </c>
      <c r="V148" s="23">
        <v>0</v>
      </c>
      <c r="W148" s="23" t="s">
        <v>144</v>
      </c>
      <c r="X148" s="21">
        <v>43494</v>
      </c>
      <c r="Y148" s="21">
        <v>43494</v>
      </c>
      <c r="Z148" s="21">
        <v>42227</v>
      </c>
      <c r="AA148" s="22">
        <f t="shared" si="40"/>
        <v>1267</v>
      </c>
      <c r="AB148" s="25">
        <v>0</v>
      </c>
      <c r="AC148" s="24">
        <v>1</v>
      </c>
      <c r="AD148" s="24" t="s">
        <v>109</v>
      </c>
      <c r="AE148" s="24">
        <v>1</v>
      </c>
      <c r="AF148" s="24">
        <v>0.03</v>
      </c>
      <c r="AG148" s="26">
        <v>42425</v>
      </c>
      <c r="AH148" s="24">
        <v>1</v>
      </c>
      <c r="AI148" s="24">
        <v>0</v>
      </c>
      <c r="AJ148" s="24">
        <v>0</v>
      </c>
      <c r="AK148" s="24">
        <v>0</v>
      </c>
      <c r="AL148" s="24">
        <v>0</v>
      </c>
      <c r="AM148" s="24" t="s">
        <v>110</v>
      </c>
      <c r="AN148" s="24" t="s">
        <v>111</v>
      </c>
      <c r="AO148" s="24" t="s">
        <v>118</v>
      </c>
      <c r="AP148" s="24">
        <v>0</v>
      </c>
      <c r="AQ148" s="27">
        <v>43522</v>
      </c>
      <c r="AR148" s="31">
        <v>45061</v>
      </c>
      <c r="AS148" s="28"/>
      <c r="AT148" s="28">
        <f t="shared" si="42"/>
        <v>1539</v>
      </c>
      <c r="AU148" s="20">
        <v>0</v>
      </c>
      <c r="AV148" s="25">
        <f t="shared" si="43"/>
        <v>80.113888888888894</v>
      </c>
      <c r="AW148" s="26">
        <v>43508</v>
      </c>
      <c r="AX148" s="24">
        <v>6.44</v>
      </c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9"/>
      <c r="BK148" s="24"/>
      <c r="BL148" s="24"/>
      <c r="BM148" s="24"/>
      <c r="BN148" s="24">
        <v>1</v>
      </c>
      <c r="BO148" s="24">
        <v>0</v>
      </c>
      <c r="BP148" s="24">
        <v>3.54</v>
      </c>
      <c r="BQ148" s="26">
        <v>43670</v>
      </c>
      <c r="BR148" s="24"/>
      <c r="BS148" s="24">
        <v>1</v>
      </c>
      <c r="BT148" s="26">
        <v>43850</v>
      </c>
      <c r="BU148" s="24">
        <v>1</v>
      </c>
      <c r="BV148" s="24">
        <v>0</v>
      </c>
      <c r="BW148" s="24"/>
      <c r="BX148" s="24"/>
      <c r="BY148" s="24"/>
      <c r="BZ148" s="24" t="s">
        <v>119</v>
      </c>
      <c r="CA148" s="24" t="s">
        <v>119</v>
      </c>
      <c r="CB148" s="24" t="s">
        <v>119</v>
      </c>
      <c r="CC148" s="24" t="s">
        <v>119</v>
      </c>
      <c r="CD148" s="24" t="s">
        <v>119</v>
      </c>
      <c r="CE148" s="24" t="s">
        <v>119</v>
      </c>
      <c r="CF148" s="24" t="s">
        <v>119</v>
      </c>
      <c r="CG148" s="24" t="s">
        <v>119</v>
      </c>
      <c r="CH148" s="24" t="s">
        <v>119</v>
      </c>
      <c r="CI148" s="24" t="s">
        <v>119</v>
      </c>
      <c r="CJ148" s="24" t="s">
        <v>119</v>
      </c>
      <c r="CK148" s="24" t="s">
        <v>119</v>
      </c>
      <c r="CL148" s="24" t="s">
        <v>119</v>
      </c>
      <c r="CM148" s="24" t="s">
        <v>119</v>
      </c>
      <c r="CN148" s="24" t="s">
        <v>119</v>
      </c>
      <c r="CO148" s="24" t="s">
        <v>119</v>
      </c>
      <c r="CP148" s="24" t="s">
        <v>119</v>
      </c>
      <c r="CQ148" s="24" t="s">
        <v>119</v>
      </c>
      <c r="CR148" s="24" t="s">
        <v>119</v>
      </c>
      <c r="CS148" s="24" t="s">
        <v>119</v>
      </c>
      <c r="CT148" s="24" t="s">
        <v>119</v>
      </c>
      <c r="CU148" s="24" t="s">
        <v>119</v>
      </c>
      <c r="CV148" s="24" t="s">
        <v>119</v>
      </c>
      <c r="CW148" s="24" t="s">
        <v>119</v>
      </c>
      <c r="CX148" s="24" t="s">
        <v>119</v>
      </c>
      <c r="CY148" s="24">
        <v>0</v>
      </c>
      <c r="CZ148" s="24">
        <v>0</v>
      </c>
      <c r="DA148" s="24">
        <v>0</v>
      </c>
      <c r="DB148" s="24">
        <v>0</v>
      </c>
      <c r="DC148" s="24">
        <v>0</v>
      </c>
      <c r="DD148" s="24">
        <v>0</v>
      </c>
      <c r="DE148" s="24">
        <v>0</v>
      </c>
      <c r="DF148" s="24">
        <v>0</v>
      </c>
      <c r="DG148" s="24">
        <v>0</v>
      </c>
      <c r="DH148" s="26">
        <v>43875</v>
      </c>
      <c r="DI148" s="30"/>
    </row>
    <row r="149" spans="1:113" x14ac:dyDescent="0.25">
      <c r="A149" s="15">
        <v>86</v>
      </c>
      <c r="B149" s="16">
        <v>43579</v>
      </c>
      <c r="C149" s="17" t="s">
        <v>272</v>
      </c>
      <c r="D149" s="18">
        <v>410613431</v>
      </c>
      <c r="E149" s="19">
        <v>15140</v>
      </c>
      <c r="F149" s="20" t="s">
        <v>124</v>
      </c>
      <c r="G149" s="15">
        <v>4.17</v>
      </c>
      <c r="H149" s="15">
        <v>3.35</v>
      </c>
      <c r="I149" s="21">
        <v>38427</v>
      </c>
      <c r="J149" s="23">
        <f t="shared" si="44"/>
        <v>63</v>
      </c>
      <c r="K149" s="23">
        <v>171</v>
      </c>
      <c r="L149" s="23" t="s">
        <v>152</v>
      </c>
      <c r="M149" s="23">
        <v>7</v>
      </c>
      <c r="N149" s="23">
        <v>7</v>
      </c>
      <c r="O149" s="24">
        <v>0</v>
      </c>
      <c r="P149" s="24">
        <v>0</v>
      </c>
      <c r="Q149" s="24">
        <v>1</v>
      </c>
      <c r="R149" s="24">
        <v>0</v>
      </c>
      <c r="S149" s="24">
        <v>0</v>
      </c>
      <c r="T149" s="23" t="s">
        <v>273</v>
      </c>
      <c r="U149" s="23"/>
      <c r="V149" s="23">
        <v>0</v>
      </c>
      <c r="W149" s="23" t="s">
        <v>144</v>
      </c>
      <c r="X149" s="21">
        <v>43494</v>
      </c>
      <c r="Y149" s="21">
        <v>43494</v>
      </c>
      <c r="Z149" s="21">
        <v>38561</v>
      </c>
      <c r="AA149" s="22">
        <f t="shared" si="40"/>
        <v>4933</v>
      </c>
      <c r="AB149" s="25">
        <v>0</v>
      </c>
      <c r="AC149" s="24">
        <v>0</v>
      </c>
      <c r="AD149" s="24">
        <v>0</v>
      </c>
      <c r="AE149" s="24">
        <v>1</v>
      </c>
      <c r="AF149" s="24"/>
      <c r="AG149" s="26"/>
      <c r="AH149" s="24">
        <v>1</v>
      </c>
      <c r="AI149" s="24">
        <v>0</v>
      </c>
      <c r="AJ149" s="24">
        <v>0</v>
      </c>
      <c r="AK149" s="24">
        <v>0</v>
      </c>
      <c r="AL149" s="24">
        <v>0</v>
      </c>
      <c r="AM149" s="24" t="s">
        <v>110</v>
      </c>
      <c r="AN149" s="24" t="s">
        <v>111</v>
      </c>
      <c r="AO149" s="24" t="s">
        <v>118</v>
      </c>
      <c r="AP149" s="24">
        <v>0</v>
      </c>
      <c r="AQ149" s="27">
        <v>43524</v>
      </c>
      <c r="AR149" s="31">
        <v>45061</v>
      </c>
      <c r="AS149" s="28"/>
      <c r="AT149" s="28">
        <f t="shared" si="42"/>
        <v>1537</v>
      </c>
      <c r="AU149" s="20">
        <v>0</v>
      </c>
      <c r="AV149" s="25">
        <f t="shared" si="43"/>
        <v>77.708333333333329</v>
      </c>
      <c r="AW149" s="26">
        <v>43516</v>
      </c>
      <c r="AX149" s="24">
        <v>8.2200000000000006</v>
      </c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9"/>
      <c r="BK149" s="24"/>
      <c r="BL149" s="24"/>
      <c r="BM149" s="24"/>
      <c r="BN149" s="24">
        <v>1</v>
      </c>
      <c r="BO149" s="24">
        <v>0</v>
      </c>
      <c r="BP149" s="24">
        <v>1.37</v>
      </c>
      <c r="BQ149" s="26">
        <v>43868</v>
      </c>
      <c r="BR149" s="24"/>
      <c r="BS149" s="24">
        <v>0</v>
      </c>
      <c r="BT149" s="26"/>
      <c r="BU149" s="24">
        <v>0</v>
      </c>
      <c r="BV149" s="24">
        <v>0</v>
      </c>
      <c r="BW149" s="24"/>
      <c r="BX149" s="24"/>
      <c r="BY149" s="24"/>
      <c r="BZ149" s="24" t="s">
        <v>119</v>
      </c>
      <c r="CA149" s="24" t="s">
        <v>119</v>
      </c>
      <c r="CB149" s="24" t="s">
        <v>119</v>
      </c>
      <c r="CC149" s="24" t="s">
        <v>119</v>
      </c>
      <c r="CD149" s="24" t="s">
        <v>119</v>
      </c>
      <c r="CE149" s="24" t="s">
        <v>119</v>
      </c>
      <c r="CF149" s="24" t="s">
        <v>119</v>
      </c>
      <c r="CG149" s="24" t="s">
        <v>119</v>
      </c>
      <c r="CH149" s="24" t="s">
        <v>119</v>
      </c>
      <c r="CI149" s="24" t="s">
        <v>119</v>
      </c>
      <c r="CJ149" s="24" t="s">
        <v>119</v>
      </c>
      <c r="CK149" s="24" t="s">
        <v>119</v>
      </c>
      <c r="CL149" s="24" t="s">
        <v>119</v>
      </c>
      <c r="CM149" s="24" t="s">
        <v>119</v>
      </c>
      <c r="CN149" s="24" t="s">
        <v>119</v>
      </c>
      <c r="CO149" s="24" t="s">
        <v>119</v>
      </c>
      <c r="CP149" s="24" t="s">
        <v>119</v>
      </c>
      <c r="CQ149" s="24" t="s">
        <v>119</v>
      </c>
      <c r="CR149" s="24" t="s">
        <v>119</v>
      </c>
      <c r="CS149" s="24" t="s">
        <v>119</v>
      </c>
      <c r="CT149" s="24" t="s">
        <v>119</v>
      </c>
      <c r="CU149" s="24" t="s">
        <v>119</v>
      </c>
      <c r="CV149" s="24" t="s">
        <v>119</v>
      </c>
      <c r="CW149" s="24" t="s">
        <v>119</v>
      </c>
      <c r="CX149" s="24" t="s">
        <v>119</v>
      </c>
      <c r="CY149" s="24">
        <v>0</v>
      </c>
      <c r="CZ149" s="24">
        <v>0</v>
      </c>
      <c r="DA149" s="24">
        <v>0</v>
      </c>
      <c r="DB149" s="24">
        <v>0</v>
      </c>
      <c r="DC149" s="24">
        <v>0</v>
      </c>
      <c r="DD149" s="24">
        <v>0</v>
      </c>
      <c r="DE149" s="24">
        <v>0</v>
      </c>
      <c r="DF149" s="24">
        <v>0</v>
      </c>
      <c r="DG149" s="24">
        <v>0</v>
      </c>
      <c r="DH149" s="26">
        <v>43896</v>
      </c>
      <c r="DI149" s="30"/>
    </row>
    <row r="150" spans="1:113" x14ac:dyDescent="0.25">
      <c r="A150" s="15">
        <v>87</v>
      </c>
      <c r="B150" s="16">
        <v>43591</v>
      </c>
      <c r="C150" s="17" t="s">
        <v>274</v>
      </c>
      <c r="D150" s="18">
        <v>400429158</v>
      </c>
      <c r="E150" s="19">
        <v>14730</v>
      </c>
      <c r="F150" s="20" t="s">
        <v>124</v>
      </c>
      <c r="G150" s="15">
        <v>179.12</v>
      </c>
      <c r="H150" s="15"/>
      <c r="I150" s="21">
        <v>37712</v>
      </c>
      <c r="J150" s="23">
        <f t="shared" si="44"/>
        <v>62</v>
      </c>
      <c r="K150" s="23">
        <v>5.7</v>
      </c>
      <c r="L150" s="23" t="s">
        <v>125</v>
      </c>
      <c r="M150" s="23">
        <v>7</v>
      </c>
      <c r="N150" s="23">
        <v>7</v>
      </c>
      <c r="O150" s="24">
        <v>0</v>
      </c>
      <c r="P150" s="24">
        <v>1</v>
      </c>
      <c r="Q150" s="24">
        <v>0</v>
      </c>
      <c r="R150" s="24">
        <v>1</v>
      </c>
      <c r="S150" s="24">
        <v>0</v>
      </c>
      <c r="T150" s="23" t="s">
        <v>137</v>
      </c>
      <c r="U150" s="23" t="s">
        <v>184</v>
      </c>
      <c r="V150" s="23">
        <v>0</v>
      </c>
      <c r="W150" s="23" t="s">
        <v>138</v>
      </c>
      <c r="X150" s="21">
        <v>41802</v>
      </c>
      <c r="Y150" s="21">
        <v>43578</v>
      </c>
      <c r="Z150" s="21">
        <v>41810</v>
      </c>
      <c r="AA150" s="22">
        <f t="shared" si="40"/>
        <v>1768</v>
      </c>
      <c r="AB150" s="25">
        <v>0</v>
      </c>
      <c r="AC150" s="24">
        <v>1</v>
      </c>
      <c r="AD150" s="24" t="s">
        <v>150</v>
      </c>
      <c r="AE150" s="24">
        <v>0</v>
      </c>
      <c r="AF150" s="24">
        <v>0.48</v>
      </c>
      <c r="AG150" s="26">
        <v>42158</v>
      </c>
      <c r="AH150" s="24">
        <v>0</v>
      </c>
      <c r="AI150" s="24">
        <v>1</v>
      </c>
      <c r="AJ150" s="24">
        <v>0</v>
      </c>
      <c r="AK150" s="24">
        <v>0</v>
      </c>
      <c r="AL150" s="24">
        <v>0</v>
      </c>
      <c r="AM150" s="24" t="s">
        <v>132</v>
      </c>
      <c r="AN150" s="24" t="s">
        <v>111</v>
      </c>
      <c r="AO150" s="24" t="s">
        <v>118</v>
      </c>
      <c r="AP150" s="24">
        <v>1</v>
      </c>
      <c r="AQ150" s="26">
        <v>43591</v>
      </c>
      <c r="AR150" s="26">
        <v>43649</v>
      </c>
      <c r="AS150" s="28">
        <f>_xlfn.DAYS(AR150,AQ150)</f>
        <v>58</v>
      </c>
      <c r="AT150" s="28">
        <f t="shared" si="42"/>
        <v>58</v>
      </c>
      <c r="AU150" s="20">
        <v>0</v>
      </c>
      <c r="AV150" s="25">
        <f t="shared" si="43"/>
        <v>79.019444444444446</v>
      </c>
      <c r="AW150" s="26">
        <v>43591</v>
      </c>
      <c r="AX150" s="24">
        <v>179.12</v>
      </c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9"/>
      <c r="BK150" s="24"/>
      <c r="BL150" s="24"/>
      <c r="BM150" s="24"/>
      <c r="BN150" s="24">
        <v>2</v>
      </c>
      <c r="BO150" s="24">
        <v>7</v>
      </c>
      <c r="BP150" s="24"/>
      <c r="BQ150" s="26"/>
      <c r="BR150" s="24">
        <v>0</v>
      </c>
      <c r="BS150" s="24">
        <v>0</v>
      </c>
      <c r="BT150" s="26"/>
      <c r="BU150" s="24">
        <v>0</v>
      </c>
      <c r="BV150" s="24">
        <v>0</v>
      </c>
      <c r="BW150" s="24"/>
      <c r="BX150" s="24"/>
      <c r="BY150" s="24"/>
      <c r="BZ150" s="24" t="s">
        <v>119</v>
      </c>
      <c r="CA150" s="24" t="s">
        <v>119</v>
      </c>
      <c r="CB150" s="24" t="s">
        <v>119</v>
      </c>
      <c r="CC150" s="24" t="s">
        <v>119</v>
      </c>
      <c r="CD150" s="24" t="s">
        <v>119</v>
      </c>
      <c r="CE150" s="24" t="s">
        <v>119</v>
      </c>
      <c r="CF150" s="24" t="s">
        <v>119</v>
      </c>
      <c r="CG150" s="24" t="s">
        <v>119</v>
      </c>
      <c r="CH150" s="24" t="s">
        <v>119</v>
      </c>
      <c r="CI150" s="24" t="s">
        <v>119</v>
      </c>
      <c r="CJ150" s="24" t="s">
        <v>119</v>
      </c>
      <c r="CK150" s="24" t="s">
        <v>119</v>
      </c>
      <c r="CL150" s="24" t="s">
        <v>119</v>
      </c>
      <c r="CM150" s="24" t="s">
        <v>119</v>
      </c>
      <c r="CN150" s="24" t="s">
        <v>119</v>
      </c>
      <c r="CO150" s="24" t="s">
        <v>119</v>
      </c>
      <c r="CP150" s="24" t="s">
        <v>119</v>
      </c>
      <c r="CQ150" s="24" t="s">
        <v>119</v>
      </c>
      <c r="CR150" s="24" t="s">
        <v>119</v>
      </c>
      <c r="CS150" s="24" t="s">
        <v>119</v>
      </c>
      <c r="CT150" s="24" t="s">
        <v>119</v>
      </c>
      <c r="CU150" s="24" t="s">
        <v>119</v>
      </c>
      <c r="CV150" s="24" t="s">
        <v>119</v>
      </c>
      <c r="CW150" s="24" t="s">
        <v>119</v>
      </c>
      <c r="CX150" s="24" t="s">
        <v>119</v>
      </c>
      <c r="CY150" s="24">
        <v>0</v>
      </c>
      <c r="CZ150" s="24">
        <v>0</v>
      </c>
      <c r="DA150" s="24">
        <v>0</v>
      </c>
      <c r="DB150" s="24">
        <v>0</v>
      </c>
      <c r="DC150" s="24">
        <v>0</v>
      </c>
      <c r="DD150" s="24">
        <v>0</v>
      </c>
      <c r="DE150" s="24">
        <v>0</v>
      </c>
      <c r="DF150" s="24">
        <v>0</v>
      </c>
      <c r="DG150" s="24">
        <v>1</v>
      </c>
      <c r="DH150" s="26"/>
      <c r="DI150" s="30"/>
    </row>
    <row r="151" spans="1:113" x14ac:dyDescent="0.25">
      <c r="A151" s="15">
        <v>88</v>
      </c>
      <c r="B151" s="16">
        <v>43598</v>
      </c>
      <c r="C151" s="17" t="s">
        <v>275</v>
      </c>
      <c r="D151" s="18">
        <v>520308202</v>
      </c>
      <c r="E151" s="19">
        <v>19061</v>
      </c>
      <c r="F151" s="20" t="s">
        <v>124</v>
      </c>
      <c r="G151" s="15">
        <v>204.84</v>
      </c>
      <c r="H151" s="15">
        <v>4.72</v>
      </c>
      <c r="I151" s="21">
        <v>42676</v>
      </c>
      <c r="J151" s="23">
        <f t="shared" si="44"/>
        <v>64</v>
      </c>
      <c r="K151" s="23">
        <v>2811</v>
      </c>
      <c r="L151" s="23" t="s">
        <v>125</v>
      </c>
      <c r="M151" s="23">
        <v>7</v>
      </c>
      <c r="N151" s="23">
        <v>7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3" t="s">
        <v>261</v>
      </c>
      <c r="U151" s="23"/>
      <c r="V151" s="23">
        <v>1</v>
      </c>
      <c r="W151" s="23" t="s">
        <v>108</v>
      </c>
      <c r="X151" s="21">
        <v>42675</v>
      </c>
      <c r="Y151" s="21">
        <v>43374</v>
      </c>
      <c r="Z151" s="21">
        <v>42688</v>
      </c>
      <c r="AA151" s="22">
        <f t="shared" si="40"/>
        <v>686</v>
      </c>
      <c r="AB151" s="25">
        <v>0</v>
      </c>
      <c r="AC151" s="24">
        <v>1</v>
      </c>
      <c r="AD151" s="24" t="s">
        <v>117</v>
      </c>
      <c r="AE151" s="24">
        <v>0</v>
      </c>
      <c r="AF151" s="24"/>
      <c r="AG151" s="26"/>
      <c r="AH151" s="24">
        <v>1</v>
      </c>
      <c r="AI151" s="24">
        <v>1</v>
      </c>
      <c r="AJ151" s="24">
        <v>0</v>
      </c>
      <c r="AK151" s="24">
        <v>0</v>
      </c>
      <c r="AL151" s="24">
        <v>0</v>
      </c>
      <c r="AM151" s="24" t="s">
        <v>110</v>
      </c>
      <c r="AN151" s="24" t="s">
        <v>111</v>
      </c>
      <c r="AO151" s="24" t="s">
        <v>112</v>
      </c>
      <c r="AP151" s="24">
        <v>0</v>
      </c>
      <c r="AQ151" s="26">
        <v>43642</v>
      </c>
      <c r="AR151" s="31">
        <v>45061</v>
      </c>
      <c r="AS151" s="28"/>
      <c r="AT151" s="28">
        <f t="shared" si="42"/>
        <v>1419</v>
      </c>
      <c r="AU151" s="20">
        <v>0</v>
      </c>
      <c r="AV151" s="25">
        <f t="shared" si="43"/>
        <v>67.3</v>
      </c>
      <c r="AW151" s="26">
        <v>43628</v>
      </c>
      <c r="AX151" s="24">
        <v>402.35</v>
      </c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9"/>
      <c r="BK151" s="24"/>
      <c r="BL151" s="24"/>
      <c r="BM151" s="24"/>
      <c r="BN151" s="24">
        <v>1</v>
      </c>
      <c r="BO151" s="24">
        <v>0</v>
      </c>
      <c r="BP151" s="24">
        <v>18.36</v>
      </c>
      <c r="BQ151" s="26">
        <v>43875</v>
      </c>
      <c r="BR151" s="24"/>
      <c r="BS151" s="24">
        <v>0</v>
      </c>
      <c r="BT151" s="26"/>
      <c r="BU151" s="24">
        <v>0</v>
      </c>
      <c r="BV151" s="24">
        <v>1</v>
      </c>
      <c r="BW151" s="26">
        <v>43374</v>
      </c>
      <c r="BX151" s="26">
        <v>43466</v>
      </c>
      <c r="BY151" s="24">
        <v>7</v>
      </c>
      <c r="BZ151" s="26" t="s">
        <v>113</v>
      </c>
      <c r="CA151" s="24" t="s">
        <v>113</v>
      </c>
      <c r="CB151" s="24" t="s">
        <v>113</v>
      </c>
      <c r="CC151" s="24" t="s">
        <v>113</v>
      </c>
      <c r="CD151" s="24" t="s">
        <v>113</v>
      </c>
      <c r="CE151" s="24" t="s">
        <v>113</v>
      </c>
      <c r="CF151" s="24" t="s">
        <v>113</v>
      </c>
      <c r="CG151" s="24" t="s">
        <v>113</v>
      </c>
      <c r="CH151" s="24" t="s">
        <v>113</v>
      </c>
      <c r="CI151" s="24" t="s">
        <v>113</v>
      </c>
      <c r="CJ151" s="24" t="s">
        <v>113</v>
      </c>
      <c r="CK151" s="24" t="s">
        <v>113</v>
      </c>
      <c r="CL151" s="24" t="s">
        <v>113</v>
      </c>
      <c r="CM151" s="24" t="s">
        <v>113</v>
      </c>
      <c r="CN151" s="24" t="s">
        <v>113</v>
      </c>
      <c r="CO151" s="24" t="s">
        <v>113</v>
      </c>
      <c r="CP151" s="24" t="s">
        <v>113</v>
      </c>
      <c r="CQ151" s="24" t="s">
        <v>113</v>
      </c>
      <c r="CR151" s="24" t="s">
        <v>113</v>
      </c>
      <c r="CS151" s="24" t="s">
        <v>113</v>
      </c>
      <c r="CT151" s="24" t="s">
        <v>113</v>
      </c>
      <c r="CU151" s="24" t="s">
        <v>113</v>
      </c>
      <c r="CV151" s="24" t="s">
        <v>113</v>
      </c>
      <c r="CW151" s="24" t="s">
        <v>113</v>
      </c>
      <c r="CX151" s="24" t="s">
        <v>113</v>
      </c>
      <c r="CY151" s="24">
        <v>0</v>
      </c>
      <c r="CZ151" s="24">
        <v>0</v>
      </c>
      <c r="DA151" s="24">
        <v>0</v>
      </c>
      <c r="DB151" s="24">
        <v>0</v>
      </c>
      <c r="DC151" s="24">
        <v>1</v>
      </c>
      <c r="DD151" s="24">
        <v>0</v>
      </c>
      <c r="DE151" s="24">
        <v>0</v>
      </c>
      <c r="DF151" s="24">
        <v>0</v>
      </c>
      <c r="DG151" s="24">
        <v>0</v>
      </c>
      <c r="DH151" s="26">
        <v>43875</v>
      </c>
      <c r="DI151" s="30"/>
    </row>
    <row r="152" spans="1:113" x14ac:dyDescent="0.25">
      <c r="A152" s="15">
        <v>89</v>
      </c>
      <c r="B152" s="16">
        <v>43613</v>
      </c>
      <c r="C152" s="17" t="s">
        <v>276</v>
      </c>
      <c r="D152" s="18">
        <v>440212457</v>
      </c>
      <c r="E152" s="19">
        <v>16114</v>
      </c>
      <c r="F152" s="20" t="s">
        <v>124</v>
      </c>
      <c r="G152" s="15"/>
      <c r="H152" s="15"/>
      <c r="I152" s="21">
        <v>40040</v>
      </c>
      <c r="J152" s="23">
        <f t="shared" si="44"/>
        <v>65</v>
      </c>
      <c r="K152" s="23">
        <v>144</v>
      </c>
      <c r="L152" s="23" t="s">
        <v>277</v>
      </c>
      <c r="M152" s="23">
        <v>4</v>
      </c>
      <c r="N152" s="23">
        <v>6</v>
      </c>
      <c r="O152" s="24">
        <v>0</v>
      </c>
      <c r="P152" s="24">
        <v>0</v>
      </c>
      <c r="Q152" s="24">
        <v>1</v>
      </c>
      <c r="R152" s="24">
        <v>0</v>
      </c>
      <c r="S152" s="24">
        <v>0</v>
      </c>
      <c r="T152" s="23" t="s">
        <v>242</v>
      </c>
      <c r="U152" s="23"/>
      <c r="V152" s="23">
        <v>1</v>
      </c>
      <c r="W152" s="23" t="s">
        <v>108</v>
      </c>
      <c r="X152" s="21">
        <v>40087</v>
      </c>
      <c r="Y152" s="21">
        <v>43594</v>
      </c>
      <c r="Z152" s="21">
        <v>40123</v>
      </c>
      <c r="AA152" s="22">
        <f t="shared" si="40"/>
        <v>3471</v>
      </c>
      <c r="AB152" s="25">
        <v>0</v>
      </c>
      <c r="AC152" s="24">
        <v>1</v>
      </c>
      <c r="AD152" s="24" t="s">
        <v>117</v>
      </c>
      <c r="AE152" s="24">
        <v>1</v>
      </c>
      <c r="AF152" s="24">
        <v>5</v>
      </c>
      <c r="AG152" s="26">
        <v>40505</v>
      </c>
      <c r="AH152" s="24">
        <v>0</v>
      </c>
      <c r="AI152" s="24">
        <v>1</v>
      </c>
      <c r="AJ152" s="24">
        <v>0</v>
      </c>
      <c r="AK152" s="24">
        <v>0</v>
      </c>
      <c r="AL152" s="24">
        <v>0</v>
      </c>
      <c r="AM152" s="24" t="s">
        <v>110</v>
      </c>
      <c r="AN152" s="24" t="s">
        <v>111</v>
      </c>
      <c r="AO152" s="24" t="s">
        <v>118</v>
      </c>
      <c r="AP152" s="24">
        <v>0</v>
      </c>
      <c r="AQ152" s="26">
        <v>43613</v>
      </c>
      <c r="AR152" s="31">
        <v>45061</v>
      </c>
      <c r="AS152" s="28"/>
      <c r="AT152" s="28">
        <f t="shared" si="42"/>
        <v>1448</v>
      </c>
      <c r="AU152" s="20">
        <v>0</v>
      </c>
      <c r="AV152" s="25">
        <f t="shared" si="43"/>
        <v>75.294444444444451</v>
      </c>
      <c r="AW152" s="26">
        <v>43607</v>
      </c>
      <c r="AX152" s="24">
        <v>306.41000000000003</v>
      </c>
      <c r="AY152" s="24">
        <v>19.649999999999999</v>
      </c>
      <c r="AZ152" s="24">
        <v>136.76</v>
      </c>
      <c r="BA152" s="24"/>
      <c r="BB152" s="24"/>
      <c r="BC152" s="24"/>
      <c r="BD152" s="24"/>
      <c r="BE152" s="24"/>
      <c r="BF152" s="24"/>
      <c r="BG152" s="24"/>
      <c r="BH152" s="24"/>
      <c r="BI152" s="24"/>
      <c r="BJ152" s="29"/>
      <c r="BK152" s="24"/>
      <c r="BL152" s="24"/>
      <c r="BM152" s="24"/>
      <c r="BN152" s="24">
        <v>1</v>
      </c>
      <c r="BO152" s="24">
        <v>0</v>
      </c>
      <c r="BP152" s="24">
        <v>5.48</v>
      </c>
      <c r="BQ152" s="26">
        <v>43887</v>
      </c>
      <c r="BR152" s="24"/>
      <c r="BS152" s="24">
        <v>0</v>
      </c>
      <c r="BT152" s="26"/>
      <c r="BU152" s="24">
        <v>0</v>
      </c>
      <c r="BV152" s="24">
        <v>0</v>
      </c>
      <c r="BW152" s="24"/>
      <c r="BX152" s="24"/>
      <c r="BY152" s="24"/>
      <c r="BZ152" s="24" t="s">
        <v>119</v>
      </c>
      <c r="CA152" s="24" t="s">
        <v>119</v>
      </c>
      <c r="CB152" s="24" t="s">
        <v>119</v>
      </c>
      <c r="CC152" s="24" t="s">
        <v>119</v>
      </c>
      <c r="CD152" s="24" t="s">
        <v>119</v>
      </c>
      <c r="CE152" s="24" t="s">
        <v>119</v>
      </c>
      <c r="CF152" s="24" t="s">
        <v>119</v>
      </c>
      <c r="CG152" s="24" t="s">
        <v>119</v>
      </c>
      <c r="CH152" s="24" t="s">
        <v>119</v>
      </c>
      <c r="CI152" s="24" t="s">
        <v>119</v>
      </c>
      <c r="CJ152" s="24" t="s">
        <v>119</v>
      </c>
      <c r="CK152" s="24" t="s">
        <v>119</v>
      </c>
      <c r="CL152" s="24" t="s">
        <v>119</v>
      </c>
      <c r="CM152" s="24" t="s">
        <v>119</v>
      </c>
      <c r="CN152" s="24" t="s">
        <v>119</v>
      </c>
      <c r="CO152" s="24" t="s">
        <v>119</v>
      </c>
      <c r="CP152" s="24" t="s">
        <v>119</v>
      </c>
      <c r="CQ152" s="24" t="s">
        <v>119</v>
      </c>
      <c r="CR152" s="24" t="s">
        <v>119</v>
      </c>
      <c r="CS152" s="24" t="s">
        <v>119</v>
      </c>
      <c r="CT152" s="24" t="s">
        <v>119</v>
      </c>
      <c r="CU152" s="24" t="s">
        <v>119</v>
      </c>
      <c r="CV152" s="24" t="s">
        <v>119</v>
      </c>
      <c r="CW152" s="24" t="s">
        <v>119</v>
      </c>
      <c r="CX152" s="24" t="s">
        <v>119</v>
      </c>
      <c r="CY152" s="24">
        <v>0</v>
      </c>
      <c r="CZ152" s="24">
        <v>0</v>
      </c>
      <c r="DA152" s="24">
        <v>0</v>
      </c>
      <c r="DB152" s="24">
        <v>0</v>
      </c>
      <c r="DC152" s="24">
        <v>0</v>
      </c>
      <c r="DD152" s="24">
        <v>0</v>
      </c>
      <c r="DE152" s="24">
        <v>0</v>
      </c>
      <c r="DF152" s="24">
        <v>0</v>
      </c>
      <c r="DG152" s="24">
        <v>0</v>
      </c>
      <c r="DH152" s="26">
        <v>43887</v>
      </c>
      <c r="DI152" s="30"/>
    </row>
    <row r="153" spans="1:113" x14ac:dyDescent="0.25">
      <c r="A153" s="15">
        <v>90</v>
      </c>
      <c r="B153" s="16">
        <v>43614</v>
      </c>
      <c r="C153" s="17" t="s">
        <v>278</v>
      </c>
      <c r="D153" s="18">
        <v>441218445</v>
      </c>
      <c r="E153" s="19">
        <v>16424</v>
      </c>
      <c r="F153" s="20" t="s">
        <v>124</v>
      </c>
      <c r="G153" s="15">
        <v>6.01</v>
      </c>
      <c r="H153" s="15">
        <v>4.1500000000000004</v>
      </c>
      <c r="I153" s="21">
        <v>41659</v>
      </c>
      <c r="J153" s="23">
        <f t="shared" si="44"/>
        <v>69</v>
      </c>
      <c r="K153" s="23">
        <v>6.14</v>
      </c>
      <c r="L153" s="23" t="s">
        <v>121</v>
      </c>
      <c r="M153" s="23">
        <v>9</v>
      </c>
      <c r="N153" s="23">
        <v>8</v>
      </c>
      <c r="O153" s="24">
        <v>0</v>
      </c>
      <c r="P153" s="24">
        <v>1</v>
      </c>
      <c r="Q153" s="24">
        <v>0</v>
      </c>
      <c r="R153" s="24">
        <v>1</v>
      </c>
      <c r="S153" s="24">
        <v>0</v>
      </c>
      <c r="T153" s="23" t="s">
        <v>137</v>
      </c>
      <c r="U153" s="23" t="s">
        <v>127</v>
      </c>
      <c r="V153" s="23">
        <v>0</v>
      </c>
      <c r="W153" s="23" t="s">
        <v>138</v>
      </c>
      <c r="X153" s="21">
        <v>43608</v>
      </c>
      <c r="Y153" s="21">
        <v>43608</v>
      </c>
      <c r="Z153" s="21">
        <v>42614</v>
      </c>
      <c r="AA153" s="22">
        <f t="shared" si="40"/>
        <v>994</v>
      </c>
      <c r="AB153" s="25">
        <v>1</v>
      </c>
      <c r="AC153" s="24">
        <v>1</v>
      </c>
      <c r="AD153" s="24" t="s">
        <v>150</v>
      </c>
      <c r="AE153" s="24">
        <v>0</v>
      </c>
      <c r="AF153" s="24">
        <v>0.16</v>
      </c>
      <c r="AG153" s="26">
        <v>43004</v>
      </c>
      <c r="AH153" s="24">
        <v>1</v>
      </c>
      <c r="AI153" s="24">
        <v>1</v>
      </c>
      <c r="AJ153" s="24">
        <v>0</v>
      </c>
      <c r="AK153" s="24">
        <v>0</v>
      </c>
      <c r="AL153" s="24">
        <v>0</v>
      </c>
      <c r="AM153" s="24" t="s">
        <v>110</v>
      </c>
      <c r="AN153" s="24" t="s">
        <v>111</v>
      </c>
      <c r="AO153" s="24" t="s">
        <v>118</v>
      </c>
      <c r="AP153" s="24">
        <v>1</v>
      </c>
      <c r="AQ153" s="26">
        <v>43622</v>
      </c>
      <c r="AR153" s="31">
        <v>45061</v>
      </c>
      <c r="AS153" s="28"/>
      <c r="AT153" s="28">
        <f t="shared" si="42"/>
        <v>1439</v>
      </c>
      <c r="AU153" s="20">
        <v>0</v>
      </c>
      <c r="AV153" s="25">
        <f t="shared" si="43"/>
        <v>74.466666666666669</v>
      </c>
      <c r="AW153" s="26">
        <v>43614</v>
      </c>
      <c r="AX153" s="24">
        <v>6.01</v>
      </c>
      <c r="AY153" s="24">
        <v>14.64</v>
      </c>
      <c r="AZ153" s="24">
        <v>121.72</v>
      </c>
      <c r="BA153" s="24">
        <v>4.1500000000000004</v>
      </c>
      <c r="BB153" s="24"/>
      <c r="BC153" s="24"/>
      <c r="BD153" s="24"/>
      <c r="BE153" s="24"/>
      <c r="BF153" s="24"/>
      <c r="BG153" s="24"/>
      <c r="BH153" s="24"/>
      <c r="BI153" s="24"/>
      <c r="BJ153" s="29"/>
      <c r="BK153" s="24"/>
      <c r="BL153" s="24"/>
      <c r="BM153" s="24"/>
      <c r="BN153" s="24">
        <v>1</v>
      </c>
      <c r="BO153" s="24">
        <v>1</v>
      </c>
      <c r="BP153" s="24">
        <v>1.35</v>
      </c>
      <c r="BQ153" s="26">
        <v>43872</v>
      </c>
      <c r="BR153" s="24"/>
      <c r="BS153" s="24">
        <v>1</v>
      </c>
      <c r="BT153" s="26">
        <v>43889</v>
      </c>
      <c r="BU153" s="24">
        <v>0</v>
      </c>
      <c r="BV153" s="24">
        <v>0</v>
      </c>
      <c r="BW153" s="24"/>
      <c r="BX153" s="24"/>
      <c r="BY153" s="24"/>
      <c r="BZ153" s="24" t="s">
        <v>119</v>
      </c>
      <c r="CA153" s="24" t="s">
        <v>119</v>
      </c>
      <c r="CB153" s="24" t="s">
        <v>119</v>
      </c>
      <c r="CC153" s="24" t="s">
        <v>119</v>
      </c>
      <c r="CD153" s="24" t="s">
        <v>119</v>
      </c>
      <c r="CE153" s="24" t="s">
        <v>119</v>
      </c>
      <c r="CF153" s="24" t="s">
        <v>119</v>
      </c>
      <c r="CG153" s="24" t="s">
        <v>119</v>
      </c>
      <c r="CH153" s="24" t="s">
        <v>119</v>
      </c>
      <c r="CI153" s="24" t="s">
        <v>119</v>
      </c>
      <c r="CJ153" s="24" t="s">
        <v>119</v>
      </c>
      <c r="CK153" s="24" t="s">
        <v>119</v>
      </c>
      <c r="CL153" s="24" t="s">
        <v>119</v>
      </c>
      <c r="CM153" s="24" t="s">
        <v>119</v>
      </c>
      <c r="CN153" s="24" t="s">
        <v>119</v>
      </c>
      <c r="CO153" s="24" t="s">
        <v>119</v>
      </c>
      <c r="CP153" s="24" t="s">
        <v>119</v>
      </c>
      <c r="CQ153" s="24" t="s">
        <v>119</v>
      </c>
      <c r="CR153" s="24" t="s">
        <v>119</v>
      </c>
      <c r="CS153" s="24" t="s">
        <v>119</v>
      </c>
      <c r="CT153" s="24" t="s">
        <v>119</v>
      </c>
      <c r="CU153" s="24" t="s">
        <v>119</v>
      </c>
      <c r="CV153" s="24" t="s">
        <v>119</v>
      </c>
      <c r="CW153" s="24" t="s">
        <v>119</v>
      </c>
      <c r="CX153" s="24" t="s">
        <v>119</v>
      </c>
      <c r="CY153" s="24">
        <v>0</v>
      </c>
      <c r="CZ153" s="24">
        <v>0</v>
      </c>
      <c r="DA153" s="24">
        <v>0</v>
      </c>
      <c r="DB153" s="24">
        <v>0</v>
      </c>
      <c r="DC153" s="24">
        <v>1</v>
      </c>
      <c r="DD153" s="24">
        <v>0</v>
      </c>
      <c r="DE153" s="24">
        <v>0</v>
      </c>
      <c r="DF153" s="24">
        <v>0</v>
      </c>
      <c r="DG153" s="24">
        <v>0</v>
      </c>
      <c r="DH153" s="26">
        <v>43901</v>
      </c>
      <c r="DI153" s="30"/>
    </row>
    <row r="154" spans="1:113" x14ac:dyDescent="0.25">
      <c r="A154" s="15">
        <v>93</v>
      </c>
      <c r="B154" s="16">
        <v>43668</v>
      </c>
      <c r="C154" s="17" t="s">
        <v>282</v>
      </c>
      <c r="D154" s="18">
        <v>391109405</v>
      </c>
      <c r="E154" s="19">
        <v>14558</v>
      </c>
      <c r="F154" s="20" t="s">
        <v>124</v>
      </c>
      <c r="G154" s="15">
        <v>22.69</v>
      </c>
      <c r="H154" s="15">
        <v>2.72</v>
      </c>
      <c r="I154" s="21">
        <v>43613</v>
      </c>
      <c r="J154" s="23">
        <f t="shared" si="44"/>
        <v>79</v>
      </c>
      <c r="K154" s="23">
        <v>15.55</v>
      </c>
      <c r="L154" s="23" t="s">
        <v>116</v>
      </c>
      <c r="M154" s="23">
        <v>8</v>
      </c>
      <c r="N154" s="23">
        <v>8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3" t="s">
        <v>283</v>
      </c>
      <c r="U154" s="23"/>
      <c r="V154" s="23">
        <v>1</v>
      </c>
      <c r="W154" s="23" t="s">
        <v>108</v>
      </c>
      <c r="X154" s="21">
        <v>43649</v>
      </c>
      <c r="Y154" s="21">
        <v>43866</v>
      </c>
      <c r="Z154" s="21">
        <v>43668</v>
      </c>
      <c r="AA154" s="22">
        <f t="shared" si="40"/>
        <v>198</v>
      </c>
      <c r="AB154" s="25">
        <v>0</v>
      </c>
      <c r="AC154" s="24">
        <v>1</v>
      </c>
      <c r="AD154" s="24" t="s">
        <v>150</v>
      </c>
      <c r="AE154" s="24">
        <v>0</v>
      </c>
      <c r="AF154" s="24">
        <v>1.1499999999999999</v>
      </c>
      <c r="AG154" s="26">
        <v>43759</v>
      </c>
      <c r="AH154" s="24">
        <v>0</v>
      </c>
      <c r="AI154" s="24">
        <v>1</v>
      </c>
      <c r="AJ154" s="24">
        <v>0</v>
      </c>
      <c r="AK154" s="24">
        <v>1</v>
      </c>
      <c r="AL154" s="24">
        <v>0</v>
      </c>
      <c r="AM154" s="24">
        <v>0</v>
      </c>
      <c r="AN154" s="24" t="s">
        <v>111</v>
      </c>
      <c r="AO154" s="24"/>
      <c r="AP154" s="24">
        <v>1</v>
      </c>
      <c r="AQ154" s="24"/>
      <c r="AR154" s="26"/>
      <c r="AS154" s="28"/>
      <c r="AT154" s="28"/>
      <c r="AU154" s="20" t="s">
        <v>130</v>
      </c>
      <c r="AV154" s="25"/>
      <c r="AW154" s="26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9"/>
      <c r="BK154" s="24"/>
      <c r="BL154" s="24"/>
      <c r="BM154" s="24"/>
      <c r="BN154" s="24"/>
      <c r="BO154" s="24"/>
      <c r="BP154" s="24"/>
      <c r="BQ154" s="26"/>
      <c r="BR154" s="24"/>
      <c r="BS154" s="24"/>
      <c r="BT154" s="26"/>
      <c r="BU154" s="24"/>
      <c r="BV154" s="24"/>
      <c r="BW154" s="26"/>
      <c r="BX154" s="26"/>
      <c r="BY154" s="24"/>
      <c r="BZ154" s="26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6"/>
      <c r="CU154" s="24"/>
      <c r="CV154" s="24"/>
      <c r="CW154" s="26"/>
      <c r="CX154" s="24"/>
      <c r="CY154" s="24">
        <v>0</v>
      </c>
      <c r="CZ154" s="24">
        <v>0</v>
      </c>
      <c r="DA154" s="24">
        <v>0</v>
      </c>
      <c r="DB154" s="24">
        <v>0</v>
      </c>
      <c r="DC154" s="24">
        <v>0</v>
      </c>
      <c r="DD154" s="24">
        <v>0</v>
      </c>
      <c r="DE154" s="24">
        <v>0</v>
      </c>
      <c r="DF154" s="24">
        <v>0</v>
      </c>
      <c r="DG154" s="24">
        <v>0</v>
      </c>
      <c r="DH154" s="26">
        <v>43894</v>
      </c>
      <c r="DI154" s="30"/>
    </row>
    <row r="155" spans="1:113" x14ac:dyDescent="0.25">
      <c r="A155" s="15">
        <v>95</v>
      </c>
      <c r="B155" s="16">
        <v>43704</v>
      </c>
      <c r="C155" s="17" t="s">
        <v>285</v>
      </c>
      <c r="D155" s="18">
        <v>480212403</v>
      </c>
      <c r="E155" s="19">
        <v>17575</v>
      </c>
      <c r="F155" s="20" t="s">
        <v>124</v>
      </c>
      <c r="G155" s="15">
        <v>206.8</v>
      </c>
      <c r="H155" s="15"/>
      <c r="I155" s="21">
        <v>43426</v>
      </c>
      <c r="J155" s="23">
        <f t="shared" si="44"/>
        <v>70</v>
      </c>
      <c r="K155" s="23">
        <v>116</v>
      </c>
      <c r="L155" s="23" t="s">
        <v>116</v>
      </c>
      <c r="M155" s="23">
        <v>8</v>
      </c>
      <c r="N155" s="23">
        <v>8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3" t="s">
        <v>146</v>
      </c>
      <c r="U155" s="23"/>
      <c r="V155" s="23">
        <v>1</v>
      </c>
      <c r="W155" s="23" t="s">
        <v>108</v>
      </c>
      <c r="X155" s="21">
        <v>43432</v>
      </c>
      <c r="Y155" s="21">
        <v>43704</v>
      </c>
      <c r="Z155" s="21">
        <v>43431</v>
      </c>
      <c r="AA155" s="22">
        <f t="shared" si="40"/>
        <v>273</v>
      </c>
      <c r="AB155" s="25">
        <v>1</v>
      </c>
      <c r="AC155" s="24">
        <v>0</v>
      </c>
      <c r="AD155" s="24">
        <v>0</v>
      </c>
      <c r="AE155" s="24">
        <v>1</v>
      </c>
      <c r="AF155" s="24">
        <v>39.83</v>
      </c>
      <c r="AG155" s="26">
        <v>43487</v>
      </c>
      <c r="AH155" s="24">
        <v>0</v>
      </c>
      <c r="AI155" s="24">
        <v>1</v>
      </c>
      <c r="AJ155" s="24">
        <v>0</v>
      </c>
      <c r="AK155" s="24">
        <v>0</v>
      </c>
      <c r="AL155" s="24">
        <v>0</v>
      </c>
      <c r="AM155" s="24">
        <v>0</v>
      </c>
      <c r="AN155" s="24" t="s">
        <v>111</v>
      </c>
      <c r="AO155" s="24"/>
      <c r="AP155" s="24"/>
      <c r="AQ155" s="24"/>
      <c r="AR155" s="24"/>
      <c r="AS155" s="24"/>
      <c r="AT155" s="28"/>
      <c r="AU155" s="20" t="s">
        <v>130</v>
      </c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9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>
        <v>0</v>
      </c>
      <c r="BW155" s="24"/>
      <c r="BX155" s="24"/>
      <c r="BY155" s="24"/>
      <c r="BZ155" s="24" t="s">
        <v>119</v>
      </c>
      <c r="CA155" s="24" t="s">
        <v>119</v>
      </c>
      <c r="CB155" s="24" t="s">
        <v>119</v>
      </c>
      <c r="CC155" s="24" t="s">
        <v>119</v>
      </c>
      <c r="CD155" s="24" t="s">
        <v>119</v>
      </c>
      <c r="CE155" s="24" t="s">
        <v>119</v>
      </c>
      <c r="CF155" s="24" t="s">
        <v>119</v>
      </c>
      <c r="CG155" s="24" t="s">
        <v>119</v>
      </c>
      <c r="CH155" s="24" t="s">
        <v>119</v>
      </c>
      <c r="CI155" s="24" t="s">
        <v>119</v>
      </c>
      <c r="CJ155" s="24" t="s">
        <v>119</v>
      </c>
      <c r="CK155" s="24" t="s">
        <v>119</v>
      </c>
      <c r="CL155" s="24" t="s">
        <v>119</v>
      </c>
      <c r="CM155" s="24" t="s">
        <v>119</v>
      </c>
      <c r="CN155" s="24" t="s">
        <v>119</v>
      </c>
      <c r="CO155" s="24" t="s">
        <v>119</v>
      </c>
      <c r="CP155" s="24" t="s">
        <v>119</v>
      </c>
      <c r="CQ155" s="24" t="s">
        <v>119</v>
      </c>
      <c r="CR155" s="24" t="s">
        <v>119</v>
      </c>
      <c r="CS155" s="24" t="s">
        <v>119</v>
      </c>
      <c r="CT155" s="24" t="s">
        <v>119</v>
      </c>
      <c r="CU155" s="24" t="s">
        <v>119</v>
      </c>
      <c r="CV155" s="24" t="s">
        <v>119</v>
      </c>
      <c r="CW155" s="24" t="s">
        <v>119</v>
      </c>
      <c r="CX155" s="24" t="s">
        <v>119</v>
      </c>
      <c r="CY155" s="24">
        <v>0</v>
      </c>
      <c r="CZ155" s="24">
        <v>0</v>
      </c>
      <c r="DA155" s="24">
        <v>0</v>
      </c>
      <c r="DB155" s="24">
        <v>0</v>
      </c>
      <c r="DC155" s="24">
        <v>1</v>
      </c>
      <c r="DD155" s="24">
        <v>0</v>
      </c>
      <c r="DE155" s="24">
        <v>0</v>
      </c>
      <c r="DF155" s="24">
        <v>0</v>
      </c>
      <c r="DG155" s="24">
        <v>0</v>
      </c>
      <c r="DH155" s="26">
        <v>43861</v>
      </c>
      <c r="DI155" s="30"/>
    </row>
    <row r="156" spans="1:113" x14ac:dyDescent="0.25">
      <c r="A156" s="15">
        <v>96</v>
      </c>
      <c r="B156" s="16">
        <v>43731</v>
      </c>
      <c r="C156" s="17" t="s">
        <v>286</v>
      </c>
      <c r="D156" s="18">
        <v>5708300664</v>
      </c>
      <c r="E156" s="19">
        <v>21035</v>
      </c>
      <c r="F156" s="20" t="s">
        <v>124</v>
      </c>
      <c r="G156" s="15">
        <v>81.849999999999994</v>
      </c>
      <c r="H156" s="15">
        <v>3.02</v>
      </c>
      <c r="I156" s="21">
        <v>42809</v>
      </c>
      <c r="J156" s="23">
        <f t="shared" si="44"/>
        <v>59</v>
      </c>
      <c r="K156" s="23">
        <v>628.5</v>
      </c>
      <c r="L156" s="23" t="s">
        <v>152</v>
      </c>
      <c r="M156" s="23">
        <v>7</v>
      </c>
      <c r="N156" s="23">
        <v>7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3" t="s">
        <v>107</v>
      </c>
      <c r="U156" s="23"/>
      <c r="V156" s="23">
        <v>1</v>
      </c>
      <c r="W156" s="23" t="s">
        <v>108</v>
      </c>
      <c r="X156" s="21">
        <v>42823</v>
      </c>
      <c r="Y156" s="21">
        <v>43685</v>
      </c>
      <c r="Z156" s="21">
        <v>42817</v>
      </c>
      <c r="AA156" s="22">
        <f t="shared" si="40"/>
        <v>868</v>
      </c>
      <c r="AB156" s="25">
        <v>1</v>
      </c>
      <c r="AC156" s="24">
        <v>1</v>
      </c>
      <c r="AD156" s="24" t="s">
        <v>109</v>
      </c>
      <c r="AE156" s="24">
        <v>1</v>
      </c>
      <c r="AF156" s="24">
        <v>0.09</v>
      </c>
      <c r="AG156" s="26"/>
      <c r="AH156" s="24">
        <v>0</v>
      </c>
      <c r="AI156" s="24">
        <v>1</v>
      </c>
      <c r="AJ156" s="24">
        <v>0</v>
      </c>
      <c r="AK156" s="24">
        <v>0</v>
      </c>
      <c r="AL156" s="24">
        <v>0</v>
      </c>
      <c r="AM156" s="24" t="s">
        <v>110</v>
      </c>
      <c r="AN156" s="24" t="s">
        <v>111</v>
      </c>
      <c r="AO156" s="24" t="s">
        <v>112</v>
      </c>
      <c r="AP156" s="24">
        <v>1</v>
      </c>
      <c r="AQ156" s="26">
        <v>43703</v>
      </c>
      <c r="AR156" s="26">
        <v>43880</v>
      </c>
      <c r="AS156" s="28">
        <f>_xlfn.DAYS(AR156,AQ156)</f>
        <v>177</v>
      </c>
      <c r="AT156" s="28">
        <f t="shared" ref="AT156:AT166" si="45">_xlfn.DAYS(AR156,AQ156)</f>
        <v>177</v>
      </c>
      <c r="AU156" s="20">
        <v>0</v>
      </c>
      <c r="AV156" s="25">
        <f t="shared" ref="AV156:AV161" si="46">YEARFRAC(AQ156,E156)</f>
        <v>62.06388888888889</v>
      </c>
      <c r="AW156" s="26">
        <v>43703</v>
      </c>
      <c r="AX156" s="24">
        <v>134.93</v>
      </c>
      <c r="AY156" s="24">
        <v>20.55</v>
      </c>
      <c r="AZ156" s="24">
        <v>73.77</v>
      </c>
      <c r="BA156" s="24"/>
      <c r="BB156" s="24"/>
      <c r="BC156" s="24"/>
      <c r="BD156" s="24"/>
      <c r="BE156" s="24"/>
      <c r="BF156" s="24"/>
      <c r="BG156" s="24"/>
      <c r="BH156" s="24"/>
      <c r="BI156" s="24"/>
      <c r="BJ156" s="29"/>
      <c r="BK156" s="24"/>
      <c r="BL156" s="24"/>
      <c r="BM156" s="24"/>
      <c r="BN156" s="24">
        <v>1</v>
      </c>
      <c r="BO156" s="24">
        <v>0</v>
      </c>
      <c r="BP156" s="24">
        <v>59.73</v>
      </c>
      <c r="BQ156" s="26">
        <v>43787</v>
      </c>
      <c r="BR156" s="24">
        <v>0</v>
      </c>
      <c r="BS156" s="24">
        <v>0</v>
      </c>
      <c r="BT156" s="26"/>
      <c r="BU156" s="24">
        <v>0</v>
      </c>
      <c r="BV156" s="24">
        <v>1</v>
      </c>
      <c r="BW156" s="26">
        <v>43617</v>
      </c>
      <c r="BX156" s="26">
        <v>43709</v>
      </c>
      <c r="BY156" s="24">
        <v>7</v>
      </c>
      <c r="BZ156" s="26" t="s">
        <v>113</v>
      </c>
      <c r="CA156" s="26" t="s">
        <v>113</v>
      </c>
      <c r="CB156" s="26" t="s">
        <v>113</v>
      </c>
      <c r="CC156" s="26" t="s">
        <v>113</v>
      </c>
      <c r="CD156" s="26" t="s">
        <v>113</v>
      </c>
      <c r="CE156" s="26" t="s">
        <v>113</v>
      </c>
      <c r="CF156" s="26" t="s">
        <v>113</v>
      </c>
      <c r="CG156" s="26" t="s">
        <v>113</v>
      </c>
      <c r="CH156" s="26" t="s">
        <v>113</v>
      </c>
      <c r="CI156" s="26" t="s">
        <v>113</v>
      </c>
      <c r="CJ156" s="26" t="s">
        <v>113</v>
      </c>
      <c r="CK156" s="26" t="s">
        <v>113</v>
      </c>
      <c r="CL156" s="26" t="s">
        <v>113</v>
      </c>
      <c r="CM156" s="26" t="s">
        <v>113</v>
      </c>
      <c r="CN156" s="26" t="s">
        <v>113</v>
      </c>
      <c r="CO156" s="26" t="s">
        <v>113</v>
      </c>
      <c r="CP156" s="26" t="s">
        <v>113</v>
      </c>
      <c r="CQ156" s="26" t="s">
        <v>113</v>
      </c>
      <c r="CR156" s="26" t="s">
        <v>113</v>
      </c>
      <c r="CS156" s="26" t="s">
        <v>113</v>
      </c>
      <c r="CT156" s="26" t="s">
        <v>113</v>
      </c>
      <c r="CU156" s="26" t="s">
        <v>113</v>
      </c>
      <c r="CV156" s="26" t="s">
        <v>113</v>
      </c>
      <c r="CW156" s="26" t="s">
        <v>113</v>
      </c>
      <c r="CX156" s="24">
        <v>1</v>
      </c>
      <c r="CY156" s="24">
        <v>0</v>
      </c>
      <c r="CZ156" s="24">
        <v>0</v>
      </c>
      <c r="DA156" s="24">
        <v>0</v>
      </c>
      <c r="DB156" s="24">
        <v>0</v>
      </c>
      <c r="DC156" s="24">
        <v>0</v>
      </c>
      <c r="DD156" s="24">
        <v>0</v>
      </c>
      <c r="DE156" s="24">
        <v>1</v>
      </c>
      <c r="DF156" s="24">
        <v>1</v>
      </c>
      <c r="DG156" s="24">
        <v>0</v>
      </c>
      <c r="DH156" s="26">
        <v>43880</v>
      </c>
      <c r="DI156" s="30"/>
    </row>
    <row r="157" spans="1:113" x14ac:dyDescent="0.25">
      <c r="A157" s="15">
        <v>97</v>
      </c>
      <c r="B157" s="16">
        <v>43731</v>
      </c>
      <c r="C157" s="17" t="s">
        <v>287</v>
      </c>
      <c r="D157" s="18">
        <v>490824144</v>
      </c>
      <c r="E157" s="19">
        <v>18134</v>
      </c>
      <c r="F157" s="20" t="s">
        <v>124</v>
      </c>
      <c r="G157" s="15">
        <v>11.54</v>
      </c>
      <c r="H157" s="15">
        <v>3.01</v>
      </c>
      <c r="I157" s="21">
        <v>43678</v>
      </c>
      <c r="J157" s="23">
        <f t="shared" si="44"/>
        <v>69</v>
      </c>
      <c r="K157" s="23">
        <v>36</v>
      </c>
      <c r="L157" s="23" t="s">
        <v>106</v>
      </c>
      <c r="M157" s="23">
        <v>9</v>
      </c>
      <c r="N157" s="23">
        <v>8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3" t="s">
        <v>146</v>
      </c>
      <c r="U157" s="23"/>
      <c r="V157" s="23">
        <v>1</v>
      </c>
      <c r="W157" s="23" t="s">
        <v>108</v>
      </c>
      <c r="X157" s="21">
        <v>43683</v>
      </c>
      <c r="Y157" s="21"/>
      <c r="Z157" s="21">
        <v>43703</v>
      </c>
      <c r="AA157" s="22"/>
      <c r="AB157" s="25">
        <v>1</v>
      </c>
      <c r="AC157" s="24">
        <v>1</v>
      </c>
      <c r="AD157" s="24" t="s">
        <v>109</v>
      </c>
      <c r="AE157" s="24">
        <v>0</v>
      </c>
      <c r="AF157" s="24">
        <v>0.04</v>
      </c>
      <c r="AG157" s="26">
        <v>43896</v>
      </c>
      <c r="AH157" s="24">
        <v>0</v>
      </c>
      <c r="AI157" s="24">
        <v>1</v>
      </c>
      <c r="AJ157" s="24">
        <v>0</v>
      </c>
      <c r="AK157" s="24">
        <v>0</v>
      </c>
      <c r="AL157" s="24">
        <v>0</v>
      </c>
      <c r="AM157" s="24" t="s">
        <v>132</v>
      </c>
      <c r="AN157" s="24" t="s">
        <v>135</v>
      </c>
      <c r="AO157" s="24"/>
      <c r="AP157" s="24">
        <v>1</v>
      </c>
      <c r="AQ157" s="26">
        <v>43732</v>
      </c>
      <c r="AR157" s="31">
        <v>45061</v>
      </c>
      <c r="AS157" s="28"/>
      <c r="AT157" s="28">
        <f t="shared" si="45"/>
        <v>1329</v>
      </c>
      <c r="AU157" s="20">
        <v>0</v>
      </c>
      <c r="AV157" s="25">
        <f t="shared" si="46"/>
        <v>70.083333333333329</v>
      </c>
      <c r="AW157" s="26">
        <v>43731</v>
      </c>
      <c r="AX157" s="24">
        <v>11.54</v>
      </c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9"/>
      <c r="BK157" s="24"/>
      <c r="BL157" s="24"/>
      <c r="BM157" s="24"/>
      <c r="BN157" s="24">
        <v>1</v>
      </c>
      <c r="BO157" s="24">
        <v>0</v>
      </c>
      <c r="BP157" s="24">
        <v>0.04</v>
      </c>
      <c r="BQ157" s="26">
        <v>43896</v>
      </c>
      <c r="BR157" s="24">
        <v>0</v>
      </c>
      <c r="BS157" s="24">
        <v>0</v>
      </c>
      <c r="BT157" s="26"/>
      <c r="BU157" s="24">
        <v>0</v>
      </c>
      <c r="BV157" s="24">
        <v>0</v>
      </c>
      <c r="BW157" s="24"/>
      <c r="BX157" s="24"/>
      <c r="BY157" s="24"/>
      <c r="BZ157" s="24" t="s">
        <v>119</v>
      </c>
      <c r="CA157" s="24" t="s">
        <v>119</v>
      </c>
      <c r="CB157" s="24" t="s">
        <v>119</v>
      </c>
      <c r="CC157" s="24" t="s">
        <v>119</v>
      </c>
      <c r="CD157" s="24" t="s">
        <v>119</v>
      </c>
      <c r="CE157" s="24" t="s">
        <v>119</v>
      </c>
      <c r="CF157" s="24" t="s">
        <v>119</v>
      </c>
      <c r="CG157" s="24" t="s">
        <v>119</v>
      </c>
      <c r="CH157" s="24" t="s">
        <v>119</v>
      </c>
      <c r="CI157" s="24" t="s">
        <v>119</v>
      </c>
      <c r="CJ157" s="24" t="s">
        <v>119</v>
      </c>
      <c r="CK157" s="24" t="s">
        <v>119</v>
      </c>
      <c r="CL157" s="24" t="s">
        <v>119</v>
      </c>
      <c r="CM157" s="24" t="s">
        <v>119</v>
      </c>
      <c r="CN157" s="24" t="s">
        <v>119</v>
      </c>
      <c r="CO157" s="24" t="s">
        <v>119</v>
      </c>
      <c r="CP157" s="24" t="s">
        <v>119</v>
      </c>
      <c r="CQ157" s="24" t="s">
        <v>119</v>
      </c>
      <c r="CR157" s="24" t="s">
        <v>119</v>
      </c>
      <c r="CS157" s="24" t="s">
        <v>119</v>
      </c>
      <c r="CT157" s="24" t="s">
        <v>119</v>
      </c>
      <c r="CU157" s="24" t="s">
        <v>119</v>
      </c>
      <c r="CV157" s="24" t="s">
        <v>119</v>
      </c>
      <c r="CW157" s="24" t="s">
        <v>119</v>
      </c>
      <c r="CX157" s="24" t="s">
        <v>119</v>
      </c>
      <c r="CY157" s="24">
        <v>0</v>
      </c>
      <c r="CZ157" s="24">
        <v>0</v>
      </c>
      <c r="DA157" s="24">
        <v>0</v>
      </c>
      <c r="DB157" s="24">
        <v>0</v>
      </c>
      <c r="DC157" s="24">
        <v>0</v>
      </c>
      <c r="DD157" s="24">
        <v>0</v>
      </c>
      <c r="DE157" s="24">
        <v>0</v>
      </c>
      <c r="DF157" s="24">
        <v>0</v>
      </c>
      <c r="DG157" s="24">
        <v>0</v>
      </c>
      <c r="DH157" s="26">
        <v>43896</v>
      </c>
      <c r="DI157" s="30"/>
    </row>
    <row r="158" spans="1:113" x14ac:dyDescent="0.25">
      <c r="A158" s="15">
        <v>101</v>
      </c>
      <c r="B158" s="16">
        <v>43768</v>
      </c>
      <c r="C158" s="17" t="s">
        <v>293</v>
      </c>
      <c r="D158" s="18">
        <v>480326221</v>
      </c>
      <c r="E158" s="19">
        <v>17618</v>
      </c>
      <c r="F158" s="20" t="s">
        <v>124</v>
      </c>
      <c r="G158" s="15">
        <v>7.56</v>
      </c>
      <c r="H158" s="15">
        <v>2.87</v>
      </c>
      <c r="I158" s="21">
        <v>41897</v>
      </c>
      <c r="J158" s="23">
        <f t="shared" si="44"/>
        <v>66</v>
      </c>
      <c r="K158" s="23">
        <v>74.11</v>
      </c>
      <c r="L158" s="23" t="s">
        <v>152</v>
      </c>
      <c r="M158" s="23">
        <v>7</v>
      </c>
      <c r="N158" s="23">
        <v>7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3" t="s">
        <v>141</v>
      </c>
      <c r="U158" s="23"/>
      <c r="V158" s="23">
        <v>1</v>
      </c>
      <c r="W158" s="23" t="s">
        <v>108</v>
      </c>
      <c r="X158" s="21"/>
      <c r="Y158" s="21">
        <v>43788</v>
      </c>
      <c r="Z158" s="21">
        <v>41919</v>
      </c>
      <c r="AA158" s="22">
        <f>DATEDIF(Z158,Y158,"d")</f>
        <v>1869</v>
      </c>
      <c r="AB158" s="25">
        <v>0</v>
      </c>
      <c r="AC158" s="24">
        <v>1</v>
      </c>
      <c r="AD158" s="24" t="s">
        <v>117</v>
      </c>
      <c r="AE158" s="24">
        <v>0</v>
      </c>
      <c r="AF158" s="24"/>
      <c r="AG158" s="26"/>
      <c r="AH158" s="24">
        <v>0</v>
      </c>
      <c r="AI158" s="24">
        <v>1</v>
      </c>
      <c r="AJ158" s="24">
        <v>0</v>
      </c>
      <c r="AK158" s="24">
        <v>0</v>
      </c>
      <c r="AL158" s="24">
        <v>0</v>
      </c>
      <c r="AM158" s="24" t="s">
        <v>110</v>
      </c>
      <c r="AN158" s="24" t="s">
        <v>111</v>
      </c>
      <c r="AO158" s="24" t="s">
        <v>118</v>
      </c>
      <c r="AP158" s="24">
        <v>1</v>
      </c>
      <c r="AQ158" s="26">
        <v>43838</v>
      </c>
      <c r="AR158" s="31">
        <v>45061</v>
      </c>
      <c r="AS158" s="28"/>
      <c r="AT158" s="28">
        <f t="shared" si="45"/>
        <v>1223</v>
      </c>
      <c r="AU158" s="20">
        <v>0</v>
      </c>
      <c r="AV158" s="25">
        <f t="shared" si="46"/>
        <v>71.783333333333331</v>
      </c>
      <c r="AW158" s="26">
        <v>43838</v>
      </c>
      <c r="AX158" s="24">
        <v>14.34</v>
      </c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9"/>
      <c r="BK158" s="24"/>
      <c r="BL158" s="24"/>
      <c r="BM158" s="24"/>
      <c r="BN158" s="24">
        <v>0</v>
      </c>
      <c r="BO158" s="24">
        <v>0</v>
      </c>
      <c r="BP158" s="24">
        <v>3.65</v>
      </c>
      <c r="BQ158" s="26">
        <v>43894</v>
      </c>
      <c r="BR158" s="24">
        <v>0</v>
      </c>
      <c r="BS158" s="24">
        <v>0</v>
      </c>
      <c r="BT158" s="26"/>
      <c r="BU158" s="24">
        <v>0</v>
      </c>
      <c r="BV158" s="24">
        <v>0</v>
      </c>
      <c r="BW158" s="24"/>
      <c r="BX158" s="24"/>
      <c r="BY158" s="24"/>
      <c r="BZ158" s="24" t="s">
        <v>119</v>
      </c>
      <c r="CA158" s="24" t="s">
        <v>119</v>
      </c>
      <c r="CB158" s="24" t="s">
        <v>119</v>
      </c>
      <c r="CC158" s="24" t="s">
        <v>119</v>
      </c>
      <c r="CD158" s="24" t="s">
        <v>119</v>
      </c>
      <c r="CE158" s="24" t="s">
        <v>119</v>
      </c>
      <c r="CF158" s="24" t="s">
        <v>119</v>
      </c>
      <c r="CG158" s="24" t="s">
        <v>119</v>
      </c>
      <c r="CH158" s="24" t="s">
        <v>119</v>
      </c>
      <c r="CI158" s="24" t="s">
        <v>119</v>
      </c>
      <c r="CJ158" s="24" t="s">
        <v>119</v>
      </c>
      <c r="CK158" s="24" t="s">
        <v>119</v>
      </c>
      <c r="CL158" s="24" t="s">
        <v>119</v>
      </c>
      <c r="CM158" s="24" t="s">
        <v>119</v>
      </c>
      <c r="CN158" s="24" t="s">
        <v>119</v>
      </c>
      <c r="CO158" s="24" t="s">
        <v>119</v>
      </c>
      <c r="CP158" s="24" t="s">
        <v>119</v>
      </c>
      <c r="CQ158" s="24" t="s">
        <v>119</v>
      </c>
      <c r="CR158" s="24" t="s">
        <v>119</v>
      </c>
      <c r="CS158" s="24" t="s">
        <v>119</v>
      </c>
      <c r="CT158" s="24" t="s">
        <v>119</v>
      </c>
      <c r="CU158" s="24" t="s">
        <v>119</v>
      </c>
      <c r="CV158" s="24" t="s">
        <v>119</v>
      </c>
      <c r="CW158" s="24" t="s">
        <v>119</v>
      </c>
      <c r="CX158" s="24" t="s">
        <v>119</v>
      </c>
      <c r="CY158" s="24">
        <v>0</v>
      </c>
      <c r="CZ158" s="24">
        <v>0</v>
      </c>
      <c r="DA158" s="24">
        <v>0</v>
      </c>
      <c r="DB158" s="24">
        <v>0</v>
      </c>
      <c r="DC158" s="24">
        <v>0</v>
      </c>
      <c r="DD158" s="24">
        <v>0</v>
      </c>
      <c r="DE158" s="24">
        <v>1</v>
      </c>
      <c r="DF158" s="24">
        <v>1</v>
      </c>
      <c r="DG158" s="24">
        <v>0</v>
      </c>
      <c r="DH158" s="26">
        <v>43894</v>
      </c>
      <c r="DI158" s="30"/>
    </row>
    <row r="159" spans="1:113" x14ac:dyDescent="0.25">
      <c r="A159" s="15">
        <v>102</v>
      </c>
      <c r="B159" s="16">
        <v>43795</v>
      </c>
      <c r="C159" s="17" t="s">
        <v>294</v>
      </c>
      <c r="D159" s="18">
        <v>390728458</v>
      </c>
      <c r="E159" s="19">
        <v>14454</v>
      </c>
      <c r="F159" s="20" t="s">
        <v>124</v>
      </c>
      <c r="G159" s="15">
        <v>1.54</v>
      </c>
      <c r="H159" s="15">
        <v>3.19</v>
      </c>
      <c r="I159" s="21">
        <v>40544</v>
      </c>
      <c r="J159" s="23">
        <f t="shared" si="44"/>
        <v>71</v>
      </c>
      <c r="K159" s="23"/>
      <c r="L159" s="23" t="s">
        <v>159</v>
      </c>
      <c r="M159" s="23">
        <v>6</v>
      </c>
      <c r="N159" s="23">
        <v>6</v>
      </c>
      <c r="O159" s="24">
        <v>0</v>
      </c>
      <c r="P159" s="24">
        <v>0</v>
      </c>
      <c r="Q159" s="24">
        <v>1</v>
      </c>
      <c r="R159" s="24">
        <v>0</v>
      </c>
      <c r="S159" s="24">
        <v>0</v>
      </c>
      <c r="T159" s="23" t="s">
        <v>295</v>
      </c>
      <c r="U159" s="23"/>
      <c r="V159" s="23">
        <v>0</v>
      </c>
      <c r="W159" s="23" t="s">
        <v>128</v>
      </c>
      <c r="X159" s="21">
        <v>43759</v>
      </c>
      <c r="Y159" s="21">
        <v>43759</v>
      </c>
      <c r="Z159" s="21">
        <v>42522</v>
      </c>
      <c r="AA159" s="22">
        <f>DATEDIF(Z159,Y159,"d")</f>
        <v>1237</v>
      </c>
      <c r="AB159" s="25">
        <v>0</v>
      </c>
      <c r="AC159" s="24">
        <v>1</v>
      </c>
      <c r="AD159" s="24" t="s">
        <v>117</v>
      </c>
      <c r="AE159" s="24">
        <v>0</v>
      </c>
      <c r="AF159" s="24"/>
      <c r="AG159" s="26"/>
      <c r="AH159" s="24">
        <v>0</v>
      </c>
      <c r="AI159" s="24">
        <v>1</v>
      </c>
      <c r="AJ159" s="24">
        <v>0</v>
      </c>
      <c r="AK159" s="24">
        <v>0</v>
      </c>
      <c r="AL159" s="24">
        <v>0</v>
      </c>
      <c r="AM159" s="24" t="s">
        <v>110</v>
      </c>
      <c r="AN159" s="24" t="s">
        <v>111</v>
      </c>
      <c r="AO159" s="24" t="s">
        <v>118</v>
      </c>
      <c r="AP159" s="24">
        <v>0</v>
      </c>
      <c r="AQ159" s="26">
        <v>43839</v>
      </c>
      <c r="AR159" s="31">
        <v>45061</v>
      </c>
      <c r="AS159" s="28"/>
      <c r="AT159" s="28">
        <f t="shared" si="45"/>
        <v>1222</v>
      </c>
      <c r="AU159" s="20">
        <v>0</v>
      </c>
      <c r="AV159" s="25">
        <f t="shared" si="46"/>
        <v>80.447222222222223</v>
      </c>
      <c r="AW159" s="26">
        <v>43838</v>
      </c>
      <c r="AX159" s="24">
        <v>6.78</v>
      </c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9"/>
      <c r="BK159" s="29"/>
      <c r="BL159" s="24"/>
      <c r="BM159" s="24"/>
      <c r="BN159" s="24">
        <v>0</v>
      </c>
      <c r="BO159" s="24">
        <v>0</v>
      </c>
      <c r="BP159" s="24">
        <v>1.54</v>
      </c>
      <c r="BQ159" s="26">
        <v>43894</v>
      </c>
      <c r="BR159" s="24">
        <v>0</v>
      </c>
      <c r="BS159" s="24">
        <v>0</v>
      </c>
      <c r="BT159" s="26"/>
      <c r="BU159" s="24">
        <v>0</v>
      </c>
      <c r="BV159" s="24">
        <v>0</v>
      </c>
      <c r="BW159" s="24"/>
      <c r="BX159" s="24"/>
      <c r="BY159" s="24"/>
      <c r="BZ159" s="24" t="s">
        <v>119</v>
      </c>
      <c r="CA159" s="24" t="s">
        <v>119</v>
      </c>
      <c r="CB159" s="24" t="s">
        <v>119</v>
      </c>
      <c r="CC159" s="24" t="s">
        <v>119</v>
      </c>
      <c r="CD159" s="24" t="s">
        <v>119</v>
      </c>
      <c r="CE159" s="24" t="s">
        <v>119</v>
      </c>
      <c r="CF159" s="24" t="s">
        <v>119</v>
      </c>
      <c r="CG159" s="24" t="s">
        <v>119</v>
      </c>
      <c r="CH159" s="24" t="s">
        <v>119</v>
      </c>
      <c r="CI159" s="24" t="s">
        <v>119</v>
      </c>
      <c r="CJ159" s="24" t="s">
        <v>119</v>
      </c>
      <c r="CK159" s="24" t="s">
        <v>119</v>
      </c>
      <c r="CL159" s="24" t="s">
        <v>119</v>
      </c>
      <c r="CM159" s="24" t="s">
        <v>119</v>
      </c>
      <c r="CN159" s="24" t="s">
        <v>119</v>
      </c>
      <c r="CO159" s="24" t="s">
        <v>119</v>
      </c>
      <c r="CP159" s="24" t="s">
        <v>119</v>
      </c>
      <c r="CQ159" s="24" t="s">
        <v>119</v>
      </c>
      <c r="CR159" s="24" t="s">
        <v>119</v>
      </c>
      <c r="CS159" s="24" t="s">
        <v>119</v>
      </c>
      <c r="CT159" s="24" t="s">
        <v>119</v>
      </c>
      <c r="CU159" s="24" t="s">
        <v>119</v>
      </c>
      <c r="CV159" s="24" t="s">
        <v>119</v>
      </c>
      <c r="CW159" s="24" t="s">
        <v>119</v>
      </c>
      <c r="CX159" s="24" t="s">
        <v>119</v>
      </c>
      <c r="CY159" s="24">
        <v>0</v>
      </c>
      <c r="CZ159" s="24">
        <v>0</v>
      </c>
      <c r="DA159" s="24">
        <v>0</v>
      </c>
      <c r="DB159" s="24">
        <v>0</v>
      </c>
      <c r="DC159" s="24">
        <v>0</v>
      </c>
      <c r="DD159" s="24">
        <v>0</v>
      </c>
      <c r="DE159" s="24">
        <v>0</v>
      </c>
      <c r="DF159" s="24">
        <v>0</v>
      </c>
      <c r="DG159" s="24">
        <v>0</v>
      </c>
      <c r="DH159" s="26">
        <v>43894</v>
      </c>
      <c r="DI159" s="30"/>
    </row>
    <row r="160" spans="1:113" x14ac:dyDescent="0.25">
      <c r="A160" s="38">
        <v>103</v>
      </c>
      <c r="B160" s="42">
        <v>43829</v>
      </c>
      <c r="C160" s="35" t="s">
        <v>296</v>
      </c>
      <c r="D160" s="43">
        <v>5506300701</v>
      </c>
      <c r="E160" s="44">
        <v>20270</v>
      </c>
      <c r="F160" s="45" t="s">
        <v>124</v>
      </c>
      <c r="G160" s="38">
        <v>3.69</v>
      </c>
      <c r="H160" s="38">
        <v>2.34</v>
      </c>
      <c r="I160" s="46">
        <v>43760</v>
      </c>
      <c r="J160" s="47">
        <f t="shared" si="44"/>
        <v>64</v>
      </c>
      <c r="K160" s="47">
        <v>121</v>
      </c>
      <c r="L160" s="47" t="s">
        <v>297</v>
      </c>
      <c r="M160" s="47">
        <v>7</v>
      </c>
      <c r="N160" s="47">
        <v>7</v>
      </c>
      <c r="O160" s="48">
        <v>0</v>
      </c>
      <c r="P160" s="48">
        <v>0</v>
      </c>
      <c r="Q160" s="48">
        <v>0</v>
      </c>
      <c r="R160" s="48">
        <v>0</v>
      </c>
      <c r="S160" s="48">
        <v>0</v>
      </c>
      <c r="T160" s="47" t="s">
        <v>298</v>
      </c>
      <c r="U160" s="47"/>
      <c r="V160" s="47">
        <v>1</v>
      </c>
      <c r="W160" s="47" t="s">
        <v>108</v>
      </c>
      <c r="X160" s="46">
        <v>43760</v>
      </c>
      <c r="Y160" s="46"/>
      <c r="Z160" s="46">
        <v>43802</v>
      </c>
      <c r="AA160" s="49"/>
      <c r="AB160" s="50">
        <v>0</v>
      </c>
      <c r="AC160" s="48">
        <v>1</v>
      </c>
      <c r="AD160" s="48" t="s">
        <v>117</v>
      </c>
      <c r="AE160" s="48">
        <v>0</v>
      </c>
      <c r="AF160" s="48"/>
      <c r="AG160" s="51"/>
      <c r="AH160" s="48">
        <v>1</v>
      </c>
      <c r="AI160" s="48">
        <v>1</v>
      </c>
      <c r="AJ160" s="48">
        <v>0</v>
      </c>
      <c r="AK160" s="48">
        <v>0</v>
      </c>
      <c r="AL160" s="48">
        <v>0</v>
      </c>
      <c r="AM160" s="48" t="s">
        <v>132</v>
      </c>
      <c r="AN160" s="48" t="s">
        <v>135</v>
      </c>
      <c r="AO160" s="48"/>
      <c r="AP160" s="48">
        <v>0</v>
      </c>
      <c r="AQ160" s="52">
        <v>43803</v>
      </c>
      <c r="AR160" s="31">
        <v>45061</v>
      </c>
      <c r="AS160" s="50"/>
      <c r="AT160" s="28">
        <f t="shared" si="45"/>
        <v>1258</v>
      </c>
      <c r="AU160" s="45">
        <v>0</v>
      </c>
      <c r="AV160" s="50">
        <f t="shared" si="46"/>
        <v>64.427777777777777</v>
      </c>
      <c r="AW160" s="51">
        <v>43798</v>
      </c>
      <c r="AX160" s="48">
        <v>100.88</v>
      </c>
      <c r="AY160" s="48"/>
      <c r="AZ160" s="48"/>
      <c r="BA160" s="48">
        <v>2.66</v>
      </c>
      <c r="BB160" s="48">
        <v>1.49</v>
      </c>
      <c r="BC160" s="48"/>
      <c r="BD160" s="48">
        <v>122</v>
      </c>
      <c r="BE160" s="48">
        <v>9.9</v>
      </c>
      <c r="BF160" s="48">
        <v>371</v>
      </c>
      <c r="BG160" s="48">
        <v>5.92</v>
      </c>
      <c r="BH160" s="48">
        <v>1.17</v>
      </c>
      <c r="BI160" s="48">
        <v>2.58</v>
      </c>
      <c r="BJ160" s="53">
        <f t="shared" ref="BJ160:BJ166" si="47">BG160/BI160</f>
        <v>2.2945736434108528</v>
      </c>
      <c r="BK160" s="53">
        <f t="shared" ref="BK160:BK166" si="48">BI160/BH160</f>
        <v>2.2051282051282053</v>
      </c>
      <c r="BL160" s="53">
        <f t="shared" ref="BL160:BL166" si="49">BF160/BI160</f>
        <v>143.79844961240309</v>
      </c>
      <c r="BM160" s="53">
        <f t="shared" ref="BM160:BM166" si="50">BL160*BG160</f>
        <v>851.28682170542629</v>
      </c>
      <c r="BN160" s="48">
        <v>1</v>
      </c>
      <c r="BO160" s="48">
        <v>5</v>
      </c>
      <c r="BP160" s="48">
        <v>0.18</v>
      </c>
      <c r="BQ160" s="51">
        <v>44203</v>
      </c>
      <c r="BR160" s="48">
        <v>1</v>
      </c>
      <c r="BS160" s="48" t="s">
        <v>299</v>
      </c>
      <c r="BT160" s="51">
        <v>44387</v>
      </c>
      <c r="BU160" s="48">
        <v>1</v>
      </c>
      <c r="BV160" s="48">
        <v>0</v>
      </c>
      <c r="BW160" s="51"/>
      <c r="BX160" s="51"/>
      <c r="BY160" s="48"/>
      <c r="BZ160" s="51"/>
      <c r="CA160" s="48"/>
      <c r="CB160" s="48"/>
      <c r="CC160" s="48"/>
      <c r="CD160" s="48"/>
      <c r="CE160" s="48"/>
      <c r="CF160" s="48"/>
      <c r="CG160" s="48"/>
      <c r="CH160" s="48"/>
      <c r="CI160" s="48"/>
      <c r="CJ160" s="48"/>
      <c r="CK160" s="48"/>
      <c r="CL160" s="48"/>
      <c r="CM160" s="48"/>
      <c r="CN160" s="48"/>
      <c r="CO160" s="48"/>
      <c r="CP160" s="48"/>
      <c r="CQ160" s="48"/>
      <c r="CR160" s="48"/>
      <c r="CS160" s="48"/>
      <c r="CT160" s="51"/>
      <c r="CU160" s="48"/>
      <c r="CV160" s="48"/>
      <c r="CW160" s="51"/>
      <c r="CX160" s="48"/>
      <c r="CY160" s="48">
        <v>0</v>
      </c>
      <c r="CZ160" s="48">
        <v>0</v>
      </c>
      <c r="DA160" s="48">
        <v>0</v>
      </c>
      <c r="DB160" s="48">
        <v>0</v>
      </c>
      <c r="DC160" s="48">
        <v>0</v>
      </c>
      <c r="DD160" s="48">
        <v>0</v>
      </c>
      <c r="DE160" s="48">
        <v>0</v>
      </c>
      <c r="DF160" s="48">
        <v>0</v>
      </c>
      <c r="DG160" s="48">
        <v>0</v>
      </c>
      <c r="DH160" s="51">
        <v>44995</v>
      </c>
      <c r="DI160" s="13"/>
    </row>
    <row r="161" spans="1:113" x14ac:dyDescent="0.25">
      <c r="A161" s="15">
        <v>104</v>
      </c>
      <c r="B161" s="54">
        <v>43875</v>
      </c>
      <c r="C161" s="17" t="s">
        <v>300</v>
      </c>
      <c r="D161" s="18">
        <v>491029237</v>
      </c>
      <c r="E161" s="19">
        <v>18200</v>
      </c>
      <c r="F161" s="20" t="s">
        <v>124</v>
      </c>
      <c r="G161" s="15">
        <v>11.44</v>
      </c>
      <c r="H161" s="15"/>
      <c r="I161" s="21">
        <v>37880</v>
      </c>
      <c r="J161" s="23">
        <f t="shared" si="44"/>
        <v>53</v>
      </c>
      <c r="K161" s="55">
        <v>13.09</v>
      </c>
      <c r="L161" s="23" t="s">
        <v>121</v>
      </c>
      <c r="M161" s="23">
        <v>9</v>
      </c>
      <c r="N161" s="23">
        <v>8</v>
      </c>
      <c r="O161" s="24">
        <v>0</v>
      </c>
      <c r="P161" s="24">
        <v>1</v>
      </c>
      <c r="Q161" s="24">
        <v>0</v>
      </c>
      <c r="R161" s="24">
        <v>1</v>
      </c>
      <c r="S161" s="24">
        <v>0</v>
      </c>
      <c r="T161" s="23"/>
      <c r="U161" s="23" t="s">
        <v>301</v>
      </c>
      <c r="V161" s="23">
        <v>0</v>
      </c>
      <c r="W161" s="23" t="s">
        <v>138</v>
      </c>
      <c r="X161" s="21">
        <v>43812</v>
      </c>
      <c r="Y161" s="21">
        <v>43831</v>
      </c>
      <c r="Z161" s="21">
        <v>41883</v>
      </c>
      <c r="AA161" s="22">
        <f>DATEDIF(Z161,Y161,"d")</f>
        <v>1948</v>
      </c>
      <c r="AB161" s="25">
        <v>0</v>
      </c>
      <c r="AC161" s="24">
        <v>1</v>
      </c>
      <c r="AD161" s="24" t="s">
        <v>150</v>
      </c>
      <c r="AE161" s="24">
        <v>0</v>
      </c>
      <c r="AF161" s="24"/>
      <c r="AG161" s="26"/>
      <c r="AH161" s="24">
        <v>0</v>
      </c>
      <c r="AI161" s="24">
        <v>1</v>
      </c>
      <c r="AJ161" s="24">
        <v>0</v>
      </c>
      <c r="AK161" s="24">
        <v>0</v>
      </c>
      <c r="AL161" s="24">
        <v>0</v>
      </c>
      <c r="AM161" s="24" t="s">
        <v>132</v>
      </c>
      <c r="AN161" s="24" t="s">
        <v>111</v>
      </c>
      <c r="AO161" s="24" t="s">
        <v>118</v>
      </c>
      <c r="AP161" s="24">
        <v>0</v>
      </c>
      <c r="AQ161" s="39">
        <v>44001</v>
      </c>
      <c r="AR161" s="26">
        <v>44044</v>
      </c>
      <c r="AS161" s="28">
        <f t="shared" ref="AS161:AS166" si="51">_xlfn.DAYS(AR161,AQ161)</f>
        <v>43</v>
      </c>
      <c r="AT161" s="28">
        <f t="shared" si="45"/>
        <v>43</v>
      </c>
      <c r="AU161" s="20">
        <v>0</v>
      </c>
      <c r="AV161" s="25">
        <f t="shared" si="46"/>
        <v>70.638888888888886</v>
      </c>
      <c r="AW161" s="39">
        <v>44001</v>
      </c>
      <c r="AX161" s="24">
        <v>60.63</v>
      </c>
      <c r="AY161" s="24"/>
      <c r="AZ161" s="24"/>
      <c r="BA161" s="24">
        <v>4.28</v>
      </c>
      <c r="BB161" s="24">
        <v>3.28</v>
      </c>
      <c r="BC161" s="24">
        <v>16.600000000000001</v>
      </c>
      <c r="BD161" s="24">
        <v>121</v>
      </c>
      <c r="BE161" s="24">
        <v>7.26</v>
      </c>
      <c r="BF161" s="24">
        <v>272</v>
      </c>
      <c r="BG161" s="24">
        <v>4.45</v>
      </c>
      <c r="BH161" s="24">
        <v>0.65</v>
      </c>
      <c r="BI161" s="24">
        <v>1.68</v>
      </c>
      <c r="BJ161" s="29">
        <f t="shared" si="47"/>
        <v>2.6488095238095242</v>
      </c>
      <c r="BK161" s="29">
        <f t="shared" si="48"/>
        <v>2.5846153846153843</v>
      </c>
      <c r="BL161" s="29">
        <f t="shared" si="49"/>
        <v>161.9047619047619</v>
      </c>
      <c r="BM161" s="29">
        <f t="shared" si="50"/>
        <v>720.47619047619048</v>
      </c>
      <c r="BN161" s="24">
        <v>1</v>
      </c>
      <c r="BO161" s="24">
        <v>0</v>
      </c>
      <c r="BP161" s="24"/>
      <c r="BQ161" s="26"/>
      <c r="BR161" s="24">
        <v>0</v>
      </c>
      <c r="BS161" s="24"/>
      <c r="BT161" s="26"/>
      <c r="BU161" s="24">
        <v>0</v>
      </c>
      <c r="BV161" s="24">
        <v>1</v>
      </c>
      <c r="BW161" s="26">
        <v>44075</v>
      </c>
      <c r="BX161" s="26">
        <v>44266</v>
      </c>
      <c r="BY161" s="24">
        <v>10</v>
      </c>
      <c r="BZ161" s="26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6"/>
      <c r="CU161" s="24"/>
      <c r="CV161" s="24"/>
      <c r="CW161" s="26"/>
      <c r="CX161" s="24"/>
      <c r="CY161" s="24">
        <v>0</v>
      </c>
      <c r="CZ161" s="24">
        <v>0</v>
      </c>
      <c r="DA161" s="24">
        <v>0</v>
      </c>
      <c r="DB161" s="24">
        <v>0</v>
      </c>
      <c r="DC161" s="24">
        <v>1</v>
      </c>
      <c r="DD161" s="24">
        <v>1</v>
      </c>
      <c r="DE161" s="24">
        <v>0</v>
      </c>
      <c r="DF161" s="24">
        <v>0</v>
      </c>
      <c r="DG161" s="24">
        <v>1</v>
      </c>
      <c r="DH161" s="26">
        <v>44321</v>
      </c>
      <c r="DI161" s="30"/>
    </row>
    <row r="162" spans="1:113" x14ac:dyDescent="0.25">
      <c r="A162" s="15">
        <v>105</v>
      </c>
      <c r="B162" s="54">
        <v>43917</v>
      </c>
      <c r="C162" s="17" t="s">
        <v>302</v>
      </c>
      <c r="D162" s="18">
        <v>5507222248</v>
      </c>
      <c r="E162" s="19">
        <v>20292</v>
      </c>
      <c r="F162" s="20" t="s">
        <v>124</v>
      </c>
      <c r="G162" s="15">
        <v>15.43</v>
      </c>
      <c r="H162" s="15">
        <v>3.5</v>
      </c>
      <c r="I162" s="21">
        <v>43847</v>
      </c>
      <c r="J162" s="23">
        <f t="shared" si="44"/>
        <v>64</v>
      </c>
      <c r="K162" s="23">
        <v>4054</v>
      </c>
      <c r="L162" s="23" t="s">
        <v>121</v>
      </c>
      <c r="M162" s="23">
        <v>9</v>
      </c>
      <c r="N162" s="24">
        <v>8</v>
      </c>
      <c r="O162" s="24"/>
      <c r="P162" s="24">
        <v>0</v>
      </c>
      <c r="Q162" s="24">
        <v>0</v>
      </c>
      <c r="R162" s="24">
        <v>0</v>
      </c>
      <c r="S162" s="24">
        <v>0</v>
      </c>
      <c r="T162" s="23" t="s">
        <v>303</v>
      </c>
      <c r="U162" s="23"/>
      <c r="V162" s="23">
        <v>1</v>
      </c>
      <c r="W162" s="37" t="s">
        <v>108</v>
      </c>
      <c r="X162" s="21">
        <v>43847</v>
      </c>
      <c r="Y162" s="21">
        <v>44409</v>
      </c>
      <c r="Z162" s="21">
        <v>43860</v>
      </c>
      <c r="AA162" s="22">
        <f>DATEDIF(Z162,Y162,"d")</f>
        <v>549</v>
      </c>
      <c r="AB162" s="25">
        <v>1</v>
      </c>
      <c r="AC162" s="24">
        <v>1</v>
      </c>
      <c r="AD162" s="24" t="s">
        <v>109</v>
      </c>
      <c r="AE162" s="24">
        <v>0</v>
      </c>
      <c r="AF162" s="24"/>
      <c r="AG162" s="26"/>
      <c r="AH162" s="24">
        <v>1</v>
      </c>
      <c r="AI162" s="24">
        <v>1</v>
      </c>
      <c r="AJ162" s="24">
        <v>1</v>
      </c>
      <c r="AK162" s="24">
        <v>1</v>
      </c>
      <c r="AL162" s="24">
        <v>0</v>
      </c>
      <c r="AM162" s="24" t="s">
        <v>132</v>
      </c>
      <c r="AN162" s="24" t="s">
        <v>135</v>
      </c>
      <c r="AO162" s="24"/>
      <c r="AP162" s="24">
        <v>1</v>
      </c>
      <c r="AQ162" s="39">
        <v>43917</v>
      </c>
      <c r="AR162" s="26">
        <v>44431</v>
      </c>
      <c r="AS162" s="28">
        <f t="shared" si="51"/>
        <v>514</v>
      </c>
      <c r="AT162" s="28">
        <f t="shared" si="45"/>
        <v>514</v>
      </c>
      <c r="AU162" s="20">
        <v>0</v>
      </c>
      <c r="AV162" s="28">
        <f>DATEDIF(E162,AQ162,"Y")</f>
        <v>64</v>
      </c>
      <c r="AW162" s="26">
        <v>43917</v>
      </c>
      <c r="AX162" s="24">
        <v>15.43</v>
      </c>
      <c r="AY162" s="24"/>
      <c r="AZ162" s="24"/>
      <c r="BA162" s="24">
        <v>3.5</v>
      </c>
      <c r="BB162" s="24">
        <v>35.07</v>
      </c>
      <c r="BC162" s="24">
        <v>3.4</v>
      </c>
      <c r="BD162" s="24">
        <v>152</v>
      </c>
      <c r="BE162" s="24">
        <v>8.6999999999999993</v>
      </c>
      <c r="BF162" s="24">
        <v>233</v>
      </c>
      <c r="BG162" s="24">
        <v>4.71</v>
      </c>
      <c r="BH162" s="24">
        <v>9.8000000000000007</v>
      </c>
      <c r="BI162" s="24">
        <v>2.92</v>
      </c>
      <c r="BJ162" s="29">
        <f t="shared" si="47"/>
        <v>1.6130136986301371</v>
      </c>
      <c r="BK162" s="29">
        <f t="shared" si="48"/>
        <v>0.29795918367346935</v>
      </c>
      <c r="BL162" s="29">
        <f t="shared" si="49"/>
        <v>79.794520547945211</v>
      </c>
      <c r="BM162" s="29">
        <f t="shared" si="50"/>
        <v>375.83219178082192</v>
      </c>
      <c r="BN162" s="24">
        <v>1</v>
      </c>
      <c r="BO162" s="24">
        <v>0</v>
      </c>
      <c r="BP162" s="24"/>
      <c r="BQ162" s="26"/>
      <c r="BR162" s="24"/>
      <c r="BS162" s="24">
        <v>0</v>
      </c>
      <c r="BT162" s="26"/>
      <c r="BU162" s="24">
        <v>0</v>
      </c>
      <c r="BV162" s="24">
        <v>1</v>
      </c>
      <c r="BW162" s="26">
        <v>44440</v>
      </c>
      <c r="BX162" s="26">
        <v>44440</v>
      </c>
      <c r="BY162" s="24">
        <v>1</v>
      </c>
      <c r="BZ162" s="26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6"/>
      <c r="CU162" s="24"/>
      <c r="CV162" s="24"/>
      <c r="CW162" s="26"/>
      <c r="CX162" s="24"/>
      <c r="CY162" s="24">
        <v>0</v>
      </c>
      <c r="CZ162" s="24">
        <v>0</v>
      </c>
      <c r="DA162" s="24">
        <v>0</v>
      </c>
      <c r="DB162" s="24">
        <v>0</v>
      </c>
      <c r="DC162" s="24">
        <v>0</v>
      </c>
      <c r="DD162" s="24">
        <v>0</v>
      </c>
      <c r="DE162" s="24">
        <v>0</v>
      </c>
      <c r="DF162" s="24">
        <v>0</v>
      </c>
      <c r="DG162" s="24"/>
      <c r="DH162" s="26">
        <v>44453</v>
      </c>
      <c r="DI162" s="30"/>
    </row>
    <row r="163" spans="1:113" x14ac:dyDescent="0.25">
      <c r="A163" s="56">
        <v>108</v>
      </c>
      <c r="B163" s="57">
        <v>44022</v>
      </c>
      <c r="C163" s="36" t="s">
        <v>309</v>
      </c>
      <c r="D163" s="58">
        <v>5611251393</v>
      </c>
      <c r="E163" s="59">
        <v>20784</v>
      </c>
      <c r="F163" s="60" t="s">
        <v>124</v>
      </c>
      <c r="G163" s="56">
        <v>16.87</v>
      </c>
      <c r="H163" s="56">
        <v>2.84</v>
      </c>
      <c r="I163" s="41">
        <v>43709</v>
      </c>
      <c r="J163" s="61">
        <f t="shared" si="44"/>
        <v>62</v>
      </c>
      <c r="K163" s="61">
        <v>37.700000000000003</v>
      </c>
      <c r="L163" s="61" t="s">
        <v>106</v>
      </c>
      <c r="M163" s="61">
        <v>9</v>
      </c>
      <c r="N163" s="61">
        <v>8</v>
      </c>
      <c r="O163" s="34">
        <v>0</v>
      </c>
      <c r="P163" s="34">
        <v>0</v>
      </c>
      <c r="Q163" s="34">
        <v>0</v>
      </c>
      <c r="R163" s="34">
        <v>0</v>
      </c>
      <c r="S163" s="34">
        <v>0</v>
      </c>
      <c r="T163" s="61" t="s">
        <v>310</v>
      </c>
      <c r="U163" s="61"/>
      <c r="V163" s="61">
        <v>1</v>
      </c>
      <c r="W163" s="61" t="s">
        <v>108</v>
      </c>
      <c r="X163" s="41">
        <v>43709</v>
      </c>
      <c r="Y163" s="41">
        <v>43983</v>
      </c>
      <c r="Z163" s="41">
        <v>43724</v>
      </c>
      <c r="AA163" s="62">
        <f>DATEDIF(Z163,Y163,"d")</f>
        <v>259</v>
      </c>
      <c r="AB163" s="63">
        <v>1</v>
      </c>
      <c r="AC163" s="34">
        <v>1</v>
      </c>
      <c r="AD163" s="34"/>
      <c r="AE163" s="34">
        <v>0</v>
      </c>
      <c r="AF163" s="34"/>
      <c r="AG163" s="31"/>
      <c r="AH163" s="34">
        <v>0</v>
      </c>
      <c r="AI163" s="34">
        <v>1</v>
      </c>
      <c r="AJ163" s="34">
        <v>0</v>
      </c>
      <c r="AK163" s="34">
        <v>0</v>
      </c>
      <c r="AL163" s="34">
        <v>0</v>
      </c>
      <c r="AM163" s="34" t="s">
        <v>132</v>
      </c>
      <c r="AN163" s="24" t="s">
        <v>111</v>
      </c>
      <c r="AO163" s="34" t="s">
        <v>118</v>
      </c>
      <c r="AP163" s="34">
        <v>1</v>
      </c>
      <c r="AQ163" s="65">
        <v>44064</v>
      </c>
      <c r="AR163" s="31">
        <v>44239</v>
      </c>
      <c r="AS163" s="66">
        <f t="shared" si="51"/>
        <v>175</v>
      </c>
      <c r="AT163" s="28">
        <f t="shared" si="45"/>
        <v>175</v>
      </c>
      <c r="AU163" s="60">
        <v>0</v>
      </c>
      <c r="AV163" s="66">
        <f>DATEDIF(E163,AQ163,"Y")</f>
        <v>63</v>
      </c>
      <c r="AW163" s="31">
        <v>44022</v>
      </c>
      <c r="AX163" s="34">
        <v>16.87</v>
      </c>
      <c r="AY163" s="34"/>
      <c r="AZ163" s="34"/>
      <c r="BA163" s="34">
        <v>2.84</v>
      </c>
      <c r="BB163" s="34">
        <v>1.96</v>
      </c>
      <c r="BC163" s="34">
        <v>8.4</v>
      </c>
      <c r="BD163" s="34">
        <v>135</v>
      </c>
      <c r="BE163" s="34">
        <v>10.11</v>
      </c>
      <c r="BF163" s="34">
        <v>390</v>
      </c>
      <c r="BG163" s="34">
        <v>6.04</v>
      </c>
      <c r="BH163" s="34">
        <v>1.02</v>
      </c>
      <c r="BI163" s="34">
        <v>2.8</v>
      </c>
      <c r="BJ163" s="29">
        <f t="shared" si="47"/>
        <v>2.1571428571428575</v>
      </c>
      <c r="BK163" s="29">
        <f t="shared" si="48"/>
        <v>2.7450980392156858</v>
      </c>
      <c r="BL163" s="29">
        <f t="shared" si="49"/>
        <v>139.28571428571431</v>
      </c>
      <c r="BM163" s="29">
        <f t="shared" si="50"/>
        <v>841.28571428571445</v>
      </c>
      <c r="BN163" s="34">
        <v>0</v>
      </c>
      <c r="BO163" s="34">
        <v>0</v>
      </c>
      <c r="BP163" s="34"/>
      <c r="BQ163" s="31"/>
      <c r="BR163" s="34">
        <v>0</v>
      </c>
      <c r="BS163" s="34"/>
      <c r="BT163" s="31"/>
      <c r="BU163" s="34">
        <v>0</v>
      </c>
      <c r="BV163" s="34">
        <v>1</v>
      </c>
      <c r="BW163" s="31">
        <v>44272</v>
      </c>
      <c r="BX163" s="31">
        <v>44474</v>
      </c>
      <c r="BY163" s="34"/>
      <c r="BZ163" s="31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  <c r="CN163" s="34"/>
      <c r="CO163" s="34"/>
      <c r="CP163" s="34"/>
      <c r="CQ163" s="34"/>
      <c r="CR163" s="34"/>
      <c r="CS163" s="34"/>
      <c r="CT163" s="31"/>
      <c r="CU163" s="34"/>
      <c r="CV163" s="34"/>
      <c r="CW163" s="31"/>
      <c r="CX163" s="34"/>
      <c r="CY163" s="34">
        <v>0</v>
      </c>
      <c r="CZ163" s="34">
        <v>0</v>
      </c>
      <c r="DA163" s="34">
        <v>0</v>
      </c>
      <c r="DB163" s="34">
        <v>0</v>
      </c>
      <c r="DC163" s="34">
        <v>1</v>
      </c>
      <c r="DD163" s="34">
        <v>1</v>
      </c>
      <c r="DE163" s="34">
        <v>0</v>
      </c>
      <c r="DF163" s="34">
        <v>0</v>
      </c>
      <c r="DG163" s="34">
        <v>1</v>
      </c>
      <c r="DH163" s="31">
        <v>44550</v>
      </c>
      <c r="DI163" s="67"/>
    </row>
    <row r="164" spans="1:113" x14ac:dyDescent="0.25">
      <c r="A164" s="56">
        <v>112</v>
      </c>
      <c r="B164" s="57">
        <v>44046</v>
      </c>
      <c r="C164" s="36" t="s">
        <v>321</v>
      </c>
      <c r="D164" s="58">
        <v>511227074</v>
      </c>
      <c r="E164" s="59">
        <v>18989</v>
      </c>
      <c r="F164" s="60" t="s">
        <v>124</v>
      </c>
      <c r="G164" s="56">
        <v>12.94</v>
      </c>
      <c r="H164" s="56">
        <v>4.7</v>
      </c>
      <c r="I164" s="41">
        <v>44001</v>
      </c>
      <c r="J164" s="61">
        <f t="shared" si="44"/>
        <v>68</v>
      </c>
      <c r="K164" s="61">
        <v>142.5</v>
      </c>
      <c r="L164" s="61" t="s">
        <v>121</v>
      </c>
      <c r="M164" s="61">
        <v>9</v>
      </c>
      <c r="N164" s="61">
        <v>8</v>
      </c>
      <c r="O164" s="34">
        <v>0</v>
      </c>
      <c r="P164" s="34">
        <v>0</v>
      </c>
      <c r="Q164" s="34">
        <v>0</v>
      </c>
      <c r="R164" s="34">
        <v>0</v>
      </c>
      <c r="S164" s="34">
        <v>0</v>
      </c>
      <c r="T164" s="61" t="s">
        <v>322</v>
      </c>
      <c r="U164" s="61"/>
      <c r="V164" s="61">
        <v>1</v>
      </c>
      <c r="W164" s="61" t="s">
        <v>108</v>
      </c>
      <c r="X164" s="41">
        <v>43997</v>
      </c>
      <c r="Y164" s="41"/>
      <c r="Z164" s="41">
        <v>44000</v>
      </c>
      <c r="AA164" s="62"/>
      <c r="AB164" s="63">
        <v>1</v>
      </c>
      <c r="AC164" s="34">
        <v>1</v>
      </c>
      <c r="AD164" s="34" t="s">
        <v>117</v>
      </c>
      <c r="AE164" s="34">
        <v>0</v>
      </c>
      <c r="AF164" s="34">
        <v>1.1599999999999999</v>
      </c>
      <c r="AG164" s="31">
        <v>44141</v>
      </c>
      <c r="AH164" s="34">
        <v>0</v>
      </c>
      <c r="AI164" s="34">
        <v>1</v>
      </c>
      <c r="AJ164" s="34">
        <v>0</v>
      </c>
      <c r="AK164" s="34">
        <v>0</v>
      </c>
      <c r="AL164" s="34">
        <v>0</v>
      </c>
      <c r="AM164" s="34" t="s">
        <v>132</v>
      </c>
      <c r="AN164" s="34" t="s">
        <v>135</v>
      </c>
      <c r="AO164" s="34"/>
      <c r="AP164" s="34">
        <v>1</v>
      </c>
      <c r="AQ164" s="65">
        <v>44085</v>
      </c>
      <c r="AR164" s="31">
        <v>44225</v>
      </c>
      <c r="AS164" s="66">
        <f t="shared" si="51"/>
        <v>140</v>
      </c>
      <c r="AT164" s="28">
        <f t="shared" si="45"/>
        <v>140</v>
      </c>
      <c r="AU164" s="60">
        <v>0</v>
      </c>
      <c r="AV164" s="66">
        <f>DATEDIF(E164,AQ164,"Y")</f>
        <v>68</v>
      </c>
      <c r="AW164" s="65">
        <v>44085</v>
      </c>
      <c r="AX164" s="34">
        <v>12.46</v>
      </c>
      <c r="AY164" s="34"/>
      <c r="AZ164" s="34"/>
      <c r="BA164" s="34">
        <v>4.32</v>
      </c>
      <c r="BB164" s="34">
        <v>2.5</v>
      </c>
      <c r="BC164" s="34">
        <v>1</v>
      </c>
      <c r="BD164" s="34">
        <v>152</v>
      </c>
      <c r="BE164" s="34">
        <v>9.8000000000000007</v>
      </c>
      <c r="BF164" s="34">
        <v>330</v>
      </c>
      <c r="BG164" s="34">
        <v>6.05</v>
      </c>
      <c r="BH164" s="34">
        <v>0.75</v>
      </c>
      <c r="BI164" s="34">
        <v>2.78</v>
      </c>
      <c r="BJ164" s="29">
        <f t="shared" si="47"/>
        <v>2.1762589928057556</v>
      </c>
      <c r="BK164" s="29">
        <f t="shared" si="48"/>
        <v>3.7066666666666666</v>
      </c>
      <c r="BL164" s="29">
        <f t="shared" si="49"/>
        <v>118.70503597122303</v>
      </c>
      <c r="BM164" s="29">
        <f t="shared" si="50"/>
        <v>718.16546762589928</v>
      </c>
      <c r="BN164" s="34">
        <v>0</v>
      </c>
      <c r="BO164" s="34">
        <v>0</v>
      </c>
      <c r="BP164" s="34">
        <v>0.67</v>
      </c>
      <c r="BQ164" s="31">
        <v>44169</v>
      </c>
      <c r="BR164" s="34">
        <v>0</v>
      </c>
      <c r="BS164" s="34"/>
      <c r="BT164" s="31"/>
      <c r="BU164" s="34">
        <v>1</v>
      </c>
      <c r="BV164" s="34"/>
      <c r="BW164" s="31"/>
      <c r="BX164" s="31"/>
      <c r="BY164" s="34"/>
      <c r="BZ164" s="31"/>
      <c r="CA164" s="34"/>
      <c r="CB164" s="34"/>
      <c r="CC164" s="34"/>
      <c r="CD164" s="34"/>
      <c r="CE164" s="34"/>
      <c r="CF164" s="34"/>
      <c r="CG164" s="34"/>
      <c r="CH164" s="34"/>
      <c r="CI164" s="34"/>
      <c r="CJ164" s="34"/>
      <c r="CK164" s="34"/>
      <c r="CL164" s="34"/>
      <c r="CM164" s="34"/>
      <c r="CN164" s="34"/>
      <c r="CO164" s="34"/>
      <c r="CP164" s="34"/>
      <c r="CQ164" s="34"/>
      <c r="CR164" s="34"/>
      <c r="CS164" s="34"/>
      <c r="CT164" s="31"/>
      <c r="CU164" s="34"/>
      <c r="CV164" s="34"/>
      <c r="CW164" s="31"/>
      <c r="CX164" s="34"/>
      <c r="CY164" s="34">
        <v>0</v>
      </c>
      <c r="CZ164" s="34">
        <v>0</v>
      </c>
      <c r="DA164" s="34">
        <v>0</v>
      </c>
      <c r="DB164" s="34">
        <v>0</v>
      </c>
      <c r="DC164" s="34">
        <v>0</v>
      </c>
      <c r="DD164" s="34">
        <v>0</v>
      </c>
      <c r="DE164" s="34">
        <v>0</v>
      </c>
      <c r="DF164" s="34">
        <v>0</v>
      </c>
      <c r="DG164" s="34"/>
      <c r="DH164" s="31">
        <v>44225</v>
      </c>
      <c r="DI164" s="67"/>
    </row>
    <row r="165" spans="1:113" x14ac:dyDescent="0.25">
      <c r="A165" s="56">
        <v>113</v>
      </c>
      <c r="B165" s="57">
        <v>44047</v>
      </c>
      <c r="C165" s="36" t="s">
        <v>323</v>
      </c>
      <c r="D165" s="58">
        <v>340203433</v>
      </c>
      <c r="E165" s="59">
        <v>12453</v>
      </c>
      <c r="F165" s="60" t="s">
        <v>124</v>
      </c>
      <c r="G165" s="56">
        <v>25.14</v>
      </c>
      <c r="H165" s="56"/>
      <c r="I165" s="41">
        <v>42977</v>
      </c>
      <c r="J165" s="61">
        <f t="shared" si="44"/>
        <v>83</v>
      </c>
      <c r="K165" s="61">
        <v>20.32</v>
      </c>
      <c r="L165" s="61" t="s">
        <v>116</v>
      </c>
      <c r="M165" s="61">
        <v>8</v>
      </c>
      <c r="N165" s="61">
        <v>8</v>
      </c>
      <c r="O165" s="34">
        <v>0</v>
      </c>
      <c r="P165" s="34">
        <v>0</v>
      </c>
      <c r="Q165" s="34">
        <v>0</v>
      </c>
      <c r="R165" s="34">
        <v>0</v>
      </c>
      <c r="S165" s="34">
        <v>0</v>
      </c>
      <c r="T165" s="61" t="s">
        <v>310</v>
      </c>
      <c r="U165" s="61"/>
      <c r="V165" s="61">
        <v>1</v>
      </c>
      <c r="W165" s="61" t="s">
        <v>108</v>
      </c>
      <c r="X165" s="41">
        <v>44047</v>
      </c>
      <c r="Y165" s="41">
        <v>44047</v>
      </c>
      <c r="Z165" s="41">
        <v>43054</v>
      </c>
      <c r="AA165" s="62">
        <f>DATEDIF(Z165,Y165,"d")</f>
        <v>993</v>
      </c>
      <c r="AB165" s="63">
        <v>1</v>
      </c>
      <c r="AC165" s="34">
        <v>1</v>
      </c>
      <c r="AD165" s="34" t="s">
        <v>117</v>
      </c>
      <c r="AE165" s="34">
        <v>0</v>
      </c>
      <c r="AF165" s="34">
        <v>0.43</v>
      </c>
      <c r="AG165" s="31">
        <v>43238</v>
      </c>
      <c r="AH165" s="34">
        <v>0</v>
      </c>
      <c r="AI165" s="34">
        <v>0</v>
      </c>
      <c r="AJ165" s="34">
        <v>0</v>
      </c>
      <c r="AK165" s="34">
        <v>0</v>
      </c>
      <c r="AL165" s="34">
        <v>1</v>
      </c>
      <c r="AM165" s="34" t="s">
        <v>132</v>
      </c>
      <c r="AN165" s="24" t="s">
        <v>111</v>
      </c>
      <c r="AO165" s="34" t="s">
        <v>118</v>
      </c>
      <c r="AP165" s="34">
        <v>1</v>
      </c>
      <c r="AQ165" s="65">
        <v>44047</v>
      </c>
      <c r="AR165" s="31">
        <v>44273</v>
      </c>
      <c r="AS165" s="66">
        <f t="shared" si="51"/>
        <v>226</v>
      </c>
      <c r="AT165" s="28">
        <f t="shared" si="45"/>
        <v>226</v>
      </c>
      <c r="AU165" s="60">
        <v>0</v>
      </c>
      <c r="AV165" s="66">
        <f>DATEDIF(E165,AQ165,"Y")</f>
        <v>86</v>
      </c>
      <c r="AW165" s="31">
        <v>44022</v>
      </c>
      <c r="AX165" s="34"/>
      <c r="AY165" s="34"/>
      <c r="AZ165" s="34"/>
      <c r="BA165" s="34">
        <v>4.59</v>
      </c>
      <c r="BB165" s="34">
        <v>0.89</v>
      </c>
      <c r="BC165" s="34">
        <v>0.6</v>
      </c>
      <c r="BD165" s="34">
        <v>147</v>
      </c>
      <c r="BE165" s="34">
        <v>5.65</v>
      </c>
      <c r="BF165" s="34">
        <v>241</v>
      </c>
      <c r="BG165" s="34">
        <v>3.21</v>
      </c>
      <c r="BH165" s="34">
        <v>0.57999999999999996</v>
      </c>
      <c r="BI165" s="34">
        <v>1.64</v>
      </c>
      <c r="BJ165" s="69">
        <f t="shared" si="47"/>
        <v>1.9573170731707319</v>
      </c>
      <c r="BK165" s="69">
        <f t="shared" si="48"/>
        <v>2.8275862068965516</v>
      </c>
      <c r="BL165" s="69">
        <f t="shared" si="49"/>
        <v>146.95121951219514</v>
      </c>
      <c r="BM165" s="69">
        <f t="shared" si="50"/>
        <v>471.71341463414637</v>
      </c>
      <c r="BN165" s="34">
        <v>1</v>
      </c>
      <c r="BO165" s="34">
        <v>0</v>
      </c>
      <c r="BP165" s="34">
        <v>0.19</v>
      </c>
      <c r="BQ165" s="31">
        <v>44104</v>
      </c>
      <c r="BR165" s="34">
        <v>0</v>
      </c>
      <c r="BS165" s="34"/>
      <c r="BT165" s="31"/>
      <c r="BU165" s="34">
        <v>1</v>
      </c>
      <c r="BV165" s="34">
        <v>0</v>
      </c>
      <c r="BW165" s="31"/>
      <c r="BX165" s="31"/>
      <c r="BY165" s="34"/>
      <c r="BZ165" s="31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/>
      <c r="CM165" s="34"/>
      <c r="CN165" s="34"/>
      <c r="CO165" s="34"/>
      <c r="CP165" s="34"/>
      <c r="CQ165" s="34"/>
      <c r="CR165" s="34"/>
      <c r="CS165" s="34"/>
      <c r="CT165" s="31"/>
      <c r="CU165" s="34"/>
      <c r="CV165" s="34"/>
      <c r="CW165" s="31"/>
      <c r="CX165" s="34"/>
      <c r="CY165" s="34">
        <v>0</v>
      </c>
      <c r="CZ165" s="34">
        <v>1</v>
      </c>
      <c r="DA165" s="34">
        <v>0</v>
      </c>
      <c r="DB165" s="34">
        <v>0</v>
      </c>
      <c r="DC165" s="34">
        <v>0</v>
      </c>
      <c r="DD165" s="34">
        <v>0</v>
      </c>
      <c r="DE165" s="34">
        <v>0</v>
      </c>
      <c r="DF165" s="34">
        <v>0</v>
      </c>
      <c r="DG165" s="34">
        <v>1</v>
      </c>
      <c r="DH165" s="31">
        <v>44470</v>
      </c>
      <c r="DI165" s="67"/>
    </row>
    <row r="166" spans="1:113" x14ac:dyDescent="0.25">
      <c r="A166" s="15">
        <v>116</v>
      </c>
      <c r="B166" s="54">
        <v>44095</v>
      </c>
      <c r="C166" s="17" t="s">
        <v>330</v>
      </c>
      <c r="D166" s="18">
        <v>511019194</v>
      </c>
      <c r="E166" s="19">
        <v>18920</v>
      </c>
      <c r="F166" s="20" t="s">
        <v>124</v>
      </c>
      <c r="G166" s="15">
        <v>206.37</v>
      </c>
      <c r="H166" s="15">
        <v>12.85</v>
      </c>
      <c r="I166" s="21">
        <v>43727</v>
      </c>
      <c r="J166" s="23">
        <f t="shared" si="44"/>
        <v>67</v>
      </c>
      <c r="K166" s="23">
        <v>27.6</v>
      </c>
      <c r="L166" s="23" t="s">
        <v>106</v>
      </c>
      <c r="M166" s="23">
        <v>9</v>
      </c>
      <c r="N166" s="24">
        <v>8</v>
      </c>
      <c r="O166" s="24">
        <v>0</v>
      </c>
      <c r="P166" s="24">
        <v>0</v>
      </c>
      <c r="Q166" s="24">
        <v>0</v>
      </c>
      <c r="R166" s="24">
        <v>0</v>
      </c>
      <c r="S166" s="24">
        <v>0</v>
      </c>
      <c r="T166" s="23"/>
      <c r="U166" s="23"/>
      <c r="V166" s="23">
        <v>1</v>
      </c>
      <c r="W166" s="37" t="s">
        <v>108</v>
      </c>
      <c r="X166" s="21">
        <v>43727</v>
      </c>
      <c r="Y166" s="21">
        <v>43727</v>
      </c>
      <c r="Z166" s="21">
        <v>43741</v>
      </c>
      <c r="AA166" s="22">
        <v>0</v>
      </c>
      <c r="AB166" s="25">
        <v>1</v>
      </c>
      <c r="AC166" s="24">
        <v>1</v>
      </c>
      <c r="AD166" s="24" t="s">
        <v>109</v>
      </c>
      <c r="AE166" s="24">
        <v>0</v>
      </c>
      <c r="AF166" s="24"/>
      <c r="AG166" s="26"/>
      <c r="AH166" s="24">
        <v>1</v>
      </c>
      <c r="AI166" s="24">
        <v>1</v>
      </c>
      <c r="AJ166" s="24">
        <v>1</v>
      </c>
      <c r="AK166" s="24">
        <v>0</v>
      </c>
      <c r="AL166" s="24">
        <v>0</v>
      </c>
      <c r="AM166" s="24" t="s">
        <v>132</v>
      </c>
      <c r="AN166" s="24" t="s">
        <v>111</v>
      </c>
      <c r="AO166" s="24" t="s">
        <v>118</v>
      </c>
      <c r="AP166" s="24">
        <v>1</v>
      </c>
      <c r="AQ166" s="39">
        <v>43914</v>
      </c>
      <c r="AR166" s="26">
        <v>44094</v>
      </c>
      <c r="AS166" s="28">
        <f t="shared" si="51"/>
        <v>180</v>
      </c>
      <c r="AT166" s="28">
        <f t="shared" si="45"/>
        <v>180</v>
      </c>
      <c r="AU166" s="20">
        <v>0</v>
      </c>
      <c r="AV166" s="28">
        <f>DATEDIF(E166,AQ166,"Y")</f>
        <v>68</v>
      </c>
      <c r="AW166" s="26">
        <v>44092</v>
      </c>
      <c r="AX166" s="24">
        <v>187.57</v>
      </c>
      <c r="AY166" s="24"/>
      <c r="AZ166" s="24"/>
      <c r="BA166" s="24">
        <v>11.92</v>
      </c>
      <c r="BB166" s="24">
        <v>11.93</v>
      </c>
      <c r="BC166" s="24"/>
      <c r="BD166" s="24">
        <v>128</v>
      </c>
      <c r="BE166" s="24">
        <v>7.14</v>
      </c>
      <c r="BF166" s="24">
        <v>227</v>
      </c>
      <c r="BG166" s="24">
        <v>4.72</v>
      </c>
      <c r="BH166" s="24">
        <v>0.46</v>
      </c>
      <c r="BI166" s="24">
        <v>1.82</v>
      </c>
      <c r="BJ166" s="29">
        <f t="shared" si="47"/>
        <v>2.5934065934065931</v>
      </c>
      <c r="BK166" s="29">
        <f t="shared" si="48"/>
        <v>3.9565217391304346</v>
      </c>
      <c r="BL166" s="29">
        <f t="shared" si="49"/>
        <v>124.72527472527472</v>
      </c>
      <c r="BM166" s="29">
        <f t="shared" si="50"/>
        <v>588.70329670329659</v>
      </c>
      <c r="BN166" s="24">
        <v>1</v>
      </c>
      <c r="BO166" s="24">
        <v>5</v>
      </c>
      <c r="BP166" s="24"/>
      <c r="BQ166" s="26"/>
      <c r="BR166" s="24"/>
      <c r="BS166" s="24"/>
      <c r="BT166" s="26"/>
      <c r="BU166" s="24"/>
      <c r="BV166" s="24">
        <v>1</v>
      </c>
      <c r="BW166" s="26">
        <v>44103</v>
      </c>
      <c r="BX166" s="26">
        <v>44251</v>
      </c>
      <c r="BY166" s="24">
        <v>8</v>
      </c>
      <c r="BZ166" s="26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6"/>
      <c r="CU166" s="24"/>
      <c r="CV166" s="24"/>
      <c r="CW166" s="26"/>
      <c r="CX166" s="24"/>
      <c r="CY166" s="24">
        <v>1</v>
      </c>
      <c r="CZ166" s="24">
        <v>1</v>
      </c>
      <c r="DA166" s="24">
        <v>0</v>
      </c>
      <c r="DB166" s="24">
        <v>0</v>
      </c>
      <c r="DC166" s="24">
        <v>1</v>
      </c>
      <c r="DD166" s="24">
        <v>1</v>
      </c>
      <c r="DE166" s="24">
        <v>0</v>
      </c>
      <c r="DF166" s="24">
        <v>0</v>
      </c>
      <c r="DG166" s="24">
        <v>1</v>
      </c>
      <c r="DH166" s="26">
        <v>44434</v>
      </c>
      <c r="DI166" s="30"/>
    </row>
    <row r="167" spans="1:113" x14ac:dyDescent="0.25">
      <c r="A167" s="15">
        <v>118</v>
      </c>
      <c r="B167" s="54">
        <v>44111</v>
      </c>
      <c r="C167" s="17" t="s">
        <v>333</v>
      </c>
      <c r="D167" s="18">
        <v>350318099</v>
      </c>
      <c r="E167" s="19">
        <v>12861</v>
      </c>
      <c r="F167" s="20" t="s">
        <v>124</v>
      </c>
      <c r="G167" s="15">
        <v>38.03</v>
      </c>
      <c r="H167" s="15">
        <v>3.07</v>
      </c>
      <c r="I167" s="21" t="s">
        <v>334</v>
      </c>
      <c r="J167" s="23">
        <v>85</v>
      </c>
      <c r="K167" s="23">
        <v>96</v>
      </c>
      <c r="L167" s="23" t="s">
        <v>121</v>
      </c>
      <c r="M167" s="23">
        <v>9</v>
      </c>
      <c r="N167" s="24">
        <v>8</v>
      </c>
      <c r="O167" s="24">
        <v>0</v>
      </c>
      <c r="P167" s="24">
        <v>0</v>
      </c>
      <c r="Q167" s="24">
        <v>0</v>
      </c>
      <c r="R167" s="24">
        <v>0</v>
      </c>
      <c r="S167" s="24">
        <v>0</v>
      </c>
      <c r="T167" s="23" t="s">
        <v>335</v>
      </c>
      <c r="U167" s="23"/>
      <c r="V167" s="23">
        <v>1</v>
      </c>
      <c r="W167" s="37" t="s">
        <v>108</v>
      </c>
      <c r="X167" s="21" t="s">
        <v>334</v>
      </c>
      <c r="Y167" s="21"/>
      <c r="Z167" s="21">
        <v>43965</v>
      </c>
      <c r="AA167" s="22"/>
      <c r="AB167" s="25">
        <v>1</v>
      </c>
      <c r="AC167" s="24">
        <v>1</v>
      </c>
      <c r="AD167" s="24" t="s">
        <v>117</v>
      </c>
      <c r="AE167" s="24">
        <v>0</v>
      </c>
      <c r="AF167" s="24">
        <v>28.8</v>
      </c>
      <c r="AG167" s="26">
        <v>44237</v>
      </c>
      <c r="AH167" s="24">
        <v>1</v>
      </c>
      <c r="AI167" s="24">
        <v>1</v>
      </c>
      <c r="AJ167" s="24">
        <v>1</v>
      </c>
      <c r="AK167" s="24">
        <v>0</v>
      </c>
      <c r="AL167" s="24">
        <v>0</v>
      </c>
      <c r="AM167" s="24">
        <v>0</v>
      </c>
      <c r="AN167" s="24" t="s">
        <v>111</v>
      </c>
      <c r="AO167" s="24"/>
      <c r="AP167" s="24"/>
      <c r="AQ167" s="24"/>
      <c r="AR167" s="26"/>
      <c r="AS167" s="28"/>
      <c r="AT167" s="28"/>
      <c r="AU167" s="20" t="s">
        <v>130</v>
      </c>
      <c r="AV167" s="28"/>
      <c r="AW167" s="26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9"/>
      <c r="BK167" s="29"/>
      <c r="BL167" s="29"/>
      <c r="BM167" s="29"/>
      <c r="BN167" s="24"/>
      <c r="BO167" s="24"/>
      <c r="BP167" s="24"/>
      <c r="BQ167" s="26"/>
      <c r="BR167" s="24"/>
      <c r="BS167" s="24"/>
      <c r="BT167" s="26"/>
      <c r="BU167" s="24"/>
      <c r="BV167" s="24">
        <v>0</v>
      </c>
      <c r="BW167" s="26"/>
      <c r="BX167" s="26"/>
      <c r="BY167" s="24"/>
      <c r="BZ167" s="26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6"/>
      <c r="CU167" s="24"/>
      <c r="CV167" s="24"/>
      <c r="CW167" s="26"/>
      <c r="CX167" s="24"/>
      <c r="CY167" s="24">
        <v>0</v>
      </c>
      <c r="CZ167" s="24">
        <v>0</v>
      </c>
      <c r="DA167" s="24">
        <v>0</v>
      </c>
      <c r="DB167" s="24">
        <v>0</v>
      </c>
      <c r="DC167" s="24">
        <v>1</v>
      </c>
      <c r="DD167" s="24">
        <v>0</v>
      </c>
      <c r="DE167" s="24">
        <v>0</v>
      </c>
      <c r="DF167" s="24">
        <v>0</v>
      </c>
      <c r="DG167" s="24"/>
      <c r="DH167" s="26">
        <v>44536</v>
      </c>
      <c r="DI167" s="30"/>
    </row>
    <row r="168" spans="1:113" x14ac:dyDescent="0.25">
      <c r="A168" s="15">
        <v>121</v>
      </c>
      <c r="B168" s="54">
        <v>44134</v>
      </c>
      <c r="C168" s="17" t="s">
        <v>340</v>
      </c>
      <c r="D168" s="18">
        <v>361107405</v>
      </c>
      <c r="E168" s="19">
        <v>13461</v>
      </c>
      <c r="F168" s="20" t="s">
        <v>124</v>
      </c>
      <c r="G168" s="15">
        <v>181.7</v>
      </c>
      <c r="H168" s="15">
        <v>16.440000000000001</v>
      </c>
      <c r="I168" s="21">
        <v>40672</v>
      </c>
      <c r="J168" s="23">
        <f t="shared" ref="J168:J199" si="52">DATEDIF(E168,I168,"y")</f>
        <v>74</v>
      </c>
      <c r="K168" s="23">
        <v>11.5</v>
      </c>
      <c r="L168" s="23" t="s">
        <v>125</v>
      </c>
      <c r="M168" s="23">
        <v>7</v>
      </c>
      <c r="N168" s="24">
        <v>7</v>
      </c>
      <c r="O168" s="24">
        <v>0</v>
      </c>
      <c r="P168" s="24">
        <v>0</v>
      </c>
      <c r="Q168" s="24">
        <v>1</v>
      </c>
      <c r="R168" s="24">
        <v>0</v>
      </c>
      <c r="S168" s="24">
        <v>0</v>
      </c>
      <c r="T168" s="23" t="s">
        <v>160</v>
      </c>
      <c r="U168" s="23"/>
      <c r="V168" s="23">
        <v>0</v>
      </c>
      <c r="W168" s="37" t="s">
        <v>138</v>
      </c>
      <c r="X168" s="21">
        <v>44044</v>
      </c>
      <c r="Y168" s="21">
        <v>44044</v>
      </c>
      <c r="Z168" s="21">
        <v>43497</v>
      </c>
      <c r="AA168" s="22">
        <f>DATEDIF(Z168,Y168,"d")</f>
        <v>547</v>
      </c>
      <c r="AB168" s="25">
        <v>0</v>
      </c>
      <c r="AC168" s="24">
        <v>1</v>
      </c>
      <c r="AD168" s="24"/>
      <c r="AE168" s="24">
        <v>0</v>
      </c>
      <c r="AF168" s="24"/>
      <c r="AG168" s="26"/>
      <c r="AH168" s="24">
        <v>0</v>
      </c>
      <c r="AI168" s="24">
        <v>1</v>
      </c>
      <c r="AJ168" s="24">
        <v>0</v>
      </c>
      <c r="AK168" s="24">
        <v>0</v>
      </c>
      <c r="AL168" s="24">
        <v>0</v>
      </c>
      <c r="AM168" s="24">
        <v>0</v>
      </c>
      <c r="AN168" s="24" t="s">
        <v>111</v>
      </c>
      <c r="AO168" s="24"/>
      <c r="AP168" s="24"/>
      <c r="AQ168" s="24"/>
      <c r="AR168" s="26"/>
      <c r="AS168" s="28"/>
      <c r="AT168" s="28"/>
      <c r="AU168" s="20" t="s">
        <v>130</v>
      </c>
      <c r="AV168" s="28"/>
      <c r="AW168" s="26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9"/>
      <c r="BK168" s="29"/>
      <c r="BL168" s="29"/>
      <c r="BM168" s="29"/>
      <c r="BN168" s="24"/>
      <c r="BO168" s="24"/>
      <c r="BP168" s="24"/>
      <c r="BQ168" s="26"/>
      <c r="BR168" s="24"/>
      <c r="BS168" s="24"/>
      <c r="BT168" s="26"/>
      <c r="BU168" s="24"/>
      <c r="BV168" s="24">
        <v>0</v>
      </c>
      <c r="BW168" s="26"/>
      <c r="BX168" s="26"/>
      <c r="BY168" s="24"/>
      <c r="BZ168" s="26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6"/>
      <c r="CU168" s="24"/>
      <c r="CV168" s="24"/>
      <c r="CW168" s="26"/>
      <c r="CX168" s="24"/>
      <c r="CY168" s="24">
        <v>0</v>
      </c>
      <c r="CZ168" s="24">
        <v>0</v>
      </c>
      <c r="DA168" s="24">
        <v>0</v>
      </c>
      <c r="DB168" s="24">
        <v>0</v>
      </c>
      <c r="DC168" s="24">
        <v>0</v>
      </c>
      <c r="DD168" s="24">
        <v>0</v>
      </c>
      <c r="DE168" s="24">
        <v>1</v>
      </c>
      <c r="DF168" s="24">
        <v>0</v>
      </c>
      <c r="DG168" s="24">
        <v>1</v>
      </c>
      <c r="DH168" s="26">
        <v>44166</v>
      </c>
      <c r="DI168" s="30"/>
    </row>
    <row r="169" spans="1:113" x14ac:dyDescent="0.25">
      <c r="A169" s="15">
        <v>124</v>
      </c>
      <c r="B169" s="54">
        <v>44148</v>
      </c>
      <c r="C169" s="17" t="s">
        <v>346</v>
      </c>
      <c r="D169" s="56">
        <v>4504133409</v>
      </c>
      <c r="E169" s="19">
        <v>16550</v>
      </c>
      <c r="F169" s="20" t="s">
        <v>124</v>
      </c>
      <c r="G169" s="15">
        <v>12.64</v>
      </c>
      <c r="H169" s="15">
        <v>2.34</v>
      </c>
      <c r="I169" s="21">
        <v>42482</v>
      </c>
      <c r="J169" s="23">
        <f t="shared" si="52"/>
        <v>70</v>
      </c>
      <c r="K169" s="23">
        <v>46.54</v>
      </c>
      <c r="L169" s="23" t="s">
        <v>327</v>
      </c>
      <c r="M169" s="23">
        <v>7</v>
      </c>
      <c r="N169" s="24">
        <v>7</v>
      </c>
      <c r="O169" s="24">
        <v>0</v>
      </c>
      <c r="P169" s="24">
        <v>0</v>
      </c>
      <c r="Q169" s="24">
        <v>1</v>
      </c>
      <c r="R169" s="24">
        <v>0</v>
      </c>
      <c r="S169" s="24">
        <v>0</v>
      </c>
      <c r="T169" s="23" t="s">
        <v>347</v>
      </c>
      <c r="U169" s="23"/>
      <c r="V169" s="23">
        <v>0</v>
      </c>
      <c r="W169" s="37" t="s">
        <v>144</v>
      </c>
      <c r="X169" s="21">
        <v>42482</v>
      </c>
      <c r="Y169" s="21">
        <v>43718</v>
      </c>
      <c r="Z169" s="21">
        <v>42541</v>
      </c>
      <c r="AA169" s="22">
        <f>DATEDIF(Z169,Y169,"d")</f>
        <v>1177</v>
      </c>
      <c r="AB169" s="25">
        <v>1</v>
      </c>
      <c r="AC169" s="24">
        <v>1</v>
      </c>
      <c r="AD169" s="24" t="s">
        <v>129</v>
      </c>
      <c r="AE169" s="24">
        <v>0</v>
      </c>
      <c r="AF169" s="24">
        <v>1.01</v>
      </c>
      <c r="AG169" s="26">
        <v>42633</v>
      </c>
      <c r="AH169" s="24">
        <v>1</v>
      </c>
      <c r="AI169" s="24">
        <v>0</v>
      </c>
      <c r="AJ169" s="24">
        <v>0</v>
      </c>
      <c r="AK169" s="24">
        <v>0</v>
      </c>
      <c r="AL169" s="24">
        <v>0</v>
      </c>
      <c r="AM169" s="24" t="s">
        <v>132</v>
      </c>
      <c r="AN169" s="24" t="s">
        <v>111</v>
      </c>
      <c r="AO169" s="24" t="s">
        <v>118</v>
      </c>
      <c r="AP169" s="24">
        <v>1</v>
      </c>
      <c r="AQ169" s="39">
        <v>44125</v>
      </c>
      <c r="AR169" s="26">
        <v>44442</v>
      </c>
      <c r="AS169" s="28">
        <f>_xlfn.DAYS(AR169,AQ169)</f>
        <v>317</v>
      </c>
      <c r="AT169" s="28">
        <f>_xlfn.DAYS(AR169,AQ169)</f>
        <v>317</v>
      </c>
      <c r="AU169" s="20">
        <v>0</v>
      </c>
      <c r="AV169" s="28">
        <f>DATEDIF(E169,AQ169,"Y")</f>
        <v>75</v>
      </c>
      <c r="AW169" s="39">
        <v>44125</v>
      </c>
      <c r="AX169" s="24">
        <v>8.91</v>
      </c>
      <c r="AY169" s="24"/>
      <c r="AZ169" s="24"/>
      <c r="BA169" s="24">
        <v>2.56</v>
      </c>
      <c r="BB169" s="24">
        <v>0.88</v>
      </c>
      <c r="BC169" s="24">
        <v>0.9</v>
      </c>
      <c r="BD169" s="24">
        <v>124</v>
      </c>
      <c r="BE169" s="24">
        <v>4.96</v>
      </c>
      <c r="BF169" s="24">
        <v>226</v>
      </c>
      <c r="BG169" s="24">
        <v>3.05</v>
      </c>
      <c r="BH169" s="24">
        <v>0.53</v>
      </c>
      <c r="BI169" s="24">
        <v>1.22</v>
      </c>
      <c r="BJ169" s="29">
        <f>BG169/BI169</f>
        <v>2.5</v>
      </c>
      <c r="BK169" s="29">
        <f>BI169/BH169</f>
        <v>2.3018867924528301</v>
      </c>
      <c r="BL169" s="29">
        <f>BF169/BI169</f>
        <v>185.24590163934425</v>
      </c>
      <c r="BM169" s="29">
        <f>BL169*BG169</f>
        <v>564.99999999999989</v>
      </c>
      <c r="BN169" s="24">
        <v>1</v>
      </c>
      <c r="BO169" s="24">
        <v>0</v>
      </c>
      <c r="BP169" s="24">
        <v>1.2</v>
      </c>
      <c r="BQ169" s="26">
        <v>44202</v>
      </c>
      <c r="BR169" s="24">
        <v>1</v>
      </c>
      <c r="BS169" s="24"/>
      <c r="BT169" s="26"/>
      <c r="BU169" s="24">
        <v>0</v>
      </c>
      <c r="BV169" s="24">
        <v>0</v>
      </c>
      <c r="BW169" s="26"/>
      <c r="BX169" s="26"/>
      <c r="BY169" s="24"/>
      <c r="BZ169" s="26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6"/>
      <c r="CU169" s="24"/>
      <c r="CV169" s="24"/>
      <c r="CW169" s="26"/>
      <c r="CX169" s="24"/>
      <c r="CY169" s="24">
        <v>0</v>
      </c>
      <c r="CZ169" s="24">
        <v>1</v>
      </c>
      <c r="DA169" s="24">
        <v>0</v>
      </c>
      <c r="DB169" s="24">
        <v>0</v>
      </c>
      <c r="DC169" s="24">
        <v>1</v>
      </c>
      <c r="DD169" s="24">
        <v>0</v>
      </c>
      <c r="DE169" s="24">
        <v>0</v>
      </c>
      <c r="DF169" s="24">
        <v>0</v>
      </c>
      <c r="DG169" s="24"/>
      <c r="DH169" s="26">
        <v>44442</v>
      </c>
      <c r="DI169" s="30"/>
    </row>
    <row r="170" spans="1:113" x14ac:dyDescent="0.25">
      <c r="A170" s="15">
        <v>126</v>
      </c>
      <c r="B170" s="54">
        <v>44153</v>
      </c>
      <c r="C170" s="17" t="s">
        <v>350</v>
      </c>
      <c r="D170" s="18">
        <v>6202111520</v>
      </c>
      <c r="E170" s="19">
        <v>22688</v>
      </c>
      <c r="F170" s="20" t="s">
        <v>124</v>
      </c>
      <c r="G170" s="15">
        <v>869.26</v>
      </c>
      <c r="H170" s="15">
        <v>2.69</v>
      </c>
      <c r="I170" s="21">
        <v>44139</v>
      </c>
      <c r="J170" s="23">
        <f t="shared" si="52"/>
        <v>58</v>
      </c>
      <c r="K170" s="23">
        <v>869.26</v>
      </c>
      <c r="L170" s="23" t="s">
        <v>116</v>
      </c>
      <c r="M170" s="23">
        <v>8</v>
      </c>
      <c r="N170" s="24">
        <v>8</v>
      </c>
      <c r="O170" s="24">
        <v>0</v>
      </c>
      <c r="P170" s="24">
        <v>0</v>
      </c>
      <c r="Q170" s="24">
        <v>0</v>
      </c>
      <c r="R170" s="24">
        <v>0</v>
      </c>
      <c r="S170" s="24">
        <v>0</v>
      </c>
      <c r="T170" s="23" t="s">
        <v>351</v>
      </c>
      <c r="U170" s="23"/>
      <c r="V170" s="23">
        <v>1</v>
      </c>
      <c r="W170" s="37" t="s">
        <v>108</v>
      </c>
      <c r="X170" s="21">
        <v>44139</v>
      </c>
      <c r="Y170" s="21"/>
      <c r="Z170" s="21">
        <v>44160</v>
      </c>
      <c r="AA170" s="22"/>
      <c r="AB170" s="25">
        <v>1</v>
      </c>
      <c r="AC170" s="24">
        <v>1</v>
      </c>
      <c r="AD170" s="24" t="s">
        <v>352</v>
      </c>
      <c r="AE170" s="24">
        <v>1</v>
      </c>
      <c r="AF170" s="24">
        <v>0.37</v>
      </c>
      <c r="AG170" s="26">
        <v>44884</v>
      </c>
      <c r="AH170" s="24">
        <v>0</v>
      </c>
      <c r="AI170" s="24">
        <v>1</v>
      </c>
      <c r="AJ170" s="24">
        <v>0</v>
      </c>
      <c r="AK170" s="24">
        <v>0</v>
      </c>
      <c r="AL170" s="24">
        <v>0</v>
      </c>
      <c r="AM170" s="24">
        <v>0</v>
      </c>
      <c r="AN170" s="24" t="s">
        <v>135</v>
      </c>
      <c r="AO170" s="24"/>
      <c r="AP170" s="24"/>
      <c r="AQ170" s="24"/>
      <c r="AR170" s="26"/>
      <c r="AS170" s="28"/>
      <c r="AT170" s="28"/>
      <c r="AU170" s="20" t="s">
        <v>130</v>
      </c>
      <c r="AV170" s="28"/>
      <c r="AW170" s="26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9"/>
      <c r="BK170" s="29"/>
      <c r="BL170" s="29"/>
      <c r="BM170" s="29"/>
      <c r="BN170" s="24"/>
      <c r="BO170" s="24"/>
      <c r="BP170" s="24"/>
      <c r="BQ170" s="26"/>
      <c r="BR170" s="24"/>
      <c r="BS170" s="24"/>
      <c r="BT170" s="26"/>
      <c r="BU170" s="24"/>
      <c r="BV170" s="24">
        <v>0</v>
      </c>
      <c r="BW170" s="26"/>
      <c r="BX170" s="26"/>
      <c r="BY170" s="24"/>
      <c r="BZ170" s="26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6"/>
      <c r="CU170" s="24"/>
      <c r="CV170" s="24"/>
      <c r="CW170" s="26"/>
      <c r="CX170" s="24"/>
      <c r="CY170" s="24">
        <v>0</v>
      </c>
      <c r="CZ170" s="24">
        <v>0</v>
      </c>
      <c r="DA170" s="24">
        <v>0</v>
      </c>
      <c r="DB170" s="24">
        <v>0</v>
      </c>
      <c r="DC170" s="24">
        <v>0</v>
      </c>
      <c r="DD170" s="24">
        <v>0</v>
      </c>
      <c r="DE170" s="24">
        <v>0</v>
      </c>
      <c r="DF170" s="24">
        <v>0</v>
      </c>
      <c r="DG170" s="24">
        <v>0</v>
      </c>
      <c r="DH170" s="26">
        <v>44608</v>
      </c>
      <c r="DI170" s="30"/>
    </row>
    <row r="171" spans="1:113" x14ac:dyDescent="0.25">
      <c r="A171" s="15">
        <v>128</v>
      </c>
      <c r="B171" s="54">
        <v>44176</v>
      </c>
      <c r="C171" s="17" t="s">
        <v>356</v>
      </c>
      <c r="D171" s="18">
        <v>470909412</v>
      </c>
      <c r="E171" s="19">
        <v>17419</v>
      </c>
      <c r="F171" s="20" t="s">
        <v>124</v>
      </c>
      <c r="G171" s="15">
        <v>10.23</v>
      </c>
      <c r="H171" s="20">
        <v>3.7</v>
      </c>
      <c r="I171" s="21">
        <v>39052</v>
      </c>
      <c r="J171" s="23">
        <f t="shared" si="52"/>
        <v>59</v>
      </c>
      <c r="K171" s="23">
        <v>13.4</v>
      </c>
      <c r="L171" s="23" t="s">
        <v>125</v>
      </c>
      <c r="M171" s="23">
        <v>7</v>
      </c>
      <c r="N171" s="24">
        <v>7</v>
      </c>
      <c r="O171" s="24">
        <v>0</v>
      </c>
      <c r="P171" s="24">
        <v>1</v>
      </c>
      <c r="Q171" s="24">
        <v>0</v>
      </c>
      <c r="R171" s="24">
        <v>1</v>
      </c>
      <c r="S171" s="24">
        <v>0</v>
      </c>
      <c r="T171" s="23"/>
      <c r="U171" s="23" t="s">
        <v>357</v>
      </c>
      <c r="V171" s="23">
        <v>0</v>
      </c>
      <c r="W171" s="37" t="s">
        <v>138</v>
      </c>
      <c r="X171" s="21">
        <v>43494</v>
      </c>
      <c r="Y171" s="21">
        <v>44105</v>
      </c>
      <c r="Z171" s="21">
        <v>43497</v>
      </c>
      <c r="AA171" s="22">
        <f>DATEDIF(Z171,Y171,"d")</f>
        <v>608</v>
      </c>
      <c r="AB171" s="25">
        <v>1</v>
      </c>
      <c r="AC171" s="24">
        <v>1</v>
      </c>
      <c r="AD171" s="24" t="s">
        <v>313</v>
      </c>
      <c r="AE171" s="24">
        <v>0</v>
      </c>
      <c r="AF171" s="24"/>
      <c r="AG171" s="26"/>
      <c r="AH171" s="24">
        <v>0</v>
      </c>
      <c r="AI171" s="24">
        <v>1</v>
      </c>
      <c r="AJ171" s="24">
        <v>1</v>
      </c>
      <c r="AK171" s="24">
        <v>0</v>
      </c>
      <c r="AL171" s="24">
        <v>0</v>
      </c>
      <c r="AM171" s="24" t="s">
        <v>132</v>
      </c>
      <c r="AN171" s="24" t="s">
        <v>111</v>
      </c>
      <c r="AO171" s="24" t="s">
        <v>118</v>
      </c>
      <c r="AP171" s="24">
        <v>1</v>
      </c>
      <c r="AQ171" s="39">
        <v>44176</v>
      </c>
      <c r="AR171" s="31">
        <v>45061</v>
      </c>
      <c r="AS171" s="28"/>
      <c r="AT171" s="28">
        <f t="shared" ref="AT171:AT177" si="53">_xlfn.DAYS(AR171,AQ171)</f>
        <v>885</v>
      </c>
      <c r="AU171" s="20">
        <v>1</v>
      </c>
      <c r="AV171" s="28">
        <f>DATEDIF(E171,AQ171,"Y")</f>
        <v>73</v>
      </c>
      <c r="AW171" s="26">
        <v>44176</v>
      </c>
      <c r="AX171" s="24">
        <v>10.23</v>
      </c>
      <c r="AY171" s="24">
        <v>15.27</v>
      </c>
      <c r="AZ171" s="24">
        <v>117.59</v>
      </c>
      <c r="BA171" s="24">
        <v>3.7</v>
      </c>
      <c r="BB171" s="24">
        <v>1.84</v>
      </c>
      <c r="BC171" s="24">
        <v>1.1000000000000001</v>
      </c>
      <c r="BD171" s="24">
        <v>145</v>
      </c>
      <c r="BE171" s="24">
        <v>5.63</v>
      </c>
      <c r="BF171" s="24">
        <v>264</v>
      </c>
      <c r="BG171" s="24">
        <v>2.72</v>
      </c>
      <c r="BH171" s="24">
        <v>0.66</v>
      </c>
      <c r="BI171" s="24">
        <v>2.13</v>
      </c>
      <c r="BJ171" s="29">
        <f>BG171/BI171</f>
        <v>1.2769953051643195</v>
      </c>
      <c r="BK171" s="29">
        <f>BI171/BH171</f>
        <v>3.2272727272727271</v>
      </c>
      <c r="BL171" s="29">
        <f>BF171/BI171</f>
        <v>123.94366197183099</v>
      </c>
      <c r="BM171" s="29">
        <f>BL171*BG171</f>
        <v>337.12676056338034</v>
      </c>
      <c r="BN171" s="24">
        <v>0</v>
      </c>
      <c r="BO171" s="24">
        <v>0</v>
      </c>
      <c r="BP171" s="24">
        <v>0.01</v>
      </c>
      <c r="BQ171" s="26">
        <v>44323</v>
      </c>
      <c r="BR171" s="24">
        <v>1</v>
      </c>
      <c r="BS171" s="24" t="s">
        <v>299</v>
      </c>
      <c r="BT171" s="26">
        <v>44369</v>
      </c>
      <c r="BU171" s="24">
        <v>0</v>
      </c>
      <c r="BV171" s="24">
        <v>0</v>
      </c>
      <c r="BW171" s="26"/>
      <c r="BX171" s="26"/>
      <c r="BY171" s="24"/>
      <c r="BZ171" s="26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6"/>
      <c r="CU171" s="24"/>
      <c r="CV171" s="24"/>
      <c r="CW171" s="26"/>
      <c r="CX171" s="24"/>
      <c r="CY171" s="24">
        <v>0</v>
      </c>
      <c r="CZ171" s="24">
        <v>0</v>
      </c>
      <c r="DA171" s="24">
        <v>0</v>
      </c>
      <c r="DB171" s="24">
        <v>0</v>
      </c>
      <c r="DC171" s="24">
        <v>0</v>
      </c>
      <c r="DD171" s="24">
        <v>0</v>
      </c>
      <c r="DE171" s="24">
        <v>0</v>
      </c>
      <c r="DF171" s="24">
        <v>0</v>
      </c>
      <c r="DG171" s="24">
        <v>0</v>
      </c>
      <c r="DH171" s="26">
        <v>44624</v>
      </c>
      <c r="DI171" s="30"/>
    </row>
    <row r="172" spans="1:113" x14ac:dyDescent="0.25">
      <c r="A172" s="15">
        <v>129</v>
      </c>
      <c r="B172" s="54">
        <v>44183</v>
      </c>
      <c r="C172" s="17" t="s">
        <v>358</v>
      </c>
      <c r="D172" s="18">
        <v>530930078</v>
      </c>
      <c r="E172" s="19">
        <v>19632</v>
      </c>
      <c r="F172" s="20" t="s">
        <v>124</v>
      </c>
      <c r="G172" s="15">
        <v>0.15</v>
      </c>
      <c r="H172" s="15"/>
      <c r="I172" s="21">
        <v>44155</v>
      </c>
      <c r="J172" s="23">
        <f t="shared" si="52"/>
        <v>67</v>
      </c>
      <c r="K172" s="23">
        <v>340</v>
      </c>
      <c r="L172" s="23" t="s">
        <v>155</v>
      </c>
      <c r="M172" s="23">
        <v>10</v>
      </c>
      <c r="N172" s="24">
        <v>8</v>
      </c>
      <c r="O172" s="24">
        <v>0</v>
      </c>
      <c r="P172" s="24">
        <v>0</v>
      </c>
      <c r="Q172" s="24">
        <v>0</v>
      </c>
      <c r="R172" s="24">
        <v>0</v>
      </c>
      <c r="S172" s="24">
        <v>0</v>
      </c>
      <c r="T172" s="23" t="s">
        <v>172</v>
      </c>
      <c r="U172" s="23"/>
      <c r="V172" s="23">
        <v>1</v>
      </c>
      <c r="W172" s="37" t="s">
        <v>108</v>
      </c>
      <c r="X172" s="21">
        <v>44149</v>
      </c>
      <c r="Y172" s="21">
        <v>44608</v>
      </c>
      <c r="Z172" s="21">
        <v>44160</v>
      </c>
      <c r="AA172" s="22">
        <f>DATEDIF(Z172,Y172,"d")</f>
        <v>448</v>
      </c>
      <c r="AB172" s="25">
        <v>1</v>
      </c>
      <c r="AC172" s="24">
        <v>1</v>
      </c>
      <c r="AD172" s="24" t="s">
        <v>109</v>
      </c>
      <c r="AE172" s="24">
        <v>0</v>
      </c>
      <c r="AF172" s="24">
        <v>0.06</v>
      </c>
      <c r="AG172" s="26">
        <v>44365</v>
      </c>
      <c r="AH172" s="24">
        <v>0</v>
      </c>
      <c r="AI172" s="24">
        <v>1</v>
      </c>
      <c r="AJ172" s="24">
        <v>0</v>
      </c>
      <c r="AK172" s="24">
        <v>0</v>
      </c>
      <c r="AL172" s="24">
        <v>0</v>
      </c>
      <c r="AM172" s="24" t="s">
        <v>132</v>
      </c>
      <c r="AN172" s="24" t="s">
        <v>111</v>
      </c>
      <c r="AO172" s="24" t="s">
        <v>118</v>
      </c>
      <c r="AP172" s="24">
        <v>1</v>
      </c>
      <c r="AQ172" s="39">
        <v>44216</v>
      </c>
      <c r="AR172" s="26">
        <v>44608</v>
      </c>
      <c r="AS172" s="28">
        <f>_xlfn.DAYS(AR172,AQ172)</f>
        <v>392</v>
      </c>
      <c r="AT172" s="28">
        <f t="shared" si="53"/>
        <v>392</v>
      </c>
      <c r="AU172" s="20">
        <v>1</v>
      </c>
      <c r="AV172" s="28">
        <f>DATEDIF(E172,AQ172,"Y")</f>
        <v>67</v>
      </c>
      <c r="AW172" s="26">
        <v>44216</v>
      </c>
      <c r="AX172" s="24">
        <v>0.91</v>
      </c>
      <c r="AY172" s="24"/>
      <c r="AZ172" s="24"/>
      <c r="BA172" s="24">
        <v>3.15</v>
      </c>
      <c r="BB172" s="24">
        <v>12.85</v>
      </c>
      <c r="BC172" s="24">
        <v>1.5</v>
      </c>
      <c r="BD172" s="24">
        <v>102</v>
      </c>
      <c r="BE172" s="24">
        <v>6.35</v>
      </c>
      <c r="BF172" s="24">
        <v>253</v>
      </c>
      <c r="BG172" s="24">
        <v>3.24</v>
      </c>
      <c r="BH172" s="24">
        <v>0.53</v>
      </c>
      <c r="BI172" s="24">
        <v>2.2599999999999998</v>
      </c>
      <c r="BJ172" s="29">
        <f>BG172/BI172</f>
        <v>1.433628318584071</v>
      </c>
      <c r="BK172" s="29">
        <f>BI172/BH172</f>
        <v>4.2641509433962259</v>
      </c>
      <c r="BL172" s="29">
        <f>BF172/BI172</f>
        <v>111.94690265486727</v>
      </c>
      <c r="BM172" s="29">
        <f>BL172*BG172</f>
        <v>362.70796460177002</v>
      </c>
      <c r="BN172" s="24">
        <v>1</v>
      </c>
      <c r="BO172" s="24"/>
      <c r="BP172" s="24">
        <v>0.05</v>
      </c>
      <c r="BQ172" s="39">
        <v>44365</v>
      </c>
      <c r="BR172" s="24">
        <v>1</v>
      </c>
      <c r="BS172" s="24"/>
      <c r="BT172" s="24"/>
      <c r="BU172" s="24"/>
      <c r="BV172" s="24">
        <v>1</v>
      </c>
      <c r="BW172" s="39">
        <v>44620</v>
      </c>
      <c r="BX172" s="24" t="s">
        <v>265</v>
      </c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>
        <v>0</v>
      </c>
      <c r="CZ172" s="24">
        <v>0</v>
      </c>
      <c r="DA172" s="24">
        <v>0</v>
      </c>
      <c r="DB172" s="24">
        <v>0</v>
      </c>
      <c r="DC172" s="24">
        <v>0</v>
      </c>
      <c r="DD172" s="24">
        <v>0</v>
      </c>
      <c r="DE172" s="24">
        <v>0</v>
      </c>
      <c r="DF172" s="24">
        <v>0</v>
      </c>
      <c r="DG172" s="24">
        <v>0</v>
      </c>
      <c r="DH172" s="39">
        <v>44629</v>
      </c>
      <c r="DI172" s="30"/>
    </row>
    <row r="173" spans="1:113" x14ac:dyDescent="0.25">
      <c r="A173" s="15">
        <v>131</v>
      </c>
      <c r="B173" s="54">
        <v>44211</v>
      </c>
      <c r="C173" s="17" t="s">
        <v>361</v>
      </c>
      <c r="D173" s="18">
        <v>471229433</v>
      </c>
      <c r="E173" s="19">
        <v>17530</v>
      </c>
      <c r="F173" s="20" t="s">
        <v>124</v>
      </c>
      <c r="G173" s="15">
        <v>26.89</v>
      </c>
      <c r="H173" s="15">
        <v>2.76</v>
      </c>
      <c r="I173" s="21">
        <v>40044</v>
      </c>
      <c r="J173" s="23">
        <f t="shared" si="52"/>
        <v>61</v>
      </c>
      <c r="K173" s="23">
        <v>8.9</v>
      </c>
      <c r="L173" s="23" t="s">
        <v>152</v>
      </c>
      <c r="M173" s="23">
        <v>7</v>
      </c>
      <c r="N173" s="24">
        <v>7</v>
      </c>
      <c r="O173" s="24">
        <v>0</v>
      </c>
      <c r="P173" s="24">
        <v>1</v>
      </c>
      <c r="Q173" s="24">
        <v>0</v>
      </c>
      <c r="R173" s="24">
        <v>1</v>
      </c>
      <c r="S173" s="24">
        <v>0</v>
      </c>
      <c r="T173" s="23"/>
      <c r="U173" s="23" t="s">
        <v>362</v>
      </c>
      <c r="V173" s="23">
        <v>0</v>
      </c>
      <c r="W173" s="37" t="s">
        <v>138</v>
      </c>
      <c r="X173" s="21">
        <v>43009</v>
      </c>
      <c r="Y173" s="21">
        <v>44105</v>
      </c>
      <c r="Z173" s="21">
        <v>43053</v>
      </c>
      <c r="AA173" s="22">
        <f>DATEDIF(Z173,Y173,"d")</f>
        <v>1052</v>
      </c>
      <c r="AB173" s="25">
        <v>1</v>
      </c>
      <c r="AC173" s="24">
        <v>1</v>
      </c>
      <c r="AD173" s="39" t="s">
        <v>313</v>
      </c>
      <c r="AE173" s="24">
        <v>0</v>
      </c>
      <c r="AF173" s="24">
        <v>0.27</v>
      </c>
      <c r="AG173" s="26">
        <v>43230</v>
      </c>
      <c r="AH173" s="24">
        <v>0</v>
      </c>
      <c r="AI173" s="24">
        <v>1</v>
      </c>
      <c r="AJ173" s="24">
        <v>1</v>
      </c>
      <c r="AK173" s="24">
        <v>0</v>
      </c>
      <c r="AL173" s="24">
        <v>0</v>
      </c>
      <c r="AM173" s="24" t="s">
        <v>132</v>
      </c>
      <c r="AN173" s="24" t="s">
        <v>111</v>
      </c>
      <c r="AO173" s="24" t="s">
        <v>118</v>
      </c>
      <c r="AP173" s="24">
        <v>0</v>
      </c>
      <c r="AQ173" s="24" t="s">
        <v>363</v>
      </c>
      <c r="AR173" s="31">
        <v>45061</v>
      </c>
      <c r="AS173" s="28"/>
      <c r="AT173" s="28">
        <f t="shared" si="53"/>
        <v>850</v>
      </c>
      <c r="AU173" s="20">
        <v>1</v>
      </c>
      <c r="AV173" s="28">
        <v>74</v>
      </c>
      <c r="AW173" s="26">
        <v>44211</v>
      </c>
      <c r="AX173" s="24">
        <v>26.89</v>
      </c>
      <c r="AY173" s="24">
        <v>14.44</v>
      </c>
      <c r="AZ173" s="24">
        <v>98.73</v>
      </c>
      <c r="BA173" s="24">
        <v>2.76</v>
      </c>
      <c r="BB173" s="24">
        <v>2.2000000000000002</v>
      </c>
      <c r="BC173" s="24">
        <v>2.5</v>
      </c>
      <c r="BD173" s="24">
        <v>136</v>
      </c>
      <c r="BE173" s="24">
        <v>6.13</v>
      </c>
      <c r="BF173" s="24">
        <v>177</v>
      </c>
      <c r="BG173" s="24">
        <v>3.86</v>
      </c>
      <c r="BH173" s="24">
        <v>0.47</v>
      </c>
      <c r="BI173" s="24">
        <v>1.59</v>
      </c>
      <c r="BJ173" s="29">
        <f>BG173/BI173</f>
        <v>2.4276729559748427</v>
      </c>
      <c r="BK173" s="29">
        <f>BI173/BH173</f>
        <v>3.3829787234042556</v>
      </c>
      <c r="BL173" s="29">
        <f>BF173/BI173</f>
        <v>111.32075471698113</v>
      </c>
      <c r="BM173" s="29">
        <f>BL173*BG173</f>
        <v>429.69811320754712</v>
      </c>
      <c r="BN173" s="24">
        <v>1</v>
      </c>
      <c r="BO173" s="24">
        <v>4</v>
      </c>
      <c r="BP173" s="24">
        <v>0.48</v>
      </c>
      <c r="BQ173" s="26">
        <v>44496</v>
      </c>
      <c r="BR173" s="24">
        <v>1</v>
      </c>
      <c r="BS173" s="24"/>
      <c r="BT173" s="26"/>
      <c r="BU173" s="24">
        <v>0</v>
      </c>
      <c r="BV173" s="24">
        <v>0</v>
      </c>
      <c r="BW173" s="26"/>
      <c r="BX173" s="26"/>
      <c r="BY173" s="24"/>
      <c r="BZ173" s="26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6"/>
      <c r="CU173" s="24"/>
      <c r="CV173" s="24"/>
      <c r="CW173" s="26"/>
      <c r="CX173" s="24"/>
      <c r="CY173" s="24">
        <v>0</v>
      </c>
      <c r="CZ173" s="24">
        <v>0</v>
      </c>
      <c r="DA173" s="24">
        <v>0</v>
      </c>
      <c r="DB173" s="24">
        <v>0</v>
      </c>
      <c r="DC173" s="24">
        <v>0</v>
      </c>
      <c r="DD173" s="24">
        <v>0</v>
      </c>
      <c r="DE173" s="24">
        <v>0</v>
      </c>
      <c r="DF173" s="24">
        <v>0</v>
      </c>
      <c r="DG173" s="24">
        <v>0</v>
      </c>
      <c r="DH173" s="26">
        <v>44624</v>
      </c>
      <c r="DI173" s="30"/>
    </row>
    <row r="174" spans="1:113" x14ac:dyDescent="0.25">
      <c r="A174" s="15">
        <v>132</v>
      </c>
      <c r="B174" s="54">
        <v>44221</v>
      </c>
      <c r="C174" s="17" t="s">
        <v>364</v>
      </c>
      <c r="D174" s="18">
        <v>420322402</v>
      </c>
      <c r="E174" s="19">
        <v>15422</v>
      </c>
      <c r="F174" s="20" t="s">
        <v>124</v>
      </c>
      <c r="G174" s="15">
        <v>12.87</v>
      </c>
      <c r="H174" s="15">
        <v>3.52</v>
      </c>
      <c r="I174" s="21">
        <v>42387</v>
      </c>
      <c r="J174" s="23">
        <f t="shared" si="52"/>
        <v>73</v>
      </c>
      <c r="K174" s="23">
        <v>4.26</v>
      </c>
      <c r="L174" s="23" t="s">
        <v>121</v>
      </c>
      <c r="M174" s="23">
        <v>9</v>
      </c>
      <c r="N174" s="24">
        <v>8</v>
      </c>
      <c r="O174" s="24">
        <v>0</v>
      </c>
      <c r="P174" s="24">
        <v>1</v>
      </c>
      <c r="Q174" s="24">
        <v>1</v>
      </c>
      <c r="R174" s="24">
        <v>1</v>
      </c>
      <c r="S174" s="24">
        <v>0</v>
      </c>
      <c r="T174" s="23" t="s">
        <v>365</v>
      </c>
      <c r="U174" s="23" t="s">
        <v>366</v>
      </c>
      <c r="V174" s="23">
        <v>0</v>
      </c>
      <c r="W174" s="37" t="s">
        <v>138</v>
      </c>
      <c r="X174" s="21"/>
      <c r="Y174" s="21"/>
      <c r="Z174" s="21">
        <v>43195</v>
      </c>
      <c r="AA174" s="22"/>
      <c r="AB174" s="25">
        <v>0</v>
      </c>
      <c r="AC174" s="24">
        <v>1</v>
      </c>
      <c r="AD174" s="24" t="s">
        <v>117</v>
      </c>
      <c r="AE174" s="24">
        <v>0</v>
      </c>
      <c r="AF174" s="24"/>
      <c r="AG174" s="26"/>
      <c r="AH174" s="24"/>
      <c r="AI174" s="24"/>
      <c r="AJ174" s="24"/>
      <c r="AK174" s="24"/>
      <c r="AL174" s="24"/>
      <c r="AM174" s="24" t="s">
        <v>367</v>
      </c>
      <c r="AN174" s="24" t="s">
        <v>135</v>
      </c>
      <c r="AO174" s="24"/>
      <c r="AP174" s="24">
        <v>0</v>
      </c>
      <c r="AQ174" s="39">
        <v>44259</v>
      </c>
      <c r="AR174" s="31">
        <v>45061</v>
      </c>
      <c r="AS174" s="28"/>
      <c r="AT174" s="28">
        <f t="shared" si="53"/>
        <v>802</v>
      </c>
      <c r="AU174" s="20">
        <v>1</v>
      </c>
      <c r="AV174" s="28">
        <f>DATEDIF(E174,AQ174,"Y")</f>
        <v>78</v>
      </c>
      <c r="AW174" s="26">
        <v>44258</v>
      </c>
      <c r="AX174" s="24">
        <v>21.67</v>
      </c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9"/>
      <c r="BK174" s="29"/>
      <c r="BL174" s="29"/>
      <c r="BM174" s="29"/>
      <c r="BN174" s="24">
        <v>1</v>
      </c>
      <c r="BO174" s="24"/>
      <c r="BP174" s="24">
        <v>0.11</v>
      </c>
      <c r="BQ174" s="26">
        <v>44363</v>
      </c>
      <c r="BR174" s="24"/>
      <c r="BS174" s="24"/>
      <c r="BT174" s="26"/>
      <c r="BU174" s="24">
        <v>1</v>
      </c>
      <c r="BV174" s="24">
        <v>0</v>
      </c>
      <c r="BW174" s="26"/>
      <c r="BX174" s="26"/>
      <c r="BY174" s="24"/>
      <c r="BZ174" s="26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6"/>
      <c r="CU174" s="24"/>
      <c r="CV174" s="24"/>
      <c r="CW174" s="26"/>
      <c r="CX174" s="24"/>
      <c r="CY174" s="24">
        <v>0</v>
      </c>
      <c r="CZ174" s="24">
        <v>0</v>
      </c>
      <c r="DA174" s="24">
        <v>0</v>
      </c>
      <c r="DB174" s="24">
        <v>0</v>
      </c>
      <c r="DC174" s="24">
        <v>0</v>
      </c>
      <c r="DD174" s="24">
        <v>0</v>
      </c>
      <c r="DE174" s="24">
        <v>0</v>
      </c>
      <c r="DF174" s="24">
        <v>0</v>
      </c>
      <c r="DG174" s="24">
        <v>0</v>
      </c>
      <c r="DH174" s="26">
        <v>44609</v>
      </c>
      <c r="DI174" s="30"/>
    </row>
    <row r="175" spans="1:113" x14ac:dyDescent="0.25">
      <c r="A175" s="15">
        <v>133</v>
      </c>
      <c r="B175" s="54">
        <v>44223</v>
      </c>
      <c r="C175" s="17" t="s">
        <v>368</v>
      </c>
      <c r="D175" s="18">
        <v>430128478</v>
      </c>
      <c r="E175" s="19">
        <v>15734</v>
      </c>
      <c r="F175" s="20" t="s">
        <v>124</v>
      </c>
      <c r="G175" s="15">
        <v>7.8</v>
      </c>
      <c r="H175" s="15">
        <v>3.15</v>
      </c>
      <c r="I175" s="21">
        <v>44089</v>
      </c>
      <c r="J175" s="23">
        <f t="shared" si="52"/>
        <v>77</v>
      </c>
      <c r="K175" s="23">
        <v>60.3</v>
      </c>
      <c r="L175" s="23" t="s">
        <v>116</v>
      </c>
      <c r="M175" s="23">
        <v>8</v>
      </c>
      <c r="N175" s="24">
        <v>8</v>
      </c>
      <c r="O175" s="24">
        <v>0</v>
      </c>
      <c r="P175" s="24">
        <v>0</v>
      </c>
      <c r="Q175" s="24">
        <v>0</v>
      </c>
      <c r="R175" s="24">
        <v>0</v>
      </c>
      <c r="S175" s="24">
        <v>0</v>
      </c>
      <c r="T175" s="23" t="s">
        <v>369</v>
      </c>
      <c r="U175" s="23"/>
      <c r="V175" s="23">
        <v>1</v>
      </c>
      <c r="W175" s="37" t="s">
        <v>108</v>
      </c>
      <c r="X175" s="21">
        <v>44119</v>
      </c>
      <c r="Y175" s="21">
        <v>44491</v>
      </c>
      <c r="Z175" s="21">
        <v>44105</v>
      </c>
      <c r="AA175" s="22">
        <f>DATEDIF(Z175,Y175,"d")</f>
        <v>386</v>
      </c>
      <c r="AB175" s="25">
        <v>1</v>
      </c>
      <c r="AC175" s="24">
        <v>1</v>
      </c>
      <c r="AD175" s="24" t="s">
        <v>117</v>
      </c>
      <c r="AE175" s="24">
        <v>0</v>
      </c>
      <c r="AF175" s="24"/>
      <c r="AG175" s="26"/>
      <c r="AH175" s="24">
        <v>1</v>
      </c>
      <c r="AI175" s="24">
        <v>1</v>
      </c>
      <c r="AJ175" s="24">
        <v>0</v>
      </c>
      <c r="AK175" s="24">
        <v>0</v>
      </c>
      <c r="AL175" s="24">
        <v>0</v>
      </c>
      <c r="AM175" s="24" t="s">
        <v>132</v>
      </c>
      <c r="AN175" s="24" t="s">
        <v>111</v>
      </c>
      <c r="AO175" s="24" t="s">
        <v>112</v>
      </c>
      <c r="AP175" s="24">
        <v>1</v>
      </c>
      <c r="AQ175" s="39">
        <v>44223</v>
      </c>
      <c r="AR175" s="26">
        <v>44519</v>
      </c>
      <c r="AS175" s="28">
        <f>_xlfn.DAYS(AR175,AQ175)</f>
        <v>296</v>
      </c>
      <c r="AT175" s="28">
        <f t="shared" si="53"/>
        <v>296</v>
      </c>
      <c r="AU175" s="20">
        <v>1</v>
      </c>
      <c r="AV175" s="28">
        <f>DATEDIF(E175,AQ175,"Y")</f>
        <v>77</v>
      </c>
      <c r="AW175" s="39">
        <v>44223</v>
      </c>
      <c r="AX175" s="24">
        <v>7.8</v>
      </c>
      <c r="AY175" s="24">
        <v>16.739999999999998</v>
      </c>
      <c r="AZ175" s="24">
        <v>1884</v>
      </c>
      <c r="BA175" s="24">
        <v>3.15</v>
      </c>
      <c r="BB175" s="24">
        <v>1.91</v>
      </c>
      <c r="BC175" s="24">
        <v>10.7</v>
      </c>
      <c r="BD175" s="24">
        <v>123</v>
      </c>
      <c r="BE175" s="24">
        <v>10.1</v>
      </c>
      <c r="BF175" s="24">
        <v>365</v>
      </c>
      <c r="BG175" s="24">
        <v>6.24</v>
      </c>
      <c r="BH175" s="24">
        <v>0.7</v>
      </c>
      <c r="BI175" s="24">
        <v>2.48</v>
      </c>
      <c r="BJ175" s="29">
        <f>BG175/BI175</f>
        <v>2.5161290322580645</v>
      </c>
      <c r="BK175" s="29">
        <f>BI175/BH175</f>
        <v>3.5428571428571431</v>
      </c>
      <c r="BL175" s="29">
        <f>BF175/BI175</f>
        <v>147.17741935483872</v>
      </c>
      <c r="BM175" s="29">
        <f>BL175*BG175</f>
        <v>918.38709677419365</v>
      </c>
      <c r="BN175" s="24">
        <v>1</v>
      </c>
      <c r="BO175" s="24">
        <v>0</v>
      </c>
      <c r="BP175" s="24">
        <v>2.63</v>
      </c>
      <c r="BQ175" s="26">
        <v>44307</v>
      </c>
      <c r="BR175" s="24">
        <v>1</v>
      </c>
      <c r="BS175" s="24"/>
      <c r="BT175" s="26"/>
      <c r="BU175" s="24">
        <v>0</v>
      </c>
      <c r="BV175" s="24">
        <v>1</v>
      </c>
      <c r="BW175" s="26">
        <v>44522</v>
      </c>
      <c r="BX175" s="26" t="s">
        <v>265</v>
      </c>
      <c r="BY175" s="24">
        <v>9</v>
      </c>
      <c r="BZ175" s="26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6"/>
      <c r="CU175" s="24"/>
      <c r="CV175" s="24"/>
      <c r="CW175" s="26"/>
      <c r="CX175" s="24"/>
      <c r="CY175" s="24">
        <v>9</v>
      </c>
      <c r="CZ175" s="24">
        <v>0</v>
      </c>
      <c r="DA175" s="24">
        <v>0</v>
      </c>
      <c r="DB175" s="24">
        <v>0</v>
      </c>
      <c r="DC175" s="24">
        <v>0</v>
      </c>
      <c r="DD175" s="24">
        <v>0</v>
      </c>
      <c r="DE175" s="24">
        <v>0</v>
      </c>
      <c r="DF175" s="24">
        <v>0</v>
      </c>
      <c r="DG175" s="24">
        <v>0</v>
      </c>
      <c r="DH175" s="26">
        <v>44650</v>
      </c>
      <c r="DI175" s="30"/>
    </row>
    <row r="176" spans="1:113" x14ac:dyDescent="0.25">
      <c r="A176" s="15">
        <v>135</v>
      </c>
      <c r="B176" s="54">
        <v>44242</v>
      </c>
      <c r="C176" s="17" t="s">
        <v>372</v>
      </c>
      <c r="D176" s="18">
        <v>511031277</v>
      </c>
      <c r="E176" s="19">
        <v>18932</v>
      </c>
      <c r="F176" s="20" t="s">
        <v>124</v>
      </c>
      <c r="G176" s="15">
        <v>4.26</v>
      </c>
      <c r="H176" s="15">
        <v>2.97</v>
      </c>
      <c r="I176" s="21">
        <v>43831</v>
      </c>
      <c r="J176" s="23">
        <f t="shared" si="52"/>
        <v>68</v>
      </c>
      <c r="K176" s="23">
        <v>1000</v>
      </c>
      <c r="L176" s="23" t="s">
        <v>152</v>
      </c>
      <c r="M176" s="23">
        <v>7</v>
      </c>
      <c r="N176" s="24">
        <v>7</v>
      </c>
      <c r="O176" s="24">
        <v>0</v>
      </c>
      <c r="P176" s="24" t="s">
        <v>373</v>
      </c>
      <c r="Q176" s="24">
        <v>0</v>
      </c>
      <c r="R176" s="24">
        <v>0</v>
      </c>
      <c r="S176" s="24">
        <v>0</v>
      </c>
      <c r="T176" s="23" t="s">
        <v>374</v>
      </c>
      <c r="U176" s="23"/>
      <c r="V176" s="23">
        <v>1</v>
      </c>
      <c r="W176" s="37" t="s">
        <v>108</v>
      </c>
      <c r="X176" s="21">
        <v>44181</v>
      </c>
      <c r="Y176" s="21"/>
      <c r="Z176" s="21">
        <v>44207</v>
      </c>
      <c r="AA176" s="22"/>
      <c r="AB176" s="25">
        <v>1</v>
      </c>
      <c r="AC176" s="24">
        <v>1</v>
      </c>
      <c r="AD176" s="24" t="s">
        <v>313</v>
      </c>
      <c r="AE176" s="24">
        <v>0</v>
      </c>
      <c r="AF176" s="24">
        <v>0.08</v>
      </c>
      <c r="AG176" s="26">
        <v>44511</v>
      </c>
      <c r="AH176" s="24">
        <v>1</v>
      </c>
      <c r="AI176" s="24">
        <v>0</v>
      </c>
      <c r="AJ176" s="24">
        <v>0</v>
      </c>
      <c r="AK176" s="24">
        <v>0</v>
      </c>
      <c r="AL176" s="24">
        <v>0</v>
      </c>
      <c r="AM176" s="24" t="s">
        <v>132</v>
      </c>
      <c r="AN176" s="24" t="s">
        <v>135</v>
      </c>
      <c r="AO176" s="24"/>
      <c r="AP176" s="24">
        <v>1</v>
      </c>
      <c r="AQ176" s="39">
        <v>44243</v>
      </c>
      <c r="AR176" s="31">
        <v>45061</v>
      </c>
      <c r="AS176" s="28"/>
      <c r="AT176" s="28">
        <f t="shared" si="53"/>
        <v>818</v>
      </c>
      <c r="AU176" s="20">
        <v>1</v>
      </c>
      <c r="AV176" s="28">
        <f>DATEDIF(E176,AQ176,"Y")</f>
        <v>69</v>
      </c>
      <c r="AW176" s="26">
        <v>44242</v>
      </c>
      <c r="AX176" s="24">
        <v>4.26</v>
      </c>
      <c r="AY176" s="24"/>
      <c r="AZ176" s="24"/>
      <c r="BA176" s="24">
        <v>2.97</v>
      </c>
      <c r="BB176" s="24">
        <v>4.3499999999999996</v>
      </c>
      <c r="BC176" s="24">
        <v>1.1000000000000001</v>
      </c>
      <c r="BD176" s="24">
        <v>127</v>
      </c>
      <c r="BE176" s="24">
        <v>6.74</v>
      </c>
      <c r="BF176" s="24">
        <v>173</v>
      </c>
      <c r="BG176" s="24">
        <v>4.0599999999999996</v>
      </c>
      <c r="BH176" s="24">
        <v>0.61</v>
      </c>
      <c r="BI176" s="24">
        <v>1.88</v>
      </c>
      <c r="BJ176" s="29">
        <f>BG176/BI176</f>
        <v>2.1595744680851063</v>
      </c>
      <c r="BK176" s="29">
        <f>BI176/BH176</f>
        <v>3.081967213114754</v>
      </c>
      <c r="BL176" s="29">
        <f>BF176/BI176</f>
        <v>92.021276595744681</v>
      </c>
      <c r="BM176" s="29">
        <f>BL176*BG176</f>
        <v>373.60638297872339</v>
      </c>
      <c r="BN176" s="24">
        <v>0</v>
      </c>
      <c r="BO176" s="24">
        <v>0</v>
      </c>
      <c r="BP176" s="24">
        <v>0.08</v>
      </c>
      <c r="BQ176" s="26">
        <v>44511</v>
      </c>
      <c r="BR176" s="24">
        <v>0</v>
      </c>
      <c r="BS176" s="24"/>
      <c r="BT176" s="26"/>
      <c r="BU176" s="24">
        <v>0</v>
      </c>
      <c r="BV176" s="24">
        <v>0</v>
      </c>
      <c r="BW176" s="26"/>
      <c r="BX176" s="26"/>
      <c r="BY176" s="24"/>
      <c r="BZ176" s="26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6"/>
      <c r="CU176" s="24"/>
      <c r="CV176" s="24"/>
      <c r="CW176" s="26"/>
      <c r="CX176" s="24"/>
      <c r="CY176" s="24">
        <v>0</v>
      </c>
      <c r="CZ176" s="24">
        <v>0</v>
      </c>
      <c r="DA176" s="24">
        <v>0</v>
      </c>
      <c r="DB176" s="24">
        <v>0</v>
      </c>
      <c r="DC176" s="24">
        <v>0</v>
      </c>
      <c r="DD176" s="24">
        <v>0</v>
      </c>
      <c r="DE176" s="24">
        <v>0</v>
      </c>
      <c r="DF176" s="24">
        <v>0</v>
      </c>
      <c r="DG176" s="24">
        <v>0</v>
      </c>
      <c r="DH176" s="26">
        <v>44602</v>
      </c>
      <c r="DI176" s="30"/>
    </row>
    <row r="177" spans="1:113" x14ac:dyDescent="0.25">
      <c r="A177" s="15">
        <v>138</v>
      </c>
      <c r="B177" s="54">
        <v>44260</v>
      </c>
      <c r="C177" s="17" t="s">
        <v>379</v>
      </c>
      <c r="D177" s="18">
        <v>460204462</v>
      </c>
      <c r="E177" s="19">
        <v>16837</v>
      </c>
      <c r="F177" s="20" t="s">
        <v>124</v>
      </c>
      <c r="G177" s="15"/>
      <c r="H177" s="15"/>
      <c r="I177" s="21">
        <v>43800</v>
      </c>
      <c r="J177" s="23">
        <f t="shared" si="52"/>
        <v>73</v>
      </c>
      <c r="K177" s="23">
        <v>34</v>
      </c>
      <c r="L177" s="23" t="s">
        <v>106</v>
      </c>
      <c r="M177" s="23">
        <v>9</v>
      </c>
      <c r="N177" s="24">
        <v>8</v>
      </c>
      <c r="O177" s="24">
        <v>0</v>
      </c>
      <c r="P177" s="24">
        <v>0</v>
      </c>
      <c r="Q177" s="24">
        <v>0</v>
      </c>
      <c r="R177" s="24">
        <v>0</v>
      </c>
      <c r="S177" s="24">
        <v>0</v>
      </c>
      <c r="T177" s="23" t="s">
        <v>380</v>
      </c>
      <c r="U177" s="23"/>
      <c r="V177" s="23">
        <v>1</v>
      </c>
      <c r="W177" s="37" t="s">
        <v>108</v>
      </c>
      <c r="X177" s="21">
        <v>44447</v>
      </c>
      <c r="Y177" s="21">
        <v>44447</v>
      </c>
      <c r="Z177" s="21">
        <v>43862</v>
      </c>
      <c r="AA177" s="22">
        <f t="shared" ref="AA177:AA185" si="54">DATEDIF(Z177,Y177,"d")</f>
        <v>585</v>
      </c>
      <c r="AB177" s="25">
        <v>1</v>
      </c>
      <c r="AC177" s="24">
        <v>0</v>
      </c>
      <c r="AD177" s="24"/>
      <c r="AE177" s="24">
        <v>1</v>
      </c>
      <c r="AF177" s="24"/>
      <c r="AG177" s="26"/>
      <c r="AH177" s="24">
        <v>1</v>
      </c>
      <c r="AI177" s="24">
        <v>1</v>
      </c>
      <c r="AJ177" s="24">
        <v>0</v>
      </c>
      <c r="AK177" s="24">
        <v>0</v>
      </c>
      <c r="AL177" s="24">
        <v>0</v>
      </c>
      <c r="AM177" s="24" t="s">
        <v>110</v>
      </c>
      <c r="AN177" s="24" t="s">
        <v>111</v>
      </c>
      <c r="AO177" s="24" t="s">
        <v>118</v>
      </c>
      <c r="AP177" s="24">
        <v>1</v>
      </c>
      <c r="AQ177" s="39">
        <v>44279</v>
      </c>
      <c r="AR177" s="26">
        <v>44447</v>
      </c>
      <c r="AS177" s="28">
        <f>_xlfn.DAYS(AR177,AQ177)</f>
        <v>168</v>
      </c>
      <c r="AT177" s="28">
        <f t="shared" si="53"/>
        <v>168</v>
      </c>
      <c r="AU177" s="20">
        <v>1</v>
      </c>
      <c r="AV177" s="28">
        <f>DATEDIF(E177,AQ177,"Y")</f>
        <v>75</v>
      </c>
      <c r="AW177" s="26"/>
      <c r="AX177" s="24">
        <v>20.239999999999998</v>
      </c>
      <c r="AY177" s="24">
        <v>22.4</v>
      </c>
      <c r="AZ177" s="24">
        <v>260.94</v>
      </c>
      <c r="BA177" s="24">
        <v>3.29</v>
      </c>
      <c r="BB177" s="24">
        <v>1.22</v>
      </c>
      <c r="BC177" s="24">
        <v>59.7</v>
      </c>
      <c r="BD177" s="24">
        <v>118</v>
      </c>
      <c r="BE177" s="24">
        <v>8.2799999999999994</v>
      </c>
      <c r="BF177" s="24">
        <v>330</v>
      </c>
      <c r="BG177" s="24">
        <v>4.92</v>
      </c>
      <c r="BH177" s="24">
        <v>0.79</v>
      </c>
      <c r="BI177" s="24">
        <v>2.0699999999999998</v>
      </c>
      <c r="BJ177" s="29">
        <f>BG177/BI177</f>
        <v>2.3768115942028989</v>
      </c>
      <c r="BK177" s="29">
        <f>BI177/BH177</f>
        <v>2.6202531645569618</v>
      </c>
      <c r="BL177" s="29">
        <f>BF177/BI177</f>
        <v>159.42028985507247</v>
      </c>
      <c r="BM177" s="29">
        <f>BL177*BG177</f>
        <v>784.3478260869565</v>
      </c>
      <c r="BN177" s="24">
        <v>1</v>
      </c>
      <c r="BO177" s="24">
        <v>0</v>
      </c>
      <c r="BP177" s="24">
        <v>9.81</v>
      </c>
      <c r="BQ177" s="26">
        <v>44335</v>
      </c>
      <c r="BR177" s="24">
        <v>1</v>
      </c>
      <c r="BS177" s="24"/>
      <c r="BT177" s="26"/>
      <c r="BU177" s="24">
        <v>0</v>
      </c>
      <c r="BV177" s="24"/>
      <c r="BW177" s="26"/>
      <c r="BX177" s="26"/>
      <c r="BY177" s="24"/>
      <c r="BZ177" s="26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6"/>
      <c r="CU177" s="24"/>
      <c r="CV177" s="24"/>
      <c r="CW177" s="26"/>
      <c r="CX177" s="24"/>
      <c r="CY177" s="24">
        <v>0</v>
      </c>
      <c r="CZ177" s="24">
        <v>0</v>
      </c>
      <c r="DA177" s="24">
        <v>0</v>
      </c>
      <c r="DB177" s="24">
        <v>0</v>
      </c>
      <c r="DC177" s="24">
        <v>1</v>
      </c>
      <c r="DD177" s="24">
        <v>1</v>
      </c>
      <c r="DE177" s="24"/>
      <c r="DF177" s="24"/>
      <c r="DG177" s="24"/>
      <c r="DH177" s="26">
        <v>44473</v>
      </c>
      <c r="DI177" s="30"/>
    </row>
    <row r="178" spans="1:113" x14ac:dyDescent="0.25">
      <c r="A178" s="15">
        <v>139</v>
      </c>
      <c r="B178" s="54">
        <v>44277</v>
      </c>
      <c r="C178" s="17" t="s">
        <v>381</v>
      </c>
      <c r="D178" s="18">
        <v>5412293392</v>
      </c>
      <c r="E178" s="19">
        <v>20087</v>
      </c>
      <c r="F178" s="20" t="s">
        <v>124</v>
      </c>
      <c r="G178" s="15">
        <v>7.2</v>
      </c>
      <c r="H178" s="15">
        <v>3.98</v>
      </c>
      <c r="I178" s="21">
        <v>43709</v>
      </c>
      <c r="J178" s="23">
        <f t="shared" si="52"/>
        <v>64</v>
      </c>
      <c r="K178" s="23">
        <v>253</v>
      </c>
      <c r="L178" s="23" t="s">
        <v>121</v>
      </c>
      <c r="M178" s="23">
        <v>9</v>
      </c>
      <c r="N178" s="24">
        <v>8</v>
      </c>
      <c r="O178" s="24">
        <v>0</v>
      </c>
      <c r="P178" s="24">
        <v>0</v>
      </c>
      <c r="Q178" s="24">
        <v>0</v>
      </c>
      <c r="R178" s="24">
        <v>0</v>
      </c>
      <c r="S178" s="24">
        <v>0</v>
      </c>
      <c r="T178" s="23"/>
      <c r="U178" s="23"/>
      <c r="V178" s="23">
        <v>0</v>
      </c>
      <c r="W178" s="37"/>
      <c r="X178" s="21">
        <v>43770</v>
      </c>
      <c r="Y178" s="21">
        <v>44193</v>
      </c>
      <c r="Z178" s="21">
        <v>43739</v>
      </c>
      <c r="AA178" s="22">
        <f t="shared" si="54"/>
        <v>454</v>
      </c>
      <c r="AB178" s="25">
        <v>0</v>
      </c>
      <c r="AC178" s="24">
        <v>1</v>
      </c>
      <c r="AD178" s="24" t="s">
        <v>109</v>
      </c>
      <c r="AE178" s="24">
        <v>0</v>
      </c>
      <c r="AF178" s="24"/>
      <c r="AG178" s="26"/>
      <c r="AH178" s="24">
        <v>1</v>
      </c>
      <c r="AI178" s="24">
        <v>1</v>
      </c>
      <c r="AJ178" s="24">
        <v>1</v>
      </c>
      <c r="AK178" s="24">
        <v>1</v>
      </c>
      <c r="AL178" s="24">
        <v>0</v>
      </c>
      <c r="AM178" s="24">
        <v>0</v>
      </c>
      <c r="AN178" s="24" t="s">
        <v>111</v>
      </c>
      <c r="AO178" s="24"/>
      <c r="AP178" s="24"/>
      <c r="AQ178" s="24"/>
      <c r="AR178" s="26"/>
      <c r="AS178" s="28"/>
      <c r="AT178" s="28"/>
      <c r="AU178" s="20" t="s">
        <v>130</v>
      </c>
      <c r="AV178" s="28"/>
      <c r="AW178" s="26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9"/>
      <c r="BK178" s="29"/>
      <c r="BL178" s="29"/>
      <c r="BM178" s="29"/>
      <c r="BN178" s="24"/>
      <c r="BO178" s="24"/>
      <c r="BP178" s="24"/>
      <c r="BQ178" s="26"/>
      <c r="BR178" s="24"/>
      <c r="BS178" s="24"/>
      <c r="BT178" s="26"/>
      <c r="BU178" s="24"/>
      <c r="BV178" s="24">
        <v>1</v>
      </c>
      <c r="BW178" s="26">
        <v>44075</v>
      </c>
      <c r="BX178" s="26">
        <v>44086</v>
      </c>
      <c r="BY178" s="24">
        <v>4</v>
      </c>
      <c r="BZ178" s="26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6"/>
      <c r="CU178" s="24"/>
      <c r="CV178" s="24"/>
      <c r="CW178" s="26"/>
      <c r="CX178" s="24"/>
      <c r="CY178" s="24">
        <v>0</v>
      </c>
      <c r="CZ178" s="24">
        <v>1</v>
      </c>
      <c r="DA178" s="24">
        <v>0</v>
      </c>
      <c r="DB178" s="24">
        <v>0</v>
      </c>
      <c r="DC178" s="24">
        <v>0</v>
      </c>
      <c r="DD178" s="24">
        <v>0</v>
      </c>
      <c r="DE178" s="24">
        <v>0</v>
      </c>
      <c r="DF178" s="24">
        <v>1</v>
      </c>
      <c r="DG178" s="24">
        <v>1</v>
      </c>
      <c r="DH178" s="26">
        <v>44439</v>
      </c>
      <c r="DI178" s="30"/>
    </row>
    <row r="179" spans="1:113" x14ac:dyDescent="0.25">
      <c r="A179" s="15">
        <v>141</v>
      </c>
      <c r="B179" s="54">
        <v>44286</v>
      </c>
      <c r="C179" s="17" t="s">
        <v>384</v>
      </c>
      <c r="D179" s="18">
        <v>530213205</v>
      </c>
      <c r="E179" s="19">
        <v>19403</v>
      </c>
      <c r="F179" s="20" t="s">
        <v>124</v>
      </c>
      <c r="G179" s="15">
        <v>34.299999999999997</v>
      </c>
      <c r="H179" s="15">
        <v>4.3</v>
      </c>
      <c r="I179" s="21">
        <v>39675</v>
      </c>
      <c r="J179" s="23">
        <f t="shared" si="52"/>
        <v>55</v>
      </c>
      <c r="K179" s="23">
        <v>16</v>
      </c>
      <c r="L179" s="23" t="s">
        <v>125</v>
      </c>
      <c r="M179" s="23">
        <v>7</v>
      </c>
      <c r="N179" s="24">
        <v>7</v>
      </c>
      <c r="O179" s="24">
        <v>0</v>
      </c>
      <c r="P179" s="24">
        <v>1</v>
      </c>
      <c r="Q179" s="24">
        <v>0</v>
      </c>
      <c r="R179" s="24">
        <v>1</v>
      </c>
      <c r="S179" s="24">
        <v>0</v>
      </c>
      <c r="T179" s="23"/>
      <c r="U179" s="23" t="s">
        <v>385</v>
      </c>
      <c r="V179" s="23">
        <v>0</v>
      </c>
      <c r="W179" s="37" t="s">
        <v>138</v>
      </c>
      <c r="X179" s="21">
        <v>44298</v>
      </c>
      <c r="Y179" s="21">
        <v>44319</v>
      </c>
      <c r="Z179" s="21">
        <v>41618</v>
      </c>
      <c r="AA179" s="22">
        <f t="shared" si="54"/>
        <v>2701</v>
      </c>
      <c r="AB179" s="25">
        <v>0</v>
      </c>
      <c r="AC179" s="24">
        <v>1</v>
      </c>
      <c r="AD179" s="24" t="s">
        <v>386</v>
      </c>
      <c r="AE179" s="24">
        <v>0</v>
      </c>
      <c r="AF179" s="24"/>
      <c r="AG179" s="26"/>
      <c r="AH179" s="24">
        <v>1</v>
      </c>
      <c r="AI179" s="24">
        <v>0</v>
      </c>
      <c r="AJ179" s="24">
        <v>1</v>
      </c>
      <c r="AK179" s="24">
        <v>0</v>
      </c>
      <c r="AL179" s="24">
        <v>0</v>
      </c>
      <c r="AM179" s="24" t="s">
        <v>110</v>
      </c>
      <c r="AN179" s="24" t="s">
        <v>111</v>
      </c>
      <c r="AO179" s="39" t="s">
        <v>118</v>
      </c>
      <c r="AP179" s="24">
        <v>1</v>
      </c>
      <c r="AQ179" s="39">
        <v>44319</v>
      </c>
      <c r="AR179" s="31">
        <v>45061</v>
      </c>
      <c r="AS179" s="28"/>
      <c r="AT179" s="28">
        <f t="shared" ref="AT179:AT186" si="55">_xlfn.DAYS(AR179,AQ179)</f>
        <v>742</v>
      </c>
      <c r="AU179" s="20">
        <v>1</v>
      </c>
      <c r="AV179" s="28">
        <f t="shared" ref="AV179:AV186" si="56">DATEDIF(E179,AQ179,"Y")</f>
        <v>68</v>
      </c>
      <c r="AW179" s="26">
        <v>44319</v>
      </c>
      <c r="AX179" s="24">
        <v>25.78</v>
      </c>
      <c r="AY179" s="24">
        <v>16.739999999999998</v>
      </c>
      <c r="AZ179" s="24">
        <v>75.92</v>
      </c>
      <c r="BA179" s="24">
        <v>3.29</v>
      </c>
      <c r="BB179" s="24">
        <v>1.03</v>
      </c>
      <c r="BC179" s="24">
        <v>4</v>
      </c>
      <c r="BD179" s="24">
        <v>143</v>
      </c>
      <c r="BE179" s="24">
        <v>4.9400000000000004</v>
      </c>
      <c r="BF179" s="24">
        <v>220</v>
      </c>
      <c r="BG179" s="24">
        <v>2.2799999999999998</v>
      </c>
      <c r="BH179" s="24">
        <v>0.61</v>
      </c>
      <c r="BI179" s="24">
        <v>1.8</v>
      </c>
      <c r="BJ179" s="29">
        <f t="shared" ref="BJ179:BJ186" si="57">BG179/BI179</f>
        <v>1.2666666666666666</v>
      </c>
      <c r="BK179" s="29">
        <f t="shared" ref="BK179:BK186" si="58">BI179/BH179</f>
        <v>2.9508196721311477</v>
      </c>
      <c r="BL179" s="29">
        <f t="shared" ref="BL179:BL186" si="59">BF179/BI179</f>
        <v>122.22222222222221</v>
      </c>
      <c r="BM179" s="29">
        <f t="shared" ref="BM179:BM186" si="60">BL179*BG179</f>
        <v>278.66666666666663</v>
      </c>
      <c r="BN179" s="24">
        <v>0</v>
      </c>
      <c r="BO179" s="24">
        <v>0</v>
      </c>
      <c r="BP179" s="24">
        <v>0.08</v>
      </c>
      <c r="BQ179" s="26">
        <v>44566</v>
      </c>
      <c r="BR179" s="24">
        <v>0</v>
      </c>
      <c r="BS179" s="24"/>
      <c r="BT179" s="26"/>
      <c r="BU179" s="24">
        <v>0</v>
      </c>
      <c r="BV179" s="24">
        <v>0</v>
      </c>
      <c r="BW179" s="26"/>
      <c r="BX179" s="26"/>
      <c r="BY179" s="24"/>
      <c r="BZ179" s="26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6"/>
      <c r="CU179" s="24"/>
      <c r="CV179" s="24"/>
      <c r="CW179" s="26"/>
      <c r="CX179" s="24"/>
      <c r="CY179" s="24">
        <v>0</v>
      </c>
      <c r="CZ179" s="24">
        <v>0</v>
      </c>
      <c r="DA179" s="24">
        <v>0</v>
      </c>
      <c r="DB179" s="24">
        <v>0</v>
      </c>
      <c r="DC179" s="24">
        <v>0</v>
      </c>
      <c r="DD179" s="24">
        <v>0</v>
      </c>
      <c r="DE179" s="24">
        <v>0</v>
      </c>
      <c r="DF179" s="24">
        <v>0</v>
      </c>
      <c r="DG179" s="24">
        <v>0</v>
      </c>
      <c r="DH179" s="26">
        <v>44623</v>
      </c>
      <c r="DI179" s="30"/>
    </row>
    <row r="180" spans="1:113" x14ac:dyDescent="0.25">
      <c r="A180" s="15">
        <v>142</v>
      </c>
      <c r="B180" s="54">
        <v>44293</v>
      </c>
      <c r="C180" s="17" t="s">
        <v>387</v>
      </c>
      <c r="D180" s="18">
        <v>390318423</v>
      </c>
      <c r="E180" s="19">
        <v>14322</v>
      </c>
      <c r="F180" s="20" t="s">
        <v>124</v>
      </c>
      <c r="G180" s="15">
        <v>651.67999999999995</v>
      </c>
      <c r="H180" s="15">
        <v>3.55</v>
      </c>
      <c r="I180" s="72">
        <v>42522</v>
      </c>
      <c r="J180" s="23">
        <f t="shared" si="52"/>
        <v>77</v>
      </c>
      <c r="K180" s="23">
        <v>38</v>
      </c>
      <c r="L180" s="23" t="s">
        <v>116</v>
      </c>
      <c r="M180" s="23">
        <v>8</v>
      </c>
      <c r="N180" s="24">
        <v>8</v>
      </c>
      <c r="O180" s="24">
        <v>0</v>
      </c>
      <c r="P180" s="24">
        <v>0</v>
      </c>
      <c r="Q180" s="24">
        <v>1</v>
      </c>
      <c r="R180" s="24">
        <v>0</v>
      </c>
      <c r="S180" s="24">
        <v>0</v>
      </c>
      <c r="T180" s="23" t="s">
        <v>388</v>
      </c>
      <c r="U180" s="23"/>
      <c r="V180" s="23">
        <v>1</v>
      </c>
      <c r="W180" s="37" t="s">
        <v>108</v>
      </c>
      <c r="X180" s="72">
        <v>42522</v>
      </c>
      <c r="Y180" s="72">
        <v>44252</v>
      </c>
      <c r="Z180" s="72">
        <v>42370</v>
      </c>
      <c r="AA180" s="22">
        <f t="shared" si="54"/>
        <v>1882</v>
      </c>
      <c r="AB180" s="24">
        <v>0</v>
      </c>
      <c r="AC180" s="24">
        <v>1</v>
      </c>
      <c r="AD180" s="24" t="s">
        <v>109</v>
      </c>
      <c r="AE180" s="24">
        <v>0</v>
      </c>
      <c r="AF180" s="24">
        <v>0.31</v>
      </c>
      <c r="AG180" s="39">
        <v>43891</v>
      </c>
      <c r="AH180" s="24">
        <v>0</v>
      </c>
      <c r="AI180" s="24">
        <v>1</v>
      </c>
      <c r="AJ180" s="24">
        <v>0</v>
      </c>
      <c r="AK180" s="24">
        <v>0</v>
      </c>
      <c r="AL180" s="24">
        <v>0</v>
      </c>
      <c r="AM180" s="24" t="s">
        <v>132</v>
      </c>
      <c r="AN180" s="24" t="s">
        <v>111</v>
      </c>
      <c r="AO180" s="24" t="s">
        <v>118</v>
      </c>
      <c r="AP180" s="24">
        <v>1</v>
      </c>
      <c r="AQ180" s="39">
        <v>44293</v>
      </c>
      <c r="AR180" s="39">
        <v>44349</v>
      </c>
      <c r="AS180" s="28">
        <f>_xlfn.DAYS(AR180,AQ180)</f>
        <v>56</v>
      </c>
      <c r="AT180" s="28">
        <f t="shared" si="55"/>
        <v>56</v>
      </c>
      <c r="AU180" s="20">
        <v>1</v>
      </c>
      <c r="AV180" s="28">
        <f t="shared" si="56"/>
        <v>82</v>
      </c>
      <c r="AW180" s="39">
        <v>44293</v>
      </c>
      <c r="AX180" s="24">
        <v>651.78</v>
      </c>
      <c r="AY180" s="24">
        <v>11.37</v>
      </c>
      <c r="AZ180" s="24">
        <v>199.42</v>
      </c>
      <c r="BA180" s="24">
        <v>3.55</v>
      </c>
      <c r="BB180" s="24">
        <v>8.49</v>
      </c>
      <c r="BC180" s="24">
        <v>46</v>
      </c>
      <c r="BD180" s="24">
        <v>114</v>
      </c>
      <c r="BE180" s="24">
        <v>6.23</v>
      </c>
      <c r="BF180" s="24">
        <v>218</v>
      </c>
      <c r="BG180" s="24">
        <v>4.76</v>
      </c>
      <c r="BH180" s="24">
        <v>0.6</v>
      </c>
      <c r="BI180" s="24">
        <v>0.59</v>
      </c>
      <c r="BJ180" s="29">
        <f t="shared" si="57"/>
        <v>8.0677966101694913</v>
      </c>
      <c r="BK180" s="29">
        <f t="shared" si="58"/>
        <v>0.98333333333333328</v>
      </c>
      <c r="BL180" s="29">
        <f t="shared" si="59"/>
        <v>369.49152542372883</v>
      </c>
      <c r="BM180" s="29">
        <f t="shared" si="60"/>
        <v>1758.7796610169491</v>
      </c>
      <c r="BN180" s="24">
        <v>1</v>
      </c>
      <c r="BO180" s="24">
        <v>0</v>
      </c>
      <c r="BP180" s="24"/>
      <c r="BQ180" s="24"/>
      <c r="BR180" s="24"/>
      <c r="BS180" s="24"/>
      <c r="BT180" s="24"/>
      <c r="BU180" s="24">
        <v>0</v>
      </c>
      <c r="BV180" s="24">
        <v>0</v>
      </c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4"/>
      <c r="CS180" s="24"/>
      <c r="CT180" s="24"/>
      <c r="CU180" s="24"/>
      <c r="CV180" s="24"/>
      <c r="CW180" s="24"/>
      <c r="CX180" s="24"/>
      <c r="CY180" s="24">
        <v>0</v>
      </c>
      <c r="CZ180" s="24">
        <v>0</v>
      </c>
      <c r="DA180" s="24">
        <v>0</v>
      </c>
      <c r="DB180" s="24">
        <v>0</v>
      </c>
      <c r="DC180" s="24">
        <v>0</v>
      </c>
      <c r="DD180" s="24">
        <v>0</v>
      </c>
      <c r="DE180" s="24">
        <v>0</v>
      </c>
      <c r="DF180" s="24">
        <v>0</v>
      </c>
      <c r="DG180" s="24">
        <v>1</v>
      </c>
      <c r="DH180" s="39">
        <v>44360</v>
      </c>
      <c r="DI180" s="30"/>
    </row>
    <row r="181" spans="1:113" x14ac:dyDescent="0.25">
      <c r="A181" s="15">
        <v>145</v>
      </c>
      <c r="B181" s="54">
        <v>44309</v>
      </c>
      <c r="C181" s="17" t="s">
        <v>392</v>
      </c>
      <c r="D181" s="18">
        <v>480916249</v>
      </c>
      <c r="E181" s="19">
        <v>17792</v>
      </c>
      <c r="F181" s="20" t="s">
        <v>124</v>
      </c>
      <c r="G181" s="15">
        <v>3.47</v>
      </c>
      <c r="H181" s="15">
        <v>4.46</v>
      </c>
      <c r="I181" s="72">
        <v>43895</v>
      </c>
      <c r="J181" s="23">
        <f t="shared" si="52"/>
        <v>71</v>
      </c>
      <c r="K181" s="23">
        <v>21</v>
      </c>
      <c r="L181" s="23" t="s">
        <v>152</v>
      </c>
      <c r="M181" s="23">
        <v>7</v>
      </c>
      <c r="N181" s="24">
        <v>7</v>
      </c>
      <c r="O181" s="24">
        <v>0</v>
      </c>
      <c r="P181" s="24">
        <v>0</v>
      </c>
      <c r="Q181" s="24">
        <v>0</v>
      </c>
      <c r="R181" s="24">
        <v>0</v>
      </c>
      <c r="S181" s="24">
        <v>0</v>
      </c>
      <c r="T181" s="23" t="s">
        <v>393</v>
      </c>
      <c r="U181" s="23"/>
      <c r="V181" s="23">
        <v>0</v>
      </c>
      <c r="W181" s="37" t="s">
        <v>394</v>
      </c>
      <c r="X181" s="72">
        <v>44265</v>
      </c>
      <c r="Y181" s="72">
        <v>44256</v>
      </c>
      <c r="Z181" s="72">
        <v>43909</v>
      </c>
      <c r="AA181" s="22">
        <f t="shared" si="54"/>
        <v>347</v>
      </c>
      <c r="AB181" s="24">
        <v>1</v>
      </c>
      <c r="AC181" s="24">
        <v>1</v>
      </c>
      <c r="AD181" s="24" t="s">
        <v>313</v>
      </c>
      <c r="AE181" s="24">
        <v>0</v>
      </c>
      <c r="AF181" s="24">
        <v>2.42</v>
      </c>
      <c r="AG181" s="39">
        <v>44077</v>
      </c>
      <c r="AH181" s="24">
        <v>0</v>
      </c>
      <c r="AI181" s="24">
        <v>1</v>
      </c>
      <c r="AJ181" s="24">
        <v>0</v>
      </c>
      <c r="AK181" s="24">
        <v>0</v>
      </c>
      <c r="AL181" s="24">
        <v>0</v>
      </c>
      <c r="AM181" s="39" t="s">
        <v>132</v>
      </c>
      <c r="AN181" s="24" t="s">
        <v>111</v>
      </c>
      <c r="AO181" s="24" t="s">
        <v>118</v>
      </c>
      <c r="AP181" s="24">
        <v>1</v>
      </c>
      <c r="AQ181" s="39">
        <v>44309</v>
      </c>
      <c r="AR181" s="31">
        <v>45061</v>
      </c>
      <c r="AS181" s="28"/>
      <c r="AT181" s="28">
        <f t="shared" si="55"/>
        <v>752</v>
      </c>
      <c r="AU181" s="20">
        <v>1</v>
      </c>
      <c r="AV181" s="28">
        <f t="shared" si="56"/>
        <v>72</v>
      </c>
      <c r="AW181" s="39">
        <v>44309</v>
      </c>
      <c r="AX181" s="24">
        <v>3.47</v>
      </c>
      <c r="AY181" s="24">
        <v>17.920000000000002</v>
      </c>
      <c r="AZ181" s="24">
        <v>76.569999999999993</v>
      </c>
      <c r="BA181" s="24">
        <v>4.46</v>
      </c>
      <c r="BB181" s="24">
        <v>1.1499999999999999</v>
      </c>
      <c r="BC181" s="24">
        <v>4</v>
      </c>
      <c r="BD181" s="24">
        <v>141</v>
      </c>
      <c r="BE181" s="24">
        <v>5.63</v>
      </c>
      <c r="BF181" s="24">
        <v>224</v>
      </c>
      <c r="BG181" s="24">
        <v>2.38</v>
      </c>
      <c r="BH181" s="24">
        <v>0.53</v>
      </c>
      <c r="BI181" s="24">
        <v>2.5299999999999998</v>
      </c>
      <c r="BJ181" s="29">
        <f t="shared" si="57"/>
        <v>0.94071146245059289</v>
      </c>
      <c r="BK181" s="29">
        <f t="shared" si="58"/>
        <v>4.7735849056603765</v>
      </c>
      <c r="BL181" s="29">
        <f t="shared" si="59"/>
        <v>88.537549407114625</v>
      </c>
      <c r="BM181" s="29">
        <f t="shared" si="60"/>
        <v>210.71936758893281</v>
      </c>
      <c r="BN181" s="24">
        <v>0</v>
      </c>
      <c r="BO181" s="24">
        <v>0</v>
      </c>
      <c r="BP181" s="24">
        <v>0.01</v>
      </c>
      <c r="BQ181" s="39">
        <v>44399</v>
      </c>
      <c r="BR181" s="24">
        <v>0</v>
      </c>
      <c r="BS181" s="24"/>
      <c r="BT181" s="24"/>
      <c r="BU181" s="24">
        <v>0</v>
      </c>
      <c r="BV181" s="24">
        <v>0</v>
      </c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  <c r="CU181" s="24"/>
      <c r="CV181" s="24"/>
      <c r="CW181" s="24"/>
      <c r="CX181" s="24"/>
      <c r="CY181" s="24">
        <v>0</v>
      </c>
      <c r="CZ181" s="24">
        <v>0</v>
      </c>
      <c r="DA181" s="24">
        <v>0</v>
      </c>
      <c r="DB181" s="24">
        <v>0</v>
      </c>
      <c r="DC181" s="24">
        <v>0</v>
      </c>
      <c r="DD181" s="24">
        <v>0</v>
      </c>
      <c r="DE181" s="24">
        <v>0</v>
      </c>
      <c r="DF181" s="24">
        <v>0</v>
      </c>
      <c r="DG181" s="24">
        <v>0</v>
      </c>
      <c r="DH181" s="39">
        <v>44608</v>
      </c>
      <c r="DI181" s="30"/>
    </row>
    <row r="182" spans="1:113" x14ac:dyDescent="0.25">
      <c r="A182" s="15">
        <v>146</v>
      </c>
      <c r="B182" s="54">
        <v>44313</v>
      </c>
      <c r="C182" s="17" t="s">
        <v>395</v>
      </c>
      <c r="D182" s="18">
        <v>410406430</v>
      </c>
      <c r="E182" s="19">
        <v>15072</v>
      </c>
      <c r="F182" s="20" t="s">
        <v>124</v>
      </c>
      <c r="G182" s="15">
        <v>31.27</v>
      </c>
      <c r="H182" s="15">
        <v>3.54</v>
      </c>
      <c r="I182" s="72">
        <v>42440</v>
      </c>
      <c r="J182" s="23">
        <f t="shared" si="52"/>
        <v>74</v>
      </c>
      <c r="K182" s="23">
        <v>1.77</v>
      </c>
      <c r="L182" s="23" t="s">
        <v>121</v>
      </c>
      <c r="M182" s="23">
        <v>9</v>
      </c>
      <c r="N182" s="24">
        <v>8</v>
      </c>
      <c r="O182" s="24">
        <v>0</v>
      </c>
      <c r="P182" s="24">
        <v>1</v>
      </c>
      <c r="Q182" s="24">
        <v>0</v>
      </c>
      <c r="R182" s="24">
        <v>0</v>
      </c>
      <c r="S182" s="24">
        <v>0</v>
      </c>
      <c r="T182" s="23"/>
      <c r="U182" s="23" t="s">
        <v>396</v>
      </c>
      <c r="V182" s="23">
        <v>0</v>
      </c>
      <c r="W182" s="37" t="s">
        <v>138</v>
      </c>
      <c r="X182" s="23" t="s">
        <v>397</v>
      </c>
      <c r="Y182" s="72">
        <v>44256</v>
      </c>
      <c r="Z182" s="72">
        <v>43831</v>
      </c>
      <c r="AA182" s="22">
        <f t="shared" si="54"/>
        <v>425</v>
      </c>
      <c r="AB182" s="24">
        <v>0</v>
      </c>
      <c r="AC182" s="24">
        <v>1</v>
      </c>
      <c r="AD182" s="24" t="s">
        <v>316</v>
      </c>
      <c r="AE182" s="24">
        <v>0</v>
      </c>
      <c r="AF182" s="24">
        <v>0.03</v>
      </c>
      <c r="AG182" s="39">
        <v>43943</v>
      </c>
      <c r="AH182" s="24">
        <v>1</v>
      </c>
      <c r="AI182" s="24">
        <v>1</v>
      </c>
      <c r="AJ182" s="24">
        <v>0</v>
      </c>
      <c r="AK182" s="24">
        <v>0</v>
      </c>
      <c r="AL182" s="24">
        <v>0</v>
      </c>
      <c r="AM182" s="24" t="s">
        <v>132</v>
      </c>
      <c r="AN182" s="24" t="s">
        <v>111</v>
      </c>
      <c r="AO182" s="24" t="s">
        <v>118</v>
      </c>
      <c r="AP182" s="24">
        <v>1</v>
      </c>
      <c r="AQ182" s="39">
        <v>44314</v>
      </c>
      <c r="AR182" s="31">
        <v>45061</v>
      </c>
      <c r="AS182" s="28"/>
      <c r="AT182" s="28">
        <f t="shared" si="55"/>
        <v>747</v>
      </c>
      <c r="AU182" s="20">
        <v>1</v>
      </c>
      <c r="AV182" s="28">
        <f t="shared" si="56"/>
        <v>80</v>
      </c>
      <c r="AW182" s="39">
        <v>44313</v>
      </c>
      <c r="AX182" s="24">
        <v>31.27</v>
      </c>
      <c r="AY182" s="24">
        <v>26.83</v>
      </c>
      <c r="AZ182" s="24">
        <v>92.38</v>
      </c>
      <c r="BA182" s="24">
        <v>3.54</v>
      </c>
      <c r="BB182" s="24">
        <v>1.28</v>
      </c>
      <c r="BC182" s="24">
        <v>4</v>
      </c>
      <c r="BD182" s="24">
        <v>140</v>
      </c>
      <c r="BE182" s="24">
        <v>6.05</v>
      </c>
      <c r="BF182" s="24">
        <v>216</v>
      </c>
      <c r="BG182" s="24">
        <v>2.6</v>
      </c>
      <c r="BH182" s="24">
        <v>0.64</v>
      </c>
      <c r="BI182" s="24">
        <v>2.59</v>
      </c>
      <c r="BJ182" s="29">
        <f t="shared" si="57"/>
        <v>1.0038610038610039</v>
      </c>
      <c r="BK182" s="29">
        <f t="shared" si="58"/>
        <v>4.046875</v>
      </c>
      <c r="BL182" s="29">
        <f t="shared" si="59"/>
        <v>83.397683397683409</v>
      </c>
      <c r="BM182" s="29">
        <f t="shared" si="60"/>
        <v>216.83397683397686</v>
      </c>
      <c r="BN182" s="24">
        <v>1</v>
      </c>
      <c r="BO182" s="24">
        <v>0</v>
      </c>
      <c r="BP182" s="24">
        <v>0.19</v>
      </c>
      <c r="BQ182" s="39">
        <v>44398</v>
      </c>
      <c r="BR182" s="24">
        <v>1</v>
      </c>
      <c r="BS182" s="24"/>
      <c r="BT182" s="24"/>
      <c r="BU182" s="24">
        <v>0</v>
      </c>
      <c r="BV182" s="24">
        <v>0</v>
      </c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  <c r="CU182" s="24"/>
      <c r="CV182" s="24"/>
      <c r="CW182" s="24"/>
      <c r="CX182" s="24"/>
      <c r="CY182" s="24">
        <v>0</v>
      </c>
      <c r="CZ182" s="24">
        <v>0</v>
      </c>
      <c r="DA182" s="24">
        <v>0</v>
      </c>
      <c r="DB182" s="24">
        <v>0</v>
      </c>
      <c r="DC182" s="24">
        <v>0</v>
      </c>
      <c r="DD182" s="24">
        <v>0</v>
      </c>
      <c r="DE182" s="24">
        <v>0</v>
      </c>
      <c r="DF182" s="24">
        <v>0</v>
      </c>
      <c r="DG182" s="24">
        <v>0</v>
      </c>
      <c r="DH182" s="39">
        <v>44643</v>
      </c>
      <c r="DI182" s="30"/>
    </row>
    <row r="183" spans="1:113" x14ac:dyDescent="0.25">
      <c r="A183" s="15">
        <v>147</v>
      </c>
      <c r="B183" s="54">
        <v>44321</v>
      </c>
      <c r="C183" s="17" t="s">
        <v>398</v>
      </c>
      <c r="D183" s="18">
        <v>460318471</v>
      </c>
      <c r="E183" s="19">
        <v>16879</v>
      </c>
      <c r="F183" s="20" t="s">
        <v>124</v>
      </c>
      <c r="G183" s="15">
        <v>17.95</v>
      </c>
      <c r="H183" s="15">
        <v>2.17</v>
      </c>
      <c r="I183" s="72">
        <v>39490</v>
      </c>
      <c r="J183" s="23">
        <f t="shared" si="52"/>
        <v>61</v>
      </c>
      <c r="K183" s="23">
        <v>30</v>
      </c>
      <c r="L183" s="23" t="s">
        <v>159</v>
      </c>
      <c r="M183" s="23">
        <v>6</v>
      </c>
      <c r="N183" s="24">
        <v>6</v>
      </c>
      <c r="O183" s="24">
        <v>0</v>
      </c>
      <c r="P183" s="24">
        <v>0</v>
      </c>
      <c r="Q183" s="24">
        <v>1</v>
      </c>
      <c r="R183" s="24">
        <v>0</v>
      </c>
      <c r="S183" s="24">
        <v>0</v>
      </c>
      <c r="T183" s="23" t="s">
        <v>233</v>
      </c>
      <c r="U183" s="23"/>
      <c r="V183" s="23">
        <v>0</v>
      </c>
      <c r="W183" s="37" t="s">
        <v>138</v>
      </c>
      <c r="X183" s="72">
        <v>44210</v>
      </c>
      <c r="Y183" s="72">
        <v>44256</v>
      </c>
      <c r="Z183" s="72">
        <v>43132</v>
      </c>
      <c r="AA183" s="22">
        <f t="shared" si="54"/>
        <v>1124</v>
      </c>
      <c r="AB183" s="24">
        <v>0</v>
      </c>
      <c r="AC183" s="24">
        <v>1</v>
      </c>
      <c r="AD183" s="24" t="s">
        <v>129</v>
      </c>
      <c r="AE183" s="24">
        <v>0</v>
      </c>
      <c r="AF183" s="24"/>
      <c r="AG183" s="24"/>
      <c r="AH183" s="24">
        <v>1</v>
      </c>
      <c r="AI183" s="24">
        <v>0</v>
      </c>
      <c r="AJ183" s="24">
        <v>0</v>
      </c>
      <c r="AK183" s="24">
        <v>1</v>
      </c>
      <c r="AL183" s="24">
        <v>0</v>
      </c>
      <c r="AM183" s="24" t="s">
        <v>132</v>
      </c>
      <c r="AN183" s="24" t="s">
        <v>111</v>
      </c>
      <c r="AO183" s="24" t="s">
        <v>118</v>
      </c>
      <c r="AP183" s="24">
        <v>1</v>
      </c>
      <c r="AQ183" s="39">
        <v>44321</v>
      </c>
      <c r="AR183" s="39">
        <v>44565</v>
      </c>
      <c r="AS183" s="28">
        <f>_xlfn.DAYS(AR183,AQ183)</f>
        <v>244</v>
      </c>
      <c r="AT183" s="28">
        <f t="shared" si="55"/>
        <v>244</v>
      </c>
      <c r="AU183" s="20">
        <v>1</v>
      </c>
      <c r="AV183" s="28">
        <f t="shared" si="56"/>
        <v>75</v>
      </c>
      <c r="AW183" s="24" t="s">
        <v>399</v>
      </c>
      <c r="AX183" s="24">
        <v>17.95</v>
      </c>
      <c r="AY183" s="24">
        <v>9.42</v>
      </c>
      <c r="AZ183" s="24">
        <v>123.55</v>
      </c>
      <c r="BA183" s="24">
        <v>2.17</v>
      </c>
      <c r="BB183" s="24">
        <v>1.66</v>
      </c>
      <c r="BC183" s="24">
        <v>5.3</v>
      </c>
      <c r="BD183" s="24">
        <v>141</v>
      </c>
      <c r="BE183" s="24">
        <v>6.47</v>
      </c>
      <c r="BF183" s="24">
        <v>147</v>
      </c>
      <c r="BG183" s="24">
        <v>4.79</v>
      </c>
      <c r="BH183" s="24">
        <v>0.5</v>
      </c>
      <c r="BI183" s="24">
        <v>1.08</v>
      </c>
      <c r="BJ183" s="29">
        <f t="shared" si="57"/>
        <v>4.4351851851851851</v>
      </c>
      <c r="BK183" s="29">
        <f t="shared" si="58"/>
        <v>2.16</v>
      </c>
      <c r="BL183" s="29">
        <f t="shared" si="59"/>
        <v>136.11111111111111</v>
      </c>
      <c r="BM183" s="29">
        <f t="shared" si="60"/>
        <v>651.97222222222229</v>
      </c>
      <c r="BN183" s="24">
        <v>1</v>
      </c>
      <c r="BO183" s="24">
        <v>0</v>
      </c>
      <c r="BP183" s="24">
        <v>0.39</v>
      </c>
      <c r="BQ183" s="39">
        <v>44531</v>
      </c>
      <c r="BR183" s="24">
        <v>0</v>
      </c>
      <c r="BS183" s="24"/>
      <c r="BT183" s="24"/>
      <c r="BU183" s="24">
        <v>0</v>
      </c>
      <c r="BV183" s="24">
        <v>0</v>
      </c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  <c r="CU183" s="24"/>
      <c r="CV183" s="24"/>
      <c r="CW183" s="24"/>
      <c r="CX183" s="24"/>
      <c r="CY183" s="24">
        <v>0</v>
      </c>
      <c r="CZ183" s="24">
        <v>0</v>
      </c>
      <c r="DA183" s="24">
        <v>0</v>
      </c>
      <c r="DB183" s="24">
        <v>0</v>
      </c>
      <c r="DC183" s="24">
        <v>0</v>
      </c>
      <c r="DD183" s="24">
        <v>0</v>
      </c>
      <c r="DE183" s="24">
        <v>0</v>
      </c>
      <c r="DF183" s="24">
        <v>0</v>
      </c>
      <c r="DG183" s="24">
        <v>1</v>
      </c>
      <c r="DH183" s="39">
        <v>44626</v>
      </c>
      <c r="DI183" s="30"/>
    </row>
    <row r="184" spans="1:113" x14ac:dyDescent="0.25">
      <c r="A184" s="15">
        <v>151</v>
      </c>
      <c r="B184" s="54">
        <v>44379</v>
      </c>
      <c r="C184" s="17" t="s">
        <v>404</v>
      </c>
      <c r="D184" s="18">
        <v>6102022091</v>
      </c>
      <c r="E184" s="74">
        <v>22314</v>
      </c>
      <c r="F184" s="20" t="s">
        <v>124</v>
      </c>
      <c r="G184" s="15">
        <v>27.9</v>
      </c>
      <c r="H184" s="15">
        <v>2.94</v>
      </c>
      <c r="I184" s="72">
        <v>43678</v>
      </c>
      <c r="J184" s="23">
        <f t="shared" si="52"/>
        <v>58</v>
      </c>
      <c r="K184" s="23">
        <v>39.83</v>
      </c>
      <c r="L184" s="23" t="s">
        <v>106</v>
      </c>
      <c r="M184" s="23">
        <v>9</v>
      </c>
      <c r="N184" s="24">
        <v>8</v>
      </c>
      <c r="O184" s="24">
        <v>0</v>
      </c>
      <c r="P184" s="24">
        <v>0</v>
      </c>
      <c r="Q184" s="24">
        <v>0</v>
      </c>
      <c r="R184" s="24">
        <v>0</v>
      </c>
      <c r="S184" s="24">
        <v>0</v>
      </c>
      <c r="T184" s="23" t="s">
        <v>405</v>
      </c>
      <c r="U184" s="23"/>
      <c r="V184" s="23">
        <v>1</v>
      </c>
      <c r="W184" s="37" t="s">
        <v>108</v>
      </c>
      <c r="X184" s="23"/>
      <c r="Y184" s="72">
        <v>44148</v>
      </c>
      <c r="Z184" s="72">
        <v>43678</v>
      </c>
      <c r="AA184" s="22">
        <f t="shared" si="54"/>
        <v>470</v>
      </c>
      <c r="AB184" s="24"/>
      <c r="AC184" s="24">
        <v>1</v>
      </c>
      <c r="AD184" s="24" t="s">
        <v>109</v>
      </c>
      <c r="AE184" s="24">
        <v>0</v>
      </c>
      <c r="AF184" s="24"/>
      <c r="AG184" s="24"/>
      <c r="AH184" s="24">
        <v>1</v>
      </c>
      <c r="AI184" s="24">
        <v>1</v>
      </c>
      <c r="AJ184" s="24">
        <v>1</v>
      </c>
      <c r="AK184" s="24">
        <v>0</v>
      </c>
      <c r="AL184" s="24">
        <v>0</v>
      </c>
      <c r="AM184" s="24" t="s">
        <v>132</v>
      </c>
      <c r="AN184" s="24" t="s">
        <v>111</v>
      </c>
      <c r="AO184" s="24" t="s">
        <v>112</v>
      </c>
      <c r="AP184" s="24">
        <v>1</v>
      </c>
      <c r="AQ184" s="39">
        <v>44379</v>
      </c>
      <c r="AR184" s="39">
        <v>44631</v>
      </c>
      <c r="AS184" s="28">
        <f>_xlfn.DAYS(AR184,AQ184)</f>
        <v>252</v>
      </c>
      <c r="AT184" s="28">
        <f t="shared" si="55"/>
        <v>252</v>
      </c>
      <c r="AU184" s="20">
        <v>1</v>
      </c>
      <c r="AV184" s="28">
        <f t="shared" si="56"/>
        <v>60</v>
      </c>
      <c r="AW184" s="39">
        <v>44379</v>
      </c>
      <c r="AX184" s="24">
        <v>27.9</v>
      </c>
      <c r="AY184" s="24">
        <v>6.41</v>
      </c>
      <c r="AZ184" s="24">
        <v>560.11</v>
      </c>
      <c r="BA184" s="24">
        <v>2.94</v>
      </c>
      <c r="BB184" s="24">
        <v>2.36</v>
      </c>
      <c r="BC184" s="24">
        <v>75.3</v>
      </c>
      <c r="BD184" s="24">
        <v>98</v>
      </c>
      <c r="BE184" s="24">
        <v>12.57</v>
      </c>
      <c r="BF184" s="24">
        <v>547</v>
      </c>
      <c r="BG184" s="24">
        <v>8.1999999999999993</v>
      </c>
      <c r="BH184" s="24">
        <v>1.23</v>
      </c>
      <c r="BI184" s="24">
        <v>2.46</v>
      </c>
      <c r="BJ184" s="29">
        <f t="shared" si="57"/>
        <v>3.333333333333333</v>
      </c>
      <c r="BK184" s="29">
        <f t="shared" si="58"/>
        <v>2</v>
      </c>
      <c r="BL184" s="29">
        <f t="shared" si="59"/>
        <v>222.35772357723579</v>
      </c>
      <c r="BM184" s="29">
        <f t="shared" si="60"/>
        <v>1823.3333333333333</v>
      </c>
      <c r="BN184" s="24">
        <v>1</v>
      </c>
      <c r="BO184" s="24">
        <v>3</v>
      </c>
      <c r="BP184" s="24">
        <v>14.27</v>
      </c>
      <c r="BQ184" s="39">
        <v>44442</v>
      </c>
      <c r="BR184" s="24">
        <v>0</v>
      </c>
      <c r="BS184" s="24"/>
      <c r="BT184" s="24"/>
      <c r="BU184" s="24">
        <v>0</v>
      </c>
      <c r="BV184" s="24">
        <v>1</v>
      </c>
      <c r="BW184" s="39">
        <v>43973</v>
      </c>
      <c r="BX184" s="39">
        <v>44148</v>
      </c>
      <c r="BY184" s="24">
        <v>9</v>
      </c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>
        <v>0</v>
      </c>
      <c r="CZ184" s="24">
        <v>0</v>
      </c>
      <c r="DA184" s="24">
        <v>0</v>
      </c>
      <c r="DB184" s="24">
        <v>0</v>
      </c>
      <c r="DC184" s="24">
        <v>1</v>
      </c>
      <c r="DD184" s="24">
        <v>1</v>
      </c>
      <c r="DE184" s="24">
        <v>0</v>
      </c>
      <c r="DF184" s="24">
        <v>0</v>
      </c>
      <c r="DG184" s="24"/>
      <c r="DH184" s="39">
        <v>44601</v>
      </c>
      <c r="DI184" s="30"/>
    </row>
    <row r="185" spans="1:113" x14ac:dyDescent="0.25">
      <c r="A185" s="15">
        <v>153</v>
      </c>
      <c r="B185" s="54">
        <v>44412</v>
      </c>
      <c r="C185" s="17" t="s">
        <v>408</v>
      </c>
      <c r="D185" s="18">
        <v>400417144</v>
      </c>
      <c r="E185" s="74">
        <v>14718</v>
      </c>
      <c r="F185" s="20" t="s">
        <v>124</v>
      </c>
      <c r="G185" s="15">
        <v>65.459999999999994</v>
      </c>
      <c r="H185" s="15">
        <v>2.97</v>
      </c>
      <c r="I185" s="72">
        <v>43257</v>
      </c>
      <c r="J185" s="23">
        <f t="shared" si="52"/>
        <v>78</v>
      </c>
      <c r="K185" s="23">
        <v>27</v>
      </c>
      <c r="L185" s="23" t="s">
        <v>155</v>
      </c>
      <c r="M185" s="23">
        <v>10</v>
      </c>
      <c r="N185" s="24">
        <v>8</v>
      </c>
      <c r="O185" s="24">
        <v>0</v>
      </c>
      <c r="P185" s="24">
        <v>0</v>
      </c>
      <c r="Q185" s="24">
        <v>1</v>
      </c>
      <c r="R185" s="24">
        <v>0</v>
      </c>
      <c r="S185" s="24">
        <v>0</v>
      </c>
      <c r="T185" s="23" t="s">
        <v>238</v>
      </c>
      <c r="U185" s="23"/>
      <c r="V185" s="23">
        <v>0</v>
      </c>
      <c r="W185" s="23" t="s">
        <v>394</v>
      </c>
      <c r="X185" s="72">
        <v>44256</v>
      </c>
      <c r="Y185" s="72">
        <v>44317</v>
      </c>
      <c r="Z185" s="72">
        <v>43305</v>
      </c>
      <c r="AA185" s="22">
        <f t="shared" si="54"/>
        <v>1012</v>
      </c>
      <c r="AB185" s="24">
        <v>0</v>
      </c>
      <c r="AC185" s="24">
        <v>0</v>
      </c>
      <c r="AD185" s="24"/>
      <c r="AE185" s="24">
        <v>1</v>
      </c>
      <c r="AF185" s="24"/>
      <c r="AG185" s="24"/>
      <c r="AH185" s="24">
        <v>0</v>
      </c>
      <c r="AI185" s="24">
        <v>1</v>
      </c>
      <c r="AJ185" s="24">
        <v>1</v>
      </c>
      <c r="AK185" s="24">
        <v>0</v>
      </c>
      <c r="AL185" s="24">
        <v>0</v>
      </c>
      <c r="AM185" s="24" t="s">
        <v>132</v>
      </c>
      <c r="AN185" s="24" t="s">
        <v>111</v>
      </c>
      <c r="AO185" s="24" t="s">
        <v>118</v>
      </c>
      <c r="AP185" s="24">
        <v>1</v>
      </c>
      <c r="AQ185" s="39">
        <v>44413</v>
      </c>
      <c r="AR185" s="39">
        <v>44659</v>
      </c>
      <c r="AS185" s="28">
        <f>_xlfn.DAYS(AR185,AQ185)</f>
        <v>246</v>
      </c>
      <c r="AT185" s="28">
        <f t="shared" si="55"/>
        <v>246</v>
      </c>
      <c r="AU185" s="20">
        <v>1</v>
      </c>
      <c r="AV185" s="28">
        <f t="shared" si="56"/>
        <v>81</v>
      </c>
      <c r="AW185" s="39">
        <v>44412</v>
      </c>
      <c r="AX185" s="24">
        <v>65.459999999999994</v>
      </c>
      <c r="AY185" s="24">
        <v>27.67</v>
      </c>
      <c r="AZ185" s="24">
        <v>214.09</v>
      </c>
      <c r="BA185" s="24">
        <v>2.97</v>
      </c>
      <c r="BB185" s="24">
        <v>1.83</v>
      </c>
      <c r="BC185" s="24">
        <v>4</v>
      </c>
      <c r="BD185" s="24">
        <v>128</v>
      </c>
      <c r="BE185" s="24">
        <v>6.18</v>
      </c>
      <c r="BF185" s="24">
        <v>174</v>
      </c>
      <c r="BG185" s="24">
        <v>4.6500000000000004</v>
      </c>
      <c r="BH185" s="24">
        <v>0.48</v>
      </c>
      <c r="BI185" s="24">
        <v>0.92</v>
      </c>
      <c r="BJ185" s="29">
        <f t="shared" si="57"/>
        <v>5.054347826086957</v>
      </c>
      <c r="BK185" s="29">
        <f t="shared" si="58"/>
        <v>1.9166666666666667</v>
      </c>
      <c r="BL185" s="29">
        <f t="shared" si="59"/>
        <v>189.13043478260869</v>
      </c>
      <c r="BM185" s="29">
        <f t="shared" si="60"/>
        <v>879.45652173913049</v>
      </c>
      <c r="BN185" s="24">
        <v>1</v>
      </c>
      <c r="BO185" s="24">
        <v>0</v>
      </c>
      <c r="BP185" s="24">
        <v>28.98</v>
      </c>
      <c r="BQ185" s="39">
        <v>44477</v>
      </c>
      <c r="BR185" s="24">
        <v>0</v>
      </c>
      <c r="BS185" s="24"/>
      <c r="BT185" s="24"/>
      <c r="BU185" s="24">
        <v>0</v>
      </c>
      <c r="BV185" s="24">
        <v>1</v>
      </c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>
        <v>0</v>
      </c>
      <c r="DH185" s="39">
        <v>44659</v>
      </c>
      <c r="DI185" s="30" t="s">
        <v>409</v>
      </c>
    </row>
    <row r="186" spans="1:113" x14ac:dyDescent="0.25">
      <c r="A186" s="15">
        <v>156</v>
      </c>
      <c r="B186" s="54">
        <v>44483</v>
      </c>
      <c r="C186" s="17" t="s">
        <v>413</v>
      </c>
      <c r="D186" s="18">
        <v>520501211</v>
      </c>
      <c r="E186" s="74">
        <v>19115</v>
      </c>
      <c r="F186" s="20" t="s">
        <v>124</v>
      </c>
      <c r="G186" s="15">
        <v>5753.47</v>
      </c>
      <c r="H186" s="15">
        <v>4.8</v>
      </c>
      <c r="I186" s="72">
        <v>42762</v>
      </c>
      <c r="J186" s="23">
        <f t="shared" si="52"/>
        <v>64</v>
      </c>
      <c r="K186" s="23">
        <v>36.369999999999997</v>
      </c>
      <c r="L186" s="23" t="s">
        <v>414</v>
      </c>
      <c r="M186" s="23">
        <v>7</v>
      </c>
      <c r="N186" s="24">
        <v>7</v>
      </c>
      <c r="O186" s="24">
        <v>0</v>
      </c>
      <c r="P186" s="24">
        <v>0</v>
      </c>
      <c r="Q186" s="24">
        <v>0</v>
      </c>
      <c r="R186" s="24">
        <v>0</v>
      </c>
      <c r="S186" s="24">
        <v>0</v>
      </c>
      <c r="T186" s="23"/>
      <c r="U186" s="23"/>
      <c r="V186" s="23">
        <v>0</v>
      </c>
      <c r="W186" s="37"/>
      <c r="X186" s="72">
        <v>44468</v>
      </c>
      <c r="Y186" s="23"/>
      <c r="Z186" s="72">
        <v>44483</v>
      </c>
      <c r="AA186" s="22"/>
      <c r="AB186" s="24">
        <v>1</v>
      </c>
      <c r="AC186" s="24">
        <v>1</v>
      </c>
      <c r="AD186" s="24" t="s">
        <v>109</v>
      </c>
      <c r="AE186" s="24">
        <v>0</v>
      </c>
      <c r="AF186" s="24"/>
      <c r="AG186" s="24"/>
      <c r="AH186" s="24">
        <v>1</v>
      </c>
      <c r="AI186" s="24">
        <v>1</v>
      </c>
      <c r="AJ186" s="24">
        <v>1</v>
      </c>
      <c r="AK186" s="24">
        <v>0</v>
      </c>
      <c r="AL186" s="24">
        <v>0</v>
      </c>
      <c r="AM186" s="24" t="s">
        <v>132</v>
      </c>
      <c r="AN186" s="24" t="s">
        <v>111</v>
      </c>
      <c r="AO186" s="24" t="s">
        <v>118</v>
      </c>
      <c r="AP186" s="24">
        <v>1</v>
      </c>
      <c r="AQ186" s="39">
        <v>44539</v>
      </c>
      <c r="AR186" s="31">
        <v>45061</v>
      </c>
      <c r="AS186" s="28"/>
      <c r="AT186" s="28">
        <f t="shared" si="55"/>
        <v>522</v>
      </c>
      <c r="AU186" s="20">
        <v>1</v>
      </c>
      <c r="AV186" s="28">
        <f t="shared" si="56"/>
        <v>69</v>
      </c>
      <c r="AW186" s="39">
        <v>44539</v>
      </c>
      <c r="AX186" s="24">
        <v>153.41</v>
      </c>
      <c r="AY186" s="24"/>
      <c r="AZ186" s="24"/>
      <c r="BA186" s="24">
        <v>4.24</v>
      </c>
      <c r="BB186" s="24">
        <v>11.23</v>
      </c>
      <c r="BC186" s="24">
        <v>4</v>
      </c>
      <c r="BD186" s="24">
        <v>130</v>
      </c>
      <c r="BE186" s="24">
        <v>5.62</v>
      </c>
      <c r="BF186" s="24">
        <v>279</v>
      </c>
      <c r="BG186" s="24">
        <v>2.99</v>
      </c>
      <c r="BH186" s="24">
        <v>0.54</v>
      </c>
      <c r="BI186" s="24">
        <v>1.88</v>
      </c>
      <c r="BJ186" s="29">
        <f t="shared" si="57"/>
        <v>1.5904255319148939</v>
      </c>
      <c r="BK186" s="29">
        <f t="shared" si="58"/>
        <v>3.481481481481481</v>
      </c>
      <c r="BL186" s="29">
        <f t="shared" si="59"/>
        <v>148.40425531914894</v>
      </c>
      <c r="BM186" s="29">
        <f t="shared" si="60"/>
        <v>443.72872340425539</v>
      </c>
      <c r="BN186" s="24">
        <v>0</v>
      </c>
      <c r="BO186" s="24">
        <v>3</v>
      </c>
      <c r="BP186" s="24"/>
      <c r="BQ186" s="24"/>
      <c r="BR186" s="24">
        <v>1</v>
      </c>
      <c r="BS186" s="24"/>
      <c r="BT186" s="24"/>
      <c r="BU186" s="24">
        <v>0</v>
      </c>
      <c r="BV186" s="24">
        <v>0</v>
      </c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  <c r="CU186" s="24"/>
      <c r="CV186" s="24"/>
      <c r="CW186" s="24"/>
      <c r="CX186" s="24"/>
      <c r="CY186" s="24">
        <v>0</v>
      </c>
      <c r="CZ186" s="24">
        <v>0</v>
      </c>
      <c r="DA186" s="24">
        <v>0</v>
      </c>
      <c r="DB186" s="24">
        <v>0</v>
      </c>
      <c r="DC186" s="24">
        <v>0</v>
      </c>
      <c r="DD186" s="24">
        <v>0</v>
      </c>
      <c r="DE186" s="24">
        <v>0</v>
      </c>
      <c r="DF186" s="24">
        <v>0</v>
      </c>
      <c r="DG186" s="24">
        <v>0</v>
      </c>
      <c r="DH186" s="39">
        <v>44658</v>
      </c>
      <c r="DI186" s="30"/>
    </row>
    <row r="187" spans="1:113" x14ac:dyDescent="0.25">
      <c r="A187" s="15">
        <v>158</v>
      </c>
      <c r="B187" s="54">
        <v>44504</v>
      </c>
      <c r="C187" s="17" t="s">
        <v>417</v>
      </c>
      <c r="D187" s="18">
        <v>510606098</v>
      </c>
      <c r="E187" s="74">
        <v>18785</v>
      </c>
      <c r="F187" s="20" t="s">
        <v>124</v>
      </c>
      <c r="G187" s="15">
        <v>99.49</v>
      </c>
      <c r="H187" s="15">
        <v>19.940000000000001</v>
      </c>
      <c r="I187" s="72">
        <v>44256</v>
      </c>
      <c r="J187" s="23">
        <f t="shared" si="52"/>
        <v>69</v>
      </c>
      <c r="K187" s="23">
        <v>5.0999999999999996</v>
      </c>
      <c r="L187" s="23" t="s">
        <v>155</v>
      </c>
      <c r="M187" s="23">
        <v>10</v>
      </c>
      <c r="N187" s="24">
        <v>8</v>
      </c>
      <c r="O187" s="24">
        <v>0</v>
      </c>
      <c r="P187" s="24">
        <v>0</v>
      </c>
      <c r="Q187" s="24">
        <v>0</v>
      </c>
      <c r="R187" s="24">
        <v>0</v>
      </c>
      <c r="S187" s="24">
        <v>0</v>
      </c>
      <c r="T187" s="23" t="s">
        <v>418</v>
      </c>
      <c r="U187" s="23"/>
      <c r="V187" s="23">
        <v>1</v>
      </c>
      <c r="W187" s="37" t="s">
        <v>108</v>
      </c>
      <c r="X187" s="72">
        <v>44279</v>
      </c>
      <c r="Y187" s="72">
        <v>44504</v>
      </c>
      <c r="Z187" s="72">
        <v>44298</v>
      </c>
      <c r="AA187" s="22">
        <f t="shared" ref="AA187:AA192" si="61">DATEDIF(Z187,Y187,"d")</f>
        <v>206</v>
      </c>
      <c r="AB187" s="24">
        <v>1</v>
      </c>
      <c r="AC187" s="24">
        <v>1</v>
      </c>
      <c r="AD187" s="24" t="s">
        <v>117</v>
      </c>
      <c r="AE187" s="24">
        <v>0</v>
      </c>
      <c r="AF187" s="24"/>
      <c r="AG187" s="24"/>
      <c r="AH187" s="24">
        <v>1</v>
      </c>
      <c r="AI187" s="24">
        <v>0</v>
      </c>
      <c r="AJ187" s="24">
        <v>0</v>
      </c>
      <c r="AK187" s="24">
        <v>0</v>
      </c>
      <c r="AL187" s="24">
        <v>0</v>
      </c>
      <c r="AM187" s="24">
        <v>0</v>
      </c>
      <c r="AN187" s="24" t="s">
        <v>111</v>
      </c>
      <c r="AO187" s="24" t="s">
        <v>118</v>
      </c>
      <c r="AP187" s="24"/>
      <c r="AQ187" s="24"/>
      <c r="AR187" s="24"/>
      <c r="AS187" s="28"/>
      <c r="AT187" s="28"/>
      <c r="AU187" s="20" t="s">
        <v>130</v>
      </c>
      <c r="AV187" s="28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9"/>
      <c r="BK187" s="29"/>
      <c r="BL187" s="29"/>
      <c r="BM187" s="29"/>
      <c r="BN187" s="24"/>
      <c r="BO187" s="24"/>
      <c r="BP187" s="24"/>
      <c r="BQ187" s="24"/>
      <c r="BR187" s="24"/>
      <c r="BS187" s="24"/>
      <c r="BT187" s="24"/>
      <c r="BU187" s="24"/>
      <c r="BV187" s="24">
        <v>0</v>
      </c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  <c r="CU187" s="24"/>
      <c r="CV187" s="24"/>
      <c r="CW187" s="24"/>
      <c r="CX187" s="24"/>
      <c r="CY187" s="24">
        <v>0</v>
      </c>
      <c r="CZ187" s="24">
        <v>0</v>
      </c>
      <c r="DA187" s="24">
        <v>0</v>
      </c>
      <c r="DB187" s="24">
        <v>0</v>
      </c>
      <c r="DC187" s="24">
        <v>1</v>
      </c>
      <c r="DD187" s="24">
        <v>1</v>
      </c>
      <c r="DE187" s="24">
        <v>0</v>
      </c>
      <c r="DF187" s="24">
        <v>0</v>
      </c>
      <c r="DG187" s="24"/>
      <c r="DH187" s="39">
        <v>44613</v>
      </c>
      <c r="DI187" s="30"/>
    </row>
    <row r="188" spans="1:113" x14ac:dyDescent="0.25">
      <c r="A188" s="15">
        <v>161</v>
      </c>
      <c r="B188" s="75">
        <v>44595</v>
      </c>
      <c r="C188" s="37" t="s">
        <v>422</v>
      </c>
      <c r="D188" s="37">
        <v>480417407</v>
      </c>
      <c r="E188" s="75">
        <v>17640</v>
      </c>
      <c r="F188" s="20" t="s">
        <v>124</v>
      </c>
      <c r="G188" s="15"/>
      <c r="H188" s="76"/>
      <c r="I188" s="75">
        <v>44167</v>
      </c>
      <c r="J188" s="23">
        <f t="shared" si="52"/>
        <v>72</v>
      </c>
      <c r="K188" s="23">
        <v>50.76</v>
      </c>
      <c r="L188" s="24" t="s">
        <v>125</v>
      </c>
      <c r="M188" s="23">
        <v>7</v>
      </c>
      <c r="N188" s="23">
        <v>7</v>
      </c>
      <c r="O188" s="24"/>
      <c r="P188" s="24"/>
      <c r="Q188" s="24"/>
      <c r="R188" s="24"/>
      <c r="S188" s="23"/>
      <c r="T188" s="23" t="s">
        <v>423</v>
      </c>
      <c r="U188" s="23"/>
      <c r="V188" s="23">
        <v>1</v>
      </c>
      <c r="W188" s="23" t="s">
        <v>108</v>
      </c>
      <c r="X188" s="72">
        <v>44167</v>
      </c>
      <c r="Y188" s="72">
        <v>44599</v>
      </c>
      <c r="Z188" s="72">
        <v>44188</v>
      </c>
      <c r="AA188" s="22">
        <f t="shared" si="61"/>
        <v>411</v>
      </c>
      <c r="AB188" s="24">
        <v>1</v>
      </c>
      <c r="AC188" s="24"/>
      <c r="AD188" s="24"/>
      <c r="AE188" s="24"/>
      <c r="AF188" s="24"/>
      <c r="AG188" s="24"/>
      <c r="AH188" s="24">
        <v>1</v>
      </c>
      <c r="AI188" s="24">
        <v>1</v>
      </c>
      <c r="AJ188" s="24">
        <v>1</v>
      </c>
      <c r="AK188" s="24">
        <v>0</v>
      </c>
      <c r="AL188" s="24">
        <v>0</v>
      </c>
      <c r="AM188" s="24" t="s">
        <v>110</v>
      </c>
      <c r="AN188" s="24" t="s">
        <v>111</v>
      </c>
      <c r="AO188" s="24" t="s">
        <v>118</v>
      </c>
      <c r="AP188" s="24">
        <v>1</v>
      </c>
      <c r="AQ188" s="39">
        <v>44602</v>
      </c>
      <c r="AR188" s="31">
        <v>45061</v>
      </c>
      <c r="AS188" s="28"/>
      <c r="AT188" s="28">
        <f>_xlfn.DAYS(AR188,AQ188)</f>
        <v>459</v>
      </c>
      <c r="AU188" s="20">
        <v>1</v>
      </c>
      <c r="AV188" s="28">
        <f>DATEDIF(E188,AQ188,"Y")</f>
        <v>73</v>
      </c>
      <c r="AW188" s="39">
        <v>44595</v>
      </c>
      <c r="AX188" s="24">
        <v>85.77</v>
      </c>
      <c r="AY188" s="24">
        <v>40.06</v>
      </c>
      <c r="AZ188" s="24">
        <v>93.62</v>
      </c>
      <c r="BA188" s="24">
        <v>20.47</v>
      </c>
      <c r="BB188" s="24">
        <v>4.18</v>
      </c>
      <c r="BC188" s="24">
        <v>8.3000000000000007</v>
      </c>
      <c r="BD188" s="24">
        <v>118</v>
      </c>
      <c r="BE188" s="24">
        <v>6.58</v>
      </c>
      <c r="BF188" s="24">
        <v>304</v>
      </c>
      <c r="BG188" s="24">
        <v>3.74</v>
      </c>
      <c r="BH188" s="24">
        <v>0.62</v>
      </c>
      <c r="BI188" s="24">
        <v>1.99</v>
      </c>
      <c r="BJ188" s="29">
        <f>BG188/BI188</f>
        <v>1.8793969849246233</v>
      </c>
      <c r="BK188" s="29">
        <f>BI188/BH188</f>
        <v>3.2096774193548385</v>
      </c>
      <c r="BL188" s="29">
        <f>BF188/BI188</f>
        <v>152.7638190954774</v>
      </c>
      <c r="BM188" s="29">
        <f>BL188*BG188</f>
        <v>571.33668341708551</v>
      </c>
      <c r="BN188" s="24">
        <v>1</v>
      </c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  <c r="CP188" s="24"/>
      <c r="CQ188" s="24"/>
      <c r="CR188" s="24"/>
      <c r="CS188" s="24"/>
      <c r="CT188" s="24"/>
      <c r="CU188" s="24"/>
      <c r="CV188" s="24"/>
      <c r="CW188" s="24"/>
      <c r="CX188" s="24"/>
      <c r="CY188" s="24"/>
      <c r="CZ188" s="24"/>
      <c r="DA188" s="24"/>
      <c r="DB188" s="24"/>
      <c r="DC188" s="24"/>
      <c r="DD188" s="24"/>
      <c r="DE188" s="24"/>
      <c r="DF188" s="24"/>
      <c r="DG188" s="24">
        <v>0</v>
      </c>
      <c r="DH188" s="39">
        <v>44777</v>
      </c>
    </row>
    <row r="189" spans="1:113" x14ac:dyDescent="0.25">
      <c r="A189" s="15">
        <v>162</v>
      </c>
      <c r="B189" s="75">
        <v>44609</v>
      </c>
      <c r="C189" s="37" t="s">
        <v>424</v>
      </c>
      <c r="D189" s="37">
        <v>5401040579</v>
      </c>
      <c r="E189" s="75">
        <v>19728</v>
      </c>
      <c r="F189" s="20" t="s">
        <v>124</v>
      </c>
      <c r="G189" s="15"/>
      <c r="H189" s="76"/>
      <c r="I189" s="75">
        <v>41609</v>
      </c>
      <c r="J189" s="23">
        <f t="shared" si="52"/>
        <v>59</v>
      </c>
      <c r="K189" s="23">
        <v>13.3</v>
      </c>
      <c r="L189" s="24" t="s">
        <v>125</v>
      </c>
      <c r="M189" s="23">
        <v>7</v>
      </c>
      <c r="N189" s="23">
        <v>7</v>
      </c>
      <c r="O189" s="24"/>
      <c r="P189" s="24">
        <v>1</v>
      </c>
      <c r="Q189" s="24"/>
      <c r="R189" s="24">
        <v>1</v>
      </c>
      <c r="S189" s="23"/>
      <c r="T189" s="23"/>
      <c r="U189" s="23" t="s">
        <v>425</v>
      </c>
      <c r="V189" s="23">
        <v>0</v>
      </c>
      <c r="W189" s="23" t="s">
        <v>128</v>
      </c>
      <c r="X189" s="23" t="s">
        <v>246</v>
      </c>
      <c r="Y189" s="72">
        <v>44761</v>
      </c>
      <c r="Z189" s="72">
        <v>43282</v>
      </c>
      <c r="AA189" s="22">
        <f t="shared" si="61"/>
        <v>1479</v>
      </c>
      <c r="AB189" s="24">
        <v>0</v>
      </c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 t="s">
        <v>110</v>
      </c>
      <c r="AN189" s="24" t="s">
        <v>320</v>
      </c>
      <c r="AO189" s="24"/>
      <c r="AP189" s="24">
        <v>0</v>
      </c>
      <c r="AQ189" s="39">
        <v>44761</v>
      </c>
      <c r="AR189" s="31">
        <v>45061</v>
      </c>
      <c r="AS189" s="28"/>
      <c r="AT189" s="28">
        <f>_xlfn.DAYS(AR189,AQ189)</f>
        <v>300</v>
      </c>
      <c r="AU189" s="20">
        <v>1</v>
      </c>
      <c r="AV189" s="28">
        <f>DATEDIF(E189,AQ189,"Y")</f>
        <v>68</v>
      </c>
      <c r="AW189" s="39">
        <v>44760</v>
      </c>
      <c r="AX189" s="24">
        <v>8.51</v>
      </c>
      <c r="AY189" s="24"/>
      <c r="AZ189" s="24"/>
      <c r="BA189" s="24">
        <v>4.72</v>
      </c>
      <c r="BB189" s="24">
        <v>2.23</v>
      </c>
      <c r="BC189" s="24">
        <v>5.6</v>
      </c>
      <c r="BD189" s="24">
        <v>149</v>
      </c>
      <c r="BE189" s="24">
        <v>8.19</v>
      </c>
      <c r="BF189" s="24">
        <v>201</v>
      </c>
      <c r="BG189" s="24">
        <v>5.42</v>
      </c>
      <c r="BH189" s="24">
        <v>0.69</v>
      </c>
      <c r="BI189" s="24">
        <v>1.74</v>
      </c>
      <c r="BJ189" s="29">
        <f>BG189/BI189</f>
        <v>3.1149425287356323</v>
      </c>
      <c r="BK189" s="29">
        <f>BI189/BH189</f>
        <v>2.5217391304347827</v>
      </c>
      <c r="BL189" s="29">
        <f>BF189/BI189</f>
        <v>115.51724137931035</v>
      </c>
      <c r="BM189" s="29">
        <f>BL189*BG189</f>
        <v>626.10344827586209</v>
      </c>
      <c r="BN189" s="24">
        <v>1</v>
      </c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24"/>
      <c r="DG189" s="24">
        <v>0</v>
      </c>
      <c r="DH189" s="39">
        <v>44760</v>
      </c>
    </row>
    <row r="190" spans="1:113" x14ac:dyDescent="0.25">
      <c r="A190" s="15">
        <v>164</v>
      </c>
      <c r="B190" s="75">
        <v>44616</v>
      </c>
      <c r="C190" s="37" t="s">
        <v>428</v>
      </c>
      <c r="D190" s="37">
        <v>451019112</v>
      </c>
      <c r="E190" s="75">
        <v>16729</v>
      </c>
      <c r="F190" s="20" t="s">
        <v>124</v>
      </c>
      <c r="G190" s="15"/>
      <c r="H190" s="76"/>
      <c r="I190" s="75">
        <v>44124</v>
      </c>
      <c r="J190" s="23">
        <f t="shared" si="52"/>
        <v>75</v>
      </c>
      <c r="K190" s="55">
        <v>3.83</v>
      </c>
      <c r="L190" s="24" t="s">
        <v>106</v>
      </c>
      <c r="M190" s="23">
        <v>9</v>
      </c>
      <c r="N190" s="23">
        <v>8</v>
      </c>
      <c r="O190" s="24"/>
      <c r="P190" s="24"/>
      <c r="Q190" s="24"/>
      <c r="R190" s="24"/>
      <c r="S190" s="23"/>
      <c r="T190" s="23" t="s">
        <v>429</v>
      </c>
      <c r="U190" s="23"/>
      <c r="V190" s="23">
        <v>1</v>
      </c>
      <c r="W190" s="23" t="s">
        <v>108</v>
      </c>
      <c r="X190" s="72">
        <v>44224</v>
      </c>
      <c r="Y190" s="72">
        <v>44649</v>
      </c>
      <c r="Z190" s="72">
        <v>44133</v>
      </c>
      <c r="AA190" s="22">
        <f t="shared" si="61"/>
        <v>516</v>
      </c>
      <c r="AB190" s="24">
        <v>1</v>
      </c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 t="s">
        <v>132</v>
      </c>
      <c r="AN190" s="24" t="s">
        <v>111</v>
      </c>
      <c r="AO190" s="24" t="s">
        <v>118</v>
      </c>
      <c r="AP190" s="24">
        <v>1</v>
      </c>
      <c r="AQ190" s="39">
        <v>44680</v>
      </c>
      <c r="AR190" s="31">
        <v>45061</v>
      </c>
      <c r="AS190" s="28"/>
      <c r="AT190" s="28">
        <f>_xlfn.DAYS(AR190,AQ190)</f>
        <v>381</v>
      </c>
      <c r="AU190" s="20">
        <v>1</v>
      </c>
      <c r="AV190" s="28">
        <f>DATEDIF(E190,AQ190,"Y")</f>
        <v>76</v>
      </c>
      <c r="AW190" s="39">
        <v>44616</v>
      </c>
      <c r="AX190" s="24">
        <v>1.78</v>
      </c>
      <c r="AY190" s="24">
        <v>11.87</v>
      </c>
      <c r="AZ190" s="24">
        <v>104.39</v>
      </c>
      <c r="BA190" s="24">
        <v>3.27</v>
      </c>
      <c r="BB190" s="24">
        <v>1.57</v>
      </c>
      <c r="BC190" s="24">
        <v>4</v>
      </c>
      <c r="BD190" s="24">
        <v>123</v>
      </c>
      <c r="BE190" s="24">
        <v>4.26</v>
      </c>
      <c r="BF190" s="24">
        <v>135</v>
      </c>
      <c r="BG190" s="24">
        <v>2.02</v>
      </c>
      <c r="BH190" s="24">
        <v>0.38</v>
      </c>
      <c r="BI190" s="24">
        <v>1.74</v>
      </c>
      <c r="BJ190" s="29">
        <f>BG190/BI190</f>
        <v>1.1609195402298851</v>
      </c>
      <c r="BK190" s="29">
        <f>BI190/BH190</f>
        <v>4.5789473684210522</v>
      </c>
      <c r="BL190" s="29">
        <f>BF190/BI190</f>
        <v>77.58620689655173</v>
      </c>
      <c r="BM190" s="29">
        <f>BL190*BG190</f>
        <v>156.72413793103451</v>
      </c>
      <c r="BN190" s="24">
        <v>1</v>
      </c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24"/>
      <c r="DG190" s="24">
        <v>0</v>
      </c>
      <c r="DH190" s="39">
        <v>44777</v>
      </c>
    </row>
    <row r="191" spans="1:113" x14ac:dyDescent="0.25">
      <c r="A191" s="15">
        <v>175</v>
      </c>
      <c r="B191" s="75">
        <v>44684</v>
      </c>
      <c r="C191" s="37" t="s">
        <v>448</v>
      </c>
      <c r="D191" s="37">
        <v>360418954</v>
      </c>
      <c r="E191" s="75">
        <v>13258</v>
      </c>
      <c r="F191" s="20" t="s">
        <v>124</v>
      </c>
      <c r="G191" s="15"/>
      <c r="H191" s="76"/>
      <c r="I191" s="75">
        <v>43994</v>
      </c>
      <c r="J191" s="23">
        <f t="shared" si="52"/>
        <v>84</v>
      </c>
      <c r="K191" s="23">
        <v>72</v>
      </c>
      <c r="L191" s="24" t="s">
        <v>121</v>
      </c>
      <c r="M191" s="23">
        <v>9</v>
      </c>
      <c r="N191" s="23">
        <v>8</v>
      </c>
      <c r="O191" s="24"/>
      <c r="P191" s="24"/>
      <c r="Q191" s="24"/>
      <c r="R191" s="24"/>
      <c r="S191" s="23"/>
      <c r="T191" s="23" t="s">
        <v>449</v>
      </c>
      <c r="U191" s="23"/>
      <c r="V191" s="23">
        <v>1</v>
      </c>
      <c r="W191" s="23" t="s">
        <v>108</v>
      </c>
      <c r="X191" s="72">
        <v>43972</v>
      </c>
      <c r="Y191" s="72">
        <v>44684</v>
      </c>
      <c r="Z191" s="72">
        <v>44001</v>
      </c>
      <c r="AA191" s="22">
        <f t="shared" si="61"/>
        <v>683</v>
      </c>
      <c r="AB191" s="24">
        <v>0</v>
      </c>
      <c r="AC191" s="24"/>
      <c r="AD191" s="24"/>
      <c r="AE191" s="24"/>
      <c r="AF191" s="24"/>
      <c r="AG191" s="24"/>
      <c r="AH191" s="24">
        <v>0</v>
      </c>
      <c r="AI191" s="24">
        <v>1</v>
      </c>
      <c r="AJ191" s="24">
        <v>0</v>
      </c>
      <c r="AK191" s="24">
        <v>0</v>
      </c>
      <c r="AL191" s="24">
        <v>0</v>
      </c>
      <c r="AM191" s="24" t="s">
        <v>132</v>
      </c>
      <c r="AN191" s="24" t="s">
        <v>111</v>
      </c>
      <c r="AO191" s="24" t="s">
        <v>118</v>
      </c>
      <c r="AP191" s="24">
        <v>0</v>
      </c>
      <c r="AQ191" s="39">
        <v>44690</v>
      </c>
      <c r="AR191" s="31">
        <v>45061</v>
      </c>
      <c r="AS191" s="28"/>
      <c r="AT191" s="28">
        <f>_xlfn.DAYS(AR191,AQ191)</f>
        <v>371</v>
      </c>
      <c r="AU191" s="20">
        <v>1</v>
      </c>
      <c r="AV191" s="28">
        <f>DATEDIF(E191,AQ191,"Y")</f>
        <v>86</v>
      </c>
      <c r="AW191" s="39">
        <v>44684</v>
      </c>
      <c r="AX191" s="24">
        <v>2.61</v>
      </c>
      <c r="AY191" s="24"/>
      <c r="AZ191" s="24"/>
      <c r="BA191" s="24">
        <v>3.21</v>
      </c>
      <c r="BB191" s="24">
        <v>0.99</v>
      </c>
      <c r="BC191" s="24">
        <v>22.6</v>
      </c>
      <c r="BD191" s="24">
        <v>135</v>
      </c>
      <c r="BE191" s="24">
        <v>5.99</v>
      </c>
      <c r="BF191" s="24">
        <v>267</v>
      </c>
      <c r="BG191" s="24">
        <v>3.4</v>
      </c>
      <c r="BH191" s="24">
        <v>0.45</v>
      </c>
      <c r="BI191" s="24">
        <v>2</v>
      </c>
      <c r="BJ191" s="29">
        <f>BG191/BI191</f>
        <v>1.7</v>
      </c>
      <c r="BK191" s="29">
        <f>BI191/BH191</f>
        <v>4.4444444444444446</v>
      </c>
      <c r="BL191" s="29">
        <f>BF191/BI191</f>
        <v>133.5</v>
      </c>
      <c r="BM191" s="29">
        <f>BL191*BG191</f>
        <v>453.9</v>
      </c>
      <c r="BN191" s="24">
        <v>1</v>
      </c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24"/>
      <c r="DG191" s="24">
        <v>0</v>
      </c>
      <c r="DH191" s="39">
        <v>44775</v>
      </c>
    </row>
    <row r="192" spans="1:113" x14ac:dyDescent="0.25">
      <c r="A192" s="15">
        <v>176</v>
      </c>
      <c r="B192" s="75">
        <v>44687</v>
      </c>
      <c r="C192" s="37" t="s">
        <v>450</v>
      </c>
      <c r="D192" s="37">
        <v>440429439</v>
      </c>
      <c r="E192" s="75">
        <v>16191</v>
      </c>
      <c r="F192" s="20" t="s">
        <v>124</v>
      </c>
      <c r="G192" s="24">
        <v>245.66</v>
      </c>
      <c r="H192" s="76">
        <v>4.29</v>
      </c>
      <c r="I192" s="75">
        <v>43910</v>
      </c>
      <c r="J192" s="23">
        <f t="shared" si="52"/>
        <v>75</v>
      </c>
      <c r="K192" s="23">
        <v>654</v>
      </c>
      <c r="L192" s="24" t="s">
        <v>106</v>
      </c>
      <c r="M192" s="23">
        <v>9</v>
      </c>
      <c r="N192" s="23">
        <v>8</v>
      </c>
      <c r="O192" s="24"/>
      <c r="P192" s="24">
        <v>0</v>
      </c>
      <c r="Q192" s="24">
        <v>0</v>
      </c>
      <c r="R192" s="24">
        <v>0</v>
      </c>
      <c r="S192" s="23">
        <v>0</v>
      </c>
      <c r="T192" s="23"/>
      <c r="U192" s="23"/>
      <c r="V192" s="23">
        <v>0</v>
      </c>
      <c r="W192" s="23"/>
      <c r="X192" s="23"/>
      <c r="Y192" s="72">
        <v>44621</v>
      </c>
      <c r="Z192" s="72">
        <v>43910</v>
      </c>
      <c r="AA192" s="22">
        <f t="shared" si="61"/>
        <v>711</v>
      </c>
      <c r="AB192" s="24"/>
      <c r="AC192" s="24">
        <v>1</v>
      </c>
      <c r="AD192" s="24" t="s">
        <v>109</v>
      </c>
      <c r="AE192" s="24">
        <v>0</v>
      </c>
      <c r="AF192" s="24"/>
      <c r="AG192" s="24"/>
      <c r="AH192" s="24">
        <v>1</v>
      </c>
      <c r="AI192" s="24">
        <v>1</v>
      </c>
      <c r="AJ192" s="24">
        <v>0</v>
      </c>
      <c r="AK192" s="24">
        <v>0</v>
      </c>
      <c r="AL192" s="24">
        <v>0</v>
      </c>
      <c r="AM192" s="24" t="s">
        <v>132</v>
      </c>
      <c r="AN192" s="24" t="s">
        <v>111</v>
      </c>
      <c r="AO192" s="24" t="s">
        <v>118</v>
      </c>
      <c r="AP192" s="24">
        <v>1</v>
      </c>
      <c r="AQ192" s="39">
        <v>44687</v>
      </c>
      <c r="AR192" s="31">
        <v>45061</v>
      </c>
      <c r="AS192" s="28"/>
      <c r="AT192" s="28">
        <f>_xlfn.DAYS(AR192,AQ192)</f>
        <v>374</v>
      </c>
      <c r="AU192" s="20">
        <v>1</v>
      </c>
      <c r="AV192" s="28">
        <f>DATEDIF(E192,AQ192,"Y")</f>
        <v>78</v>
      </c>
      <c r="AW192" s="39">
        <v>44687</v>
      </c>
      <c r="AX192" s="24">
        <v>245.66</v>
      </c>
      <c r="AY192" s="24">
        <v>17.62</v>
      </c>
      <c r="AZ192" s="24">
        <v>83.58</v>
      </c>
      <c r="BA192" s="24">
        <v>4.29</v>
      </c>
      <c r="BB192" s="24">
        <v>2.17</v>
      </c>
      <c r="BC192" s="24">
        <v>14.3</v>
      </c>
      <c r="BD192" s="24">
        <v>122</v>
      </c>
      <c r="BE192" s="24">
        <v>9.18</v>
      </c>
      <c r="BF192" s="24">
        <v>153</v>
      </c>
      <c r="BG192" s="24">
        <v>5.59</v>
      </c>
      <c r="BH192" s="24">
        <v>0.85</v>
      </c>
      <c r="BI192" s="24">
        <v>2.11</v>
      </c>
      <c r="BJ192" s="24">
        <f>BG192/BI192</f>
        <v>2.6492890995260665</v>
      </c>
      <c r="BK192" s="29">
        <f>BI192/BH192</f>
        <v>2.4823529411764707</v>
      </c>
      <c r="BL192" s="29">
        <f>BF192/BI192</f>
        <v>72.511848341232238</v>
      </c>
      <c r="BM192" s="29">
        <f>BL192*BG192</f>
        <v>405.34123222748821</v>
      </c>
      <c r="BN192" s="24">
        <v>1</v>
      </c>
      <c r="BO192" s="24">
        <v>0</v>
      </c>
      <c r="BP192" s="24"/>
      <c r="BQ192" s="24"/>
      <c r="BR192" s="24">
        <v>0</v>
      </c>
      <c r="BS192" s="24"/>
      <c r="BT192" s="24"/>
      <c r="BU192" s="24">
        <v>0</v>
      </c>
      <c r="BV192" s="24">
        <v>0</v>
      </c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>
        <v>0</v>
      </c>
      <c r="CZ192" s="24">
        <v>0</v>
      </c>
      <c r="DA192" s="24">
        <v>0</v>
      </c>
      <c r="DB192" s="24">
        <v>0</v>
      </c>
      <c r="DC192" s="24">
        <v>0</v>
      </c>
      <c r="DD192" s="24">
        <v>0</v>
      </c>
      <c r="DE192" s="24">
        <v>0</v>
      </c>
      <c r="DF192" s="24">
        <v>0</v>
      </c>
      <c r="DG192" s="24">
        <v>0</v>
      </c>
      <c r="DH192" s="39">
        <v>44806</v>
      </c>
    </row>
    <row r="193" spans="1:112" x14ac:dyDescent="0.25">
      <c r="A193" s="15">
        <v>177</v>
      </c>
      <c r="B193" s="75">
        <v>44691</v>
      </c>
      <c r="C193" s="37" t="s">
        <v>451</v>
      </c>
      <c r="D193" s="37">
        <v>390812424</v>
      </c>
      <c r="E193" s="75">
        <v>14469</v>
      </c>
      <c r="F193" s="20" t="s">
        <v>124</v>
      </c>
      <c r="G193" s="15">
        <v>2.95</v>
      </c>
      <c r="H193" s="76">
        <v>293.82</v>
      </c>
      <c r="I193" s="75">
        <v>44621</v>
      </c>
      <c r="J193" s="23">
        <f t="shared" si="52"/>
        <v>82</v>
      </c>
      <c r="K193" s="23">
        <v>283</v>
      </c>
      <c r="L193" s="24" t="s">
        <v>125</v>
      </c>
      <c r="M193" s="23">
        <v>7</v>
      </c>
      <c r="N193" s="23">
        <v>7</v>
      </c>
      <c r="O193" s="24">
        <v>0</v>
      </c>
      <c r="P193" s="24">
        <v>0</v>
      </c>
      <c r="Q193" s="24">
        <v>0</v>
      </c>
      <c r="R193" s="24">
        <v>0</v>
      </c>
      <c r="S193" s="23">
        <v>0</v>
      </c>
      <c r="T193" s="23" t="s">
        <v>452</v>
      </c>
      <c r="U193" s="23"/>
      <c r="V193" s="23">
        <v>1</v>
      </c>
      <c r="W193" s="23" t="s">
        <v>108</v>
      </c>
      <c r="X193" s="72">
        <v>44684</v>
      </c>
      <c r="Y193" s="23"/>
      <c r="Z193" s="72">
        <v>44662</v>
      </c>
      <c r="AA193" s="22"/>
      <c r="AB193" s="24">
        <v>1</v>
      </c>
      <c r="AC193" s="24">
        <v>1</v>
      </c>
      <c r="AD193" s="24" t="s">
        <v>109</v>
      </c>
      <c r="AE193" s="24">
        <v>0</v>
      </c>
      <c r="AF193" s="24"/>
      <c r="AG193" s="24"/>
      <c r="AH193" s="24">
        <v>0</v>
      </c>
      <c r="AI193" s="24">
        <v>0</v>
      </c>
      <c r="AJ193" s="24">
        <v>0</v>
      </c>
      <c r="AK193" s="24">
        <v>1</v>
      </c>
      <c r="AL193" s="24">
        <v>0</v>
      </c>
      <c r="AM193" s="24">
        <v>0</v>
      </c>
      <c r="AN193" s="24" t="s">
        <v>135</v>
      </c>
      <c r="AO193" s="24"/>
      <c r="AP193" s="24"/>
      <c r="AQ193" s="24"/>
      <c r="AR193" s="24"/>
      <c r="AS193" s="28"/>
      <c r="AT193" s="28"/>
      <c r="AU193" s="20" t="s">
        <v>130</v>
      </c>
      <c r="AV193" s="28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9"/>
      <c r="BL193" s="29"/>
      <c r="BM193" s="29"/>
      <c r="BN193" s="24"/>
      <c r="BO193" s="24"/>
      <c r="BP193" s="24"/>
      <c r="BQ193" s="24"/>
      <c r="BR193" s="24"/>
      <c r="BS193" s="24"/>
      <c r="BT193" s="24"/>
      <c r="BU193" s="24"/>
      <c r="BV193" s="24">
        <v>0</v>
      </c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4"/>
      <c r="CS193" s="24"/>
      <c r="CT193" s="24"/>
      <c r="CU193" s="24"/>
      <c r="CV193" s="24"/>
      <c r="CW193" s="24"/>
      <c r="CX193" s="24"/>
      <c r="CY193" s="24"/>
      <c r="CZ193" s="24"/>
      <c r="DA193" s="24"/>
      <c r="DB193" s="24"/>
      <c r="DC193" s="24"/>
      <c r="DD193" s="24"/>
      <c r="DE193" s="24"/>
      <c r="DF193" s="24"/>
      <c r="DG193" s="24"/>
      <c r="DH193" s="39">
        <v>44705</v>
      </c>
    </row>
    <row r="194" spans="1:112" x14ac:dyDescent="0.25">
      <c r="A194" s="15">
        <v>179</v>
      </c>
      <c r="B194" s="75">
        <v>44697</v>
      </c>
      <c r="C194" s="37" t="s">
        <v>455</v>
      </c>
      <c r="D194" s="37">
        <v>481123222</v>
      </c>
      <c r="E194" s="75">
        <v>17860</v>
      </c>
      <c r="F194" s="20" t="s">
        <v>124</v>
      </c>
      <c r="G194" s="15">
        <v>88.89</v>
      </c>
      <c r="H194" s="76">
        <v>4</v>
      </c>
      <c r="I194" s="75">
        <v>44631</v>
      </c>
      <c r="J194" s="23">
        <f t="shared" si="52"/>
        <v>73</v>
      </c>
      <c r="K194" s="23">
        <v>62</v>
      </c>
      <c r="L194" s="24" t="s">
        <v>116</v>
      </c>
      <c r="M194" s="23">
        <v>8</v>
      </c>
      <c r="N194" s="23">
        <v>8</v>
      </c>
      <c r="O194" s="24">
        <v>0</v>
      </c>
      <c r="P194" s="24">
        <v>0</v>
      </c>
      <c r="Q194" s="24">
        <v>0</v>
      </c>
      <c r="R194" s="24">
        <v>0</v>
      </c>
      <c r="S194" s="23">
        <v>0</v>
      </c>
      <c r="T194" s="23" t="s">
        <v>456</v>
      </c>
      <c r="U194" s="23"/>
      <c r="V194" s="23">
        <v>1</v>
      </c>
      <c r="W194" s="23" t="s">
        <v>108</v>
      </c>
      <c r="X194" s="72">
        <v>44670</v>
      </c>
      <c r="Y194" s="23"/>
      <c r="Z194" s="72">
        <v>44662</v>
      </c>
      <c r="AA194" s="22"/>
      <c r="AB194" s="24">
        <v>0</v>
      </c>
      <c r="AC194" s="24">
        <v>1</v>
      </c>
      <c r="AD194" s="24" t="s">
        <v>150</v>
      </c>
      <c r="AE194" s="24">
        <v>0</v>
      </c>
      <c r="AF194" s="24"/>
      <c r="AG194" s="24"/>
      <c r="AH194" s="24">
        <v>0</v>
      </c>
      <c r="AI194" s="24">
        <v>1</v>
      </c>
      <c r="AJ194" s="24">
        <v>0</v>
      </c>
      <c r="AK194" s="24">
        <v>0</v>
      </c>
      <c r="AL194" s="24">
        <v>0</v>
      </c>
      <c r="AM194" s="24" t="s">
        <v>367</v>
      </c>
      <c r="AN194" s="24" t="s">
        <v>111</v>
      </c>
      <c r="AO194" s="24" t="s">
        <v>118</v>
      </c>
      <c r="AP194" s="24">
        <v>0</v>
      </c>
      <c r="AQ194" s="39">
        <v>44725</v>
      </c>
      <c r="AR194" s="31">
        <v>45061</v>
      </c>
      <c r="AS194" s="28"/>
      <c r="AT194" s="28">
        <f>_xlfn.DAYS(AR194,AQ194)</f>
        <v>336</v>
      </c>
      <c r="AU194" s="20">
        <v>1</v>
      </c>
      <c r="AV194" s="28">
        <f>DATEDIF(E194,AQ194,"Y")</f>
        <v>73</v>
      </c>
      <c r="AW194" s="39">
        <v>44725</v>
      </c>
      <c r="AX194" s="24">
        <v>8.86</v>
      </c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9"/>
      <c r="BL194" s="29"/>
      <c r="BM194" s="29"/>
      <c r="BN194" s="24">
        <v>1</v>
      </c>
      <c r="BO194" s="24">
        <v>0</v>
      </c>
      <c r="BP194" s="24"/>
      <c r="BQ194" s="24"/>
      <c r="BR194" s="24"/>
      <c r="BS194" s="24"/>
      <c r="BT194" s="24"/>
      <c r="BU194" s="24">
        <v>0</v>
      </c>
      <c r="BV194" s="24">
        <v>0</v>
      </c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  <c r="CQ194" s="24"/>
      <c r="CR194" s="24"/>
      <c r="CS194" s="24"/>
      <c r="CT194" s="24"/>
      <c r="CU194" s="24"/>
      <c r="CV194" s="24"/>
      <c r="CW194" s="24"/>
      <c r="CX194" s="24"/>
      <c r="CY194" s="24">
        <v>0</v>
      </c>
      <c r="CZ194" s="24">
        <v>0</v>
      </c>
      <c r="DA194" s="24">
        <v>0</v>
      </c>
      <c r="DB194" s="24">
        <v>0</v>
      </c>
      <c r="DC194" s="24">
        <v>0</v>
      </c>
      <c r="DD194" s="24">
        <v>0</v>
      </c>
      <c r="DE194" s="24">
        <v>0</v>
      </c>
      <c r="DF194" s="24">
        <v>0</v>
      </c>
      <c r="DG194" s="24">
        <v>0</v>
      </c>
      <c r="DH194" s="39">
        <v>44812</v>
      </c>
    </row>
    <row r="195" spans="1:112" x14ac:dyDescent="0.25">
      <c r="A195" s="15">
        <v>180</v>
      </c>
      <c r="B195" s="75">
        <v>44697</v>
      </c>
      <c r="C195" s="37" t="s">
        <v>457</v>
      </c>
      <c r="D195" s="37">
        <v>510130191</v>
      </c>
      <c r="E195" s="75">
        <v>18658</v>
      </c>
      <c r="F195" s="20" t="s">
        <v>124</v>
      </c>
      <c r="G195" s="15">
        <v>1.21</v>
      </c>
      <c r="H195" s="76">
        <v>3</v>
      </c>
      <c r="I195" s="75">
        <v>39129</v>
      </c>
      <c r="J195" s="23">
        <f t="shared" si="52"/>
        <v>56</v>
      </c>
      <c r="K195" s="23">
        <v>19.72</v>
      </c>
      <c r="L195" s="24" t="s">
        <v>152</v>
      </c>
      <c r="M195" s="23">
        <v>7</v>
      </c>
      <c r="N195" s="23">
        <v>7</v>
      </c>
      <c r="O195" s="24">
        <v>0</v>
      </c>
      <c r="P195" s="24">
        <v>1</v>
      </c>
      <c r="Q195" s="24">
        <v>0</v>
      </c>
      <c r="R195" s="24">
        <v>1</v>
      </c>
      <c r="S195" s="23">
        <v>1</v>
      </c>
      <c r="T195" s="23"/>
      <c r="U195" s="23" t="s">
        <v>458</v>
      </c>
      <c r="V195" s="23">
        <v>0</v>
      </c>
      <c r="W195" s="23" t="s">
        <v>138</v>
      </c>
      <c r="X195" s="23"/>
      <c r="Y195" s="72">
        <v>41662</v>
      </c>
      <c r="Z195" s="72">
        <v>41275</v>
      </c>
      <c r="AA195" s="22">
        <f>DATEDIF(Z195,Y195,"d")</f>
        <v>387</v>
      </c>
      <c r="AB195" s="24">
        <v>0</v>
      </c>
      <c r="AC195" s="24">
        <v>1</v>
      </c>
      <c r="AD195" s="24" t="s">
        <v>109</v>
      </c>
      <c r="AE195" s="24">
        <v>0</v>
      </c>
      <c r="AF195" s="24"/>
      <c r="AG195" s="24"/>
      <c r="AH195" s="24">
        <v>0</v>
      </c>
      <c r="AI195" s="24">
        <v>0</v>
      </c>
      <c r="AJ195" s="24">
        <v>0</v>
      </c>
      <c r="AK195" s="24">
        <v>0</v>
      </c>
      <c r="AL195" s="24">
        <v>0</v>
      </c>
      <c r="AM195" s="24">
        <v>0</v>
      </c>
      <c r="AN195" s="24" t="s">
        <v>111</v>
      </c>
      <c r="AO195" s="24"/>
      <c r="AP195" s="24"/>
      <c r="AQ195" s="24"/>
      <c r="AR195" s="24"/>
      <c r="AS195" s="28"/>
      <c r="AT195" s="28"/>
      <c r="AU195" s="20" t="s">
        <v>130</v>
      </c>
      <c r="AV195" s="28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9"/>
      <c r="BL195" s="29"/>
      <c r="BM195" s="29"/>
      <c r="BN195" s="24"/>
      <c r="BO195" s="24"/>
      <c r="BP195" s="24"/>
      <c r="BQ195" s="24"/>
      <c r="BR195" s="24"/>
      <c r="BS195" s="24"/>
      <c r="BT195" s="24"/>
      <c r="BU195" s="24"/>
      <c r="BV195" s="24">
        <v>0</v>
      </c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4"/>
      <c r="CS195" s="24"/>
      <c r="CT195" s="24"/>
      <c r="CU195" s="24"/>
      <c r="CV195" s="24"/>
      <c r="CW195" s="24"/>
      <c r="CX195" s="24"/>
      <c r="CY195" s="24">
        <v>0</v>
      </c>
      <c r="CZ195" s="24">
        <v>0</v>
      </c>
      <c r="DA195" s="24">
        <v>0</v>
      </c>
      <c r="DB195" s="24">
        <v>0</v>
      </c>
      <c r="DC195" s="24">
        <v>0</v>
      </c>
      <c r="DD195" s="24">
        <v>0</v>
      </c>
      <c r="DE195" s="24">
        <v>0</v>
      </c>
      <c r="DF195" s="24">
        <v>0</v>
      </c>
      <c r="DG195" s="24">
        <v>0</v>
      </c>
      <c r="DH195" s="39">
        <v>44767</v>
      </c>
    </row>
    <row r="196" spans="1:112" x14ac:dyDescent="0.25">
      <c r="A196" s="15">
        <v>182</v>
      </c>
      <c r="B196" s="75">
        <v>44711</v>
      </c>
      <c r="C196" s="37" t="s">
        <v>461</v>
      </c>
      <c r="D196" s="37">
        <v>6906224292</v>
      </c>
      <c r="E196" s="75">
        <v>25376</v>
      </c>
      <c r="F196" s="20" t="s">
        <v>124</v>
      </c>
      <c r="G196" s="15">
        <v>1.36</v>
      </c>
      <c r="H196" s="76">
        <v>4.79</v>
      </c>
      <c r="I196" s="75">
        <v>43709</v>
      </c>
      <c r="J196" s="23">
        <f t="shared" si="52"/>
        <v>50</v>
      </c>
      <c r="K196" s="23">
        <v>1.2</v>
      </c>
      <c r="L196" s="24" t="s">
        <v>121</v>
      </c>
      <c r="M196" s="23">
        <v>9</v>
      </c>
      <c r="N196" s="23">
        <v>8</v>
      </c>
      <c r="O196" s="24">
        <v>0</v>
      </c>
      <c r="P196" s="24">
        <v>1</v>
      </c>
      <c r="Q196" s="24">
        <v>1</v>
      </c>
      <c r="R196" s="24">
        <v>0</v>
      </c>
      <c r="S196" s="23">
        <v>0</v>
      </c>
      <c r="T196" s="23"/>
      <c r="U196" s="23" t="s">
        <v>458</v>
      </c>
      <c r="V196" s="23">
        <v>0</v>
      </c>
      <c r="W196" s="23" t="s">
        <v>138</v>
      </c>
      <c r="X196" s="23" t="s">
        <v>246</v>
      </c>
      <c r="Y196" s="23"/>
      <c r="Z196" s="72">
        <v>43497</v>
      </c>
      <c r="AA196" s="22"/>
      <c r="AB196" s="24">
        <v>0</v>
      </c>
      <c r="AC196" s="24">
        <v>1</v>
      </c>
      <c r="AD196" s="24" t="s">
        <v>150</v>
      </c>
      <c r="AE196" s="24">
        <v>0</v>
      </c>
      <c r="AF196" s="24">
        <v>0.26</v>
      </c>
      <c r="AG196" s="39">
        <v>44582</v>
      </c>
      <c r="AH196" s="24">
        <v>0</v>
      </c>
      <c r="AI196" s="24">
        <v>0</v>
      </c>
      <c r="AJ196" s="24">
        <v>0</v>
      </c>
      <c r="AK196" s="24">
        <v>0</v>
      </c>
      <c r="AL196" s="24">
        <v>0</v>
      </c>
      <c r="AM196" s="24" t="s">
        <v>462</v>
      </c>
      <c r="AN196" s="24" t="s">
        <v>320</v>
      </c>
      <c r="AO196" s="24"/>
      <c r="AP196" s="24"/>
      <c r="AQ196" s="24"/>
      <c r="AR196" s="24"/>
      <c r="AS196" s="28"/>
      <c r="AT196" s="28"/>
      <c r="AU196" s="20" t="s">
        <v>130</v>
      </c>
      <c r="AV196" s="28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9"/>
      <c r="BL196" s="29"/>
      <c r="BM196" s="29"/>
      <c r="BN196" s="24"/>
      <c r="BO196" s="24"/>
      <c r="BP196" s="24"/>
      <c r="BQ196" s="24"/>
      <c r="BR196" s="24"/>
      <c r="BS196" s="24"/>
      <c r="BT196" s="24"/>
      <c r="BU196" s="24"/>
      <c r="BV196" s="24">
        <v>0</v>
      </c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  <c r="CP196" s="24"/>
      <c r="CQ196" s="24"/>
      <c r="CR196" s="24"/>
      <c r="CS196" s="24"/>
      <c r="CT196" s="24"/>
      <c r="CU196" s="24"/>
      <c r="CV196" s="24"/>
      <c r="CW196" s="24"/>
      <c r="CX196" s="24"/>
      <c r="CY196" s="24">
        <v>0</v>
      </c>
      <c r="CZ196" s="24">
        <v>0</v>
      </c>
      <c r="DA196" s="24">
        <v>0</v>
      </c>
      <c r="DB196" s="24">
        <v>0</v>
      </c>
      <c r="DC196" s="24">
        <v>0</v>
      </c>
      <c r="DD196" s="24">
        <v>0</v>
      </c>
      <c r="DE196" s="24">
        <v>0</v>
      </c>
      <c r="DF196" s="24">
        <v>0</v>
      </c>
      <c r="DG196" s="24">
        <v>0</v>
      </c>
      <c r="DH196" s="39">
        <v>44704</v>
      </c>
    </row>
    <row r="197" spans="1:112" x14ac:dyDescent="0.25">
      <c r="A197" s="15">
        <v>184</v>
      </c>
      <c r="B197" s="75">
        <v>44711</v>
      </c>
      <c r="C197" s="37" t="s">
        <v>464</v>
      </c>
      <c r="D197" s="37">
        <v>531018072</v>
      </c>
      <c r="E197" s="75">
        <v>19650</v>
      </c>
      <c r="F197" s="20" t="s">
        <v>124</v>
      </c>
      <c r="G197" s="15">
        <v>38.28</v>
      </c>
      <c r="H197" s="76">
        <v>3.73</v>
      </c>
      <c r="I197" s="75">
        <v>44697</v>
      </c>
      <c r="J197" s="23">
        <f t="shared" si="52"/>
        <v>68</v>
      </c>
      <c r="K197" s="23">
        <v>35</v>
      </c>
      <c r="L197" s="24" t="s">
        <v>106</v>
      </c>
      <c r="M197" s="23">
        <v>9</v>
      </c>
      <c r="N197" s="23">
        <v>8</v>
      </c>
      <c r="O197" s="24">
        <v>0</v>
      </c>
      <c r="P197" s="24">
        <v>0</v>
      </c>
      <c r="Q197" s="24">
        <v>0</v>
      </c>
      <c r="R197" s="24">
        <v>0</v>
      </c>
      <c r="S197" s="23">
        <v>0</v>
      </c>
      <c r="T197" s="23" t="s">
        <v>465</v>
      </c>
      <c r="U197" s="23"/>
      <c r="V197" s="23">
        <v>1</v>
      </c>
      <c r="W197" s="23" t="s">
        <v>108</v>
      </c>
      <c r="X197" s="72">
        <v>44707</v>
      </c>
      <c r="Y197" s="23"/>
      <c r="Z197" s="72">
        <v>44718</v>
      </c>
      <c r="AA197" s="22"/>
      <c r="AB197" s="24">
        <v>1</v>
      </c>
      <c r="AC197" s="24">
        <v>1</v>
      </c>
      <c r="AD197" s="24" t="s">
        <v>150</v>
      </c>
      <c r="AE197" s="24">
        <v>0</v>
      </c>
      <c r="AF197" s="24">
        <v>0.09</v>
      </c>
      <c r="AG197" s="39">
        <v>44791</v>
      </c>
      <c r="AH197" s="24">
        <v>1</v>
      </c>
      <c r="AI197" s="24">
        <v>1</v>
      </c>
      <c r="AJ197" s="24">
        <v>0</v>
      </c>
      <c r="AK197" s="24">
        <v>1</v>
      </c>
      <c r="AL197" s="24">
        <v>0</v>
      </c>
      <c r="AM197" s="24" t="s">
        <v>367</v>
      </c>
      <c r="AN197" s="24" t="s">
        <v>135</v>
      </c>
      <c r="AO197" s="24"/>
      <c r="AP197" s="24">
        <v>1</v>
      </c>
      <c r="AQ197" s="39">
        <v>44763</v>
      </c>
      <c r="AR197" s="31">
        <v>45061</v>
      </c>
      <c r="AS197" s="28"/>
      <c r="AT197" s="28">
        <f t="shared" ref="AT197:AT212" si="62">_xlfn.DAYS(AR197,AQ197)</f>
        <v>298</v>
      </c>
      <c r="AU197" s="20">
        <v>1</v>
      </c>
      <c r="AV197" s="28">
        <f t="shared" ref="AV197:AV212" si="63">DATEDIF(E197,AQ197,"Y")</f>
        <v>68</v>
      </c>
      <c r="AW197" s="39">
        <v>44756</v>
      </c>
      <c r="AX197" s="24">
        <v>0.31</v>
      </c>
      <c r="AY197" s="24"/>
      <c r="AZ197" s="24"/>
      <c r="BA197" s="24">
        <v>3.35</v>
      </c>
      <c r="BB197" s="24">
        <v>1.34</v>
      </c>
      <c r="BC197" s="24">
        <v>4.5</v>
      </c>
      <c r="BD197" s="24">
        <v>147</v>
      </c>
      <c r="BE197" s="24">
        <v>4.21</v>
      </c>
      <c r="BF197" s="24">
        <v>160</v>
      </c>
      <c r="BG197" s="24">
        <v>2.13</v>
      </c>
      <c r="BH197" s="24">
        <v>0.4</v>
      </c>
      <c r="BI197" s="24">
        <v>1.46</v>
      </c>
      <c r="BJ197" s="24">
        <f t="shared" ref="BJ197:BJ212" si="64">BG197/BI197</f>
        <v>1.4589041095890412</v>
      </c>
      <c r="BK197" s="29">
        <f t="shared" ref="BK197:BK212" si="65">BI197/BH197</f>
        <v>3.65</v>
      </c>
      <c r="BL197" s="29">
        <f t="shared" ref="BL197:BL212" si="66">BF197/BI197</f>
        <v>109.58904109589041</v>
      </c>
      <c r="BM197" s="29">
        <f t="shared" ref="BM197:BM212" si="67">BL197*BG197</f>
        <v>233.42465753424656</v>
      </c>
      <c r="BN197" s="24">
        <v>1</v>
      </c>
      <c r="BO197" s="24">
        <v>0</v>
      </c>
      <c r="BP197" s="24">
        <v>0.09</v>
      </c>
      <c r="BQ197" s="39">
        <v>44791</v>
      </c>
      <c r="BR197" s="24">
        <v>0</v>
      </c>
      <c r="BS197" s="24">
        <v>0</v>
      </c>
      <c r="BT197" s="24">
        <v>0</v>
      </c>
      <c r="BU197" s="24">
        <v>0</v>
      </c>
      <c r="BV197" s="24">
        <v>0</v>
      </c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  <c r="CP197" s="24"/>
      <c r="CQ197" s="24"/>
      <c r="CR197" s="24"/>
      <c r="CS197" s="24"/>
      <c r="CT197" s="24"/>
      <c r="CU197" s="24"/>
      <c r="CV197" s="24"/>
      <c r="CW197" s="24"/>
      <c r="CX197" s="24"/>
      <c r="CY197" s="24">
        <v>0</v>
      </c>
      <c r="CZ197" s="24">
        <v>0</v>
      </c>
      <c r="DA197" s="24">
        <v>0</v>
      </c>
      <c r="DB197" s="24">
        <v>0</v>
      </c>
      <c r="DC197" s="24">
        <v>0</v>
      </c>
      <c r="DD197" s="24">
        <v>0</v>
      </c>
      <c r="DE197" s="24">
        <v>0</v>
      </c>
      <c r="DF197" s="24">
        <v>0</v>
      </c>
      <c r="DG197" s="24">
        <v>0</v>
      </c>
      <c r="DH197" s="39">
        <v>44791</v>
      </c>
    </row>
    <row r="198" spans="1:112" x14ac:dyDescent="0.25">
      <c r="A198" s="15">
        <v>187</v>
      </c>
      <c r="B198" s="75">
        <v>44727</v>
      </c>
      <c r="C198" s="37" t="s">
        <v>468</v>
      </c>
      <c r="D198" s="37">
        <v>500812025</v>
      </c>
      <c r="E198" s="74">
        <v>18487</v>
      </c>
      <c r="F198" s="20" t="s">
        <v>124</v>
      </c>
      <c r="G198" s="15">
        <v>1.17</v>
      </c>
      <c r="H198" s="76">
        <v>3.8</v>
      </c>
      <c r="I198" s="75">
        <v>43101</v>
      </c>
      <c r="J198" s="23">
        <f t="shared" si="52"/>
        <v>67</v>
      </c>
      <c r="K198" s="23">
        <v>7.2</v>
      </c>
      <c r="L198" s="24" t="s">
        <v>152</v>
      </c>
      <c r="M198" s="23">
        <v>7</v>
      </c>
      <c r="N198" s="23">
        <v>7</v>
      </c>
      <c r="O198" s="24"/>
      <c r="P198" s="24">
        <v>0</v>
      </c>
      <c r="Q198" s="24">
        <v>1</v>
      </c>
      <c r="R198" s="24">
        <v>0</v>
      </c>
      <c r="S198" s="23">
        <v>0</v>
      </c>
      <c r="T198" s="23" t="s">
        <v>127</v>
      </c>
      <c r="U198" s="23"/>
      <c r="V198" s="23">
        <v>0</v>
      </c>
      <c r="W198" s="23" t="s">
        <v>128</v>
      </c>
      <c r="X198" s="72">
        <v>44607</v>
      </c>
      <c r="Y198" s="23"/>
      <c r="Z198" s="72">
        <v>43313</v>
      </c>
      <c r="AA198" s="22"/>
      <c r="AB198" s="24">
        <v>0</v>
      </c>
      <c r="AC198" s="24">
        <v>1</v>
      </c>
      <c r="AD198" s="24" t="s">
        <v>109</v>
      </c>
      <c r="AE198" s="24">
        <v>0</v>
      </c>
      <c r="AF198" s="24"/>
      <c r="AG198" s="24"/>
      <c r="AH198" s="24">
        <v>0</v>
      </c>
      <c r="AI198" s="24">
        <v>1</v>
      </c>
      <c r="AJ198" s="24">
        <v>0</v>
      </c>
      <c r="AK198" s="24">
        <v>0</v>
      </c>
      <c r="AL198" s="24">
        <v>0</v>
      </c>
      <c r="AM198" s="24" t="s">
        <v>367</v>
      </c>
      <c r="AN198" s="24" t="s">
        <v>135</v>
      </c>
      <c r="AO198" s="24"/>
      <c r="AP198" s="24">
        <v>0</v>
      </c>
      <c r="AQ198" s="39">
        <v>44727</v>
      </c>
      <c r="AR198" s="31">
        <v>45061</v>
      </c>
      <c r="AS198" s="28"/>
      <c r="AT198" s="28">
        <f t="shared" si="62"/>
        <v>334</v>
      </c>
      <c r="AU198" s="20">
        <v>1</v>
      </c>
      <c r="AV198" s="28">
        <f t="shared" si="63"/>
        <v>71</v>
      </c>
      <c r="AW198" s="39">
        <v>44726</v>
      </c>
      <c r="AX198" s="24">
        <v>1.17</v>
      </c>
      <c r="AY198" s="24"/>
      <c r="AZ198" s="24">
        <v>166.22</v>
      </c>
      <c r="BA198" s="24">
        <v>3.8</v>
      </c>
      <c r="BB198" s="24">
        <v>1.65</v>
      </c>
      <c r="BC198" s="24">
        <v>4</v>
      </c>
      <c r="BD198" s="24">
        <v>151</v>
      </c>
      <c r="BE198" s="24">
        <v>6.93</v>
      </c>
      <c r="BF198" s="24">
        <v>215</v>
      </c>
      <c r="BG198" s="24">
        <v>3.77</v>
      </c>
      <c r="BH198" s="24">
        <v>0.71</v>
      </c>
      <c r="BI198" s="24">
        <v>2.29</v>
      </c>
      <c r="BJ198" s="24">
        <f t="shared" si="64"/>
        <v>1.6462882096069869</v>
      </c>
      <c r="BK198" s="29">
        <f t="shared" si="65"/>
        <v>3.2253521126760565</v>
      </c>
      <c r="BL198" s="29">
        <f t="shared" si="66"/>
        <v>93.886462882096069</v>
      </c>
      <c r="BM198" s="29">
        <f t="shared" si="67"/>
        <v>353.95196506550218</v>
      </c>
      <c r="BN198" s="24">
        <v>1</v>
      </c>
      <c r="BO198" s="24">
        <v>0</v>
      </c>
      <c r="BP198" s="24">
        <v>0.01</v>
      </c>
      <c r="BQ198" s="39">
        <v>44782</v>
      </c>
      <c r="BR198" s="24">
        <v>1</v>
      </c>
      <c r="BS198" s="24"/>
      <c r="BT198" s="24"/>
      <c r="BU198" s="24">
        <v>1</v>
      </c>
      <c r="BV198" s="24">
        <v>0</v>
      </c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  <c r="CU198" s="24"/>
      <c r="CV198" s="24"/>
      <c r="CW198" s="24"/>
      <c r="CX198" s="24"/>
      <c r="CY198" s="24">
        <v>0</v>
      </c>
      <c r="CZ198" s="24">
        <v>0</v>
      </c>
      <c r="DA198" s="24">
        <v>0</v>
      </c>
      <c r="DB198" s="24">
        <v>0</v>
      </c>
      <c r="DC198" s="24">
        <v>0</v>
      </c>
      <c r="DD198" s="24">
        <v>0</v>
      </c>
      <c r="DE198" s="24">
        <v>0</v>
      </c>
      <c r="DF198" s="24">
        <v>0</v>
      </c>
      <c r="DG198" s="24">
        <v>0</v>
      </c>
      <c r="DH198" s="39">
        <v>44818</v>
      </c>
    </row>
    <row r="199" spans="1:112" x14ac:dyDescent="0.25">
      <c r="A199" s="15">
        <v>189</v>
      </c>
      <c r="B199" s="75">
        <v>44727</v>
      </c>
      <c r="C199" s="37" t="s">
        <v>472</v>
      </c>
      <c r="D199" s="37">
        <v>5510310707</v>
      </c>
      <c r="E199" s="74">
        <v>20393</v>
      </c>
      <c r="F199" s="20" t="s">
        <v>124</v>
      </c>
      <c r="G199" s="15">
        <v>0.8</v>
      </c>
      <c r="H199" s="76">
        <v>2.87</v>
      </c>
      <c r="I199" s="75">
        <v>44516</v>
      </c>
      <c r="J199" s="23">
        <f t="shared" si="52"/>
        <v>66</v>
      </c>
      <c r="K199" s="23">
        <v>34.950000000000003</v>
      </c>
      <c r="L199" s="24" t="s">
        <v>125</v>
      </c>
      <c r="M199" s="23">
        <v>7</v>
      </c>
      <c r="N199" s="23">
        <v>7</v>
      </c>
      <c r="O199" s="24">
        <v>0</v>
      </c>
      <c r="P199" s="24">
        <v>0</v>
      </c>
      <c r="Q199" s="24">
        <v>0</v>
      </c>
      <c r="R199" s="24">
        <v>1</v>
      </c>
      <c r="S199" s="23">
        <v>0</v>
      </c>
      <c r="T199" s="23" t="s">
        <v>473</v>
      </c>
      <c r="U199" s="23"/>
      <c r="V199" s="23">
        <v>1</v>
      </c>
      <c r="W199" s="23" t="s">
        <v>108</v>
      </c>
      <c r="X199" s="72">
        <v>44581</v>
      </c>
      <c r="Y199" s="23"/>
      <c r="Z199" s="72">
        <v>44593</v>
      </c>
      <c r="AA199" s="22"/>
      <c r="AB199" s="24">
        <v>0</v>
      </c>
      <c r="AC199" s="24">
        <v>1</v>
      </c>
      <c r="AD199" s="24" t="s">
        <v>109</v>
      </c>
      <c r="AE199" s="24">
        <v>0</v>
      </c>
      <c r="AF199" s="24">
        <v>0.11</v>
      </c>
      <c r="AG199" s="39">
        <v>44810</v>
      </c>
      <c r="AH199" s="24">
        <v>1</v>
      </c>
      <c r="AI199" s="24">
        <v>0</v>
      </c>
      <c r="AJ199" s="24">
        <v>0</v>
      </c>
      <c r="AK199" s="24">
        <v>0</v>
      </c>
      <c r="AL199" s="24">
        <v>0</v>
      </c>
      <c r="AM199" s="24" t="s">
        <v>367</v>
      </c>
      <c r="AN199" s="24" t="s">
        <v>111</v>
      </c>
      <c r="AO199" s="24" t="s">
        <v>118</v>
      </c>
      <c r="AP199" s="24">
        <v>0</v>
      </c>
      <c r="AQ199" s="39">
        <v>44727</v>
      </c>
      <c r="AR199" s="31">
        <v>45061</v>
      </c>
      <c r="AS199" s="28"/>
      <c r="AT199" s="28">
        <f t="shared" si="62"/>
        <v>334</v>
      </c>
      <c r="AU199" s="20">
        <v>1</v>
      </c>
      <c r="AV199" s="28">
        <f t="shared" si="63"/>
        <v>66</v>
      </c>
      <c r="AW199" s="39">
        <v>44726</v>
      </c>
      <c r="AX199" s="24">
        <v>0.8</v>
      </c>
      <c r="AY199" s="24"/>
      <c r="AZ199" s="24"/>
      <c r="BA199" s="24">
        <v>2.87</v>
      </c>
      <c r="BB199" s="24">
        <v>1.29</v>
      </c>
      <c r="BC199" s="24">
        <v>4</v>
      </c>
      <c r="BD199" s="24">
        <v>138</v>
      </c>
      <c r="BE199" s="24">
        <v>5.53</v>
      </c>
      <c r="BF199" s="24">
        <v>141</v>
      </c>
      <c r="BG199" s="24">
        <v>3.7</v>
      </c>
      <c r="BH199" s="24">
        <v>0.48</v>
      </c>
      <c r="BI199" s="24">
        <v>1.24</v>
      </c>
      <c r="BJ199" s="24">
        <f t="shared" si="64"/>
        <v>2.9838709677419355</v>
      </c>
      <c r="BK199" s="24">
        <f t="shared" si="65"/>
        <v>2.5833333333333335</v>
      </c>
      <c r="BL199" s="24">
        <f t="shared" si="66"/>
        <v>113.70967741935483</v>
      </c>
      <c r="BM199" s="24">
        <f t="shared" si="67"/>
        <v>420.72580645161293</v>
      </c>
      <c r="BN199" s="24">
        <v>1</v>
      </c>
      <c r="BO199" s="24">
        <v>0</v>
      </c>
      <c r="BP199" s="24">
        <v>0.11</v>
      </c>
      <c r="BQ199" s="39">
        <v>44810</v>
      </c>
      <c r="BR199" s="24">
        <v>0</v>
      </c>
      <c r="BS199" s="24"/>
      <c r="BT199" s="24"/>
      <c r="BU199" s="24">
        <v>1</v>
      </c>
      <c r="BV199" s="24">
        <v>0</v>
      </c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  <c r="CU199" s="24"/>
      <c r="CV199" s="24"/>
      <c r="CW199" s="24"/>
      <c r="CX199" s="24"/>
      <c r="CY199" s="24">
        <v>0</v>
      </c>
      <c r="CZ199" s="24">
        <v>0</v>
      </c>
      <c r="DA199" s="24">
        <v>0</v>
      </c>
      <c r="DB199" s="24">
        <v>0</v>
      </c>
      <c r="DC199" s="24">
        <v>0</v>
      </c>
      <c r="DD199" s="24">
        <v>0</v>
      </c>
      <c r="DE199" s="24">
        <v>0</v>
      </c>
      <c r="DF199" s="24">
        <v>0</v>
      </c>
      <c r="DG199" s="24">
        <v>0</v>
      </c>
      <c r="DH199" s="39">
        <v>44831</v>
      </c>
    </row>
    <row r="200" spans="1:112" x14ac:dyDescent="0.25">
      <c r="A200" s="15">
        <v>190</v>
      </c>
      <c r="B200" s="75">
        <v>44729</v>
      </c>
      <c r="C200" s="37" t="s">
        <v>474</v>
      </c>
      <c r="D200" s="37">
        <v>510913239</v>
      </c>
      <c r="E200" s="74">
        <v>18884</v>
      </c>
      <c r="F200" s="20" t="s">
        <v>124</v>
      </c>
      <c r="G200" s="15">
        <v>2.3199999999999998</v>
      </c>
      <c r="H200" s="76">
        <v>2.4500000000000002</v>
      </c>
      <c r="I200" s="75">
        <v>40087</v>
      </c>
      <c r="J200" s="23">
        <f t="shared" ref="J200:J225" si="68">DATEDIF(E200,I200,"y")</f>
        <v>58</v>
      </c>
      <c r="K200" s="23"/>
      <c r="L200" s="24" t="s">
        <v>121</v>
      </c>
      <c r="M200" s="23">
        <v>9</v>
      </c>
      <c r="N200" s="23">
        <v>8</v>
      </c>
      <c r="O200" s="24">
        <v>0</v>
      </c>
      <c r="P200" s="24">
        <v>1</v>
      </c>
      <c r="Q200" s="24">
        <v>0</v>
      </c>
      <c r="R200" s="24">
        <v>1</v>
      </c>
      <c r="S200" s="23">
        <v>0</v>
      </c>
      <c r="T200" s="23" t="s">
        <v>475</v>
      </c>
      <c r="U200" s="23" t="s">
        <v>475</v>
      </c>
      <c r="V200" s="23">
        <v>0</v>
      </c>
      <c r="W200" s="23" t="s">
        <v>138</v>
      </c>
      <c r="X200" s="23"/>
      <c r="Y200" s="72">
        <v>44562</v>
      </c>
      <c r="Z200" s="72">
        <v>43647</v>
      </c>
      <c r="AA200" s="22">
        <f>DATEDIF(Z200,Y200,"d")</f>
        <v>915</v>
      </c>
      <c r="AB200" s="24">
        <v>0</v>
      </c>
      <c r="AC200" s="24">
        <v>1</v>
      </c>
      <c r="AD200" s="24" t="s">
        <v>316</v>
      </c>
      <c r="AE200" s="24">
        <v>1</v>
      </c>
      <c r="AF200" s="24">
        <v>43</v>
      </c>
      <c r="AG200" s="39">
        <v>43833</v>
      </c>
      <c r="AH200" s="24">
        <v>0</v>
      </c>
      <c r="AI200" s="24">
        <v>0</v>
      </c>
      <c r="AJ200" s="24">
        <v>0</v>
      </c>
      <c r="AK200" s="24">
        <v>0</v>
      </c>
      <c r="AL200" s="24">
        <v>0</v>
      </c>
      <c r="AM200" s="24" t="s">
        <v>476</v>
      </c>
      <c r="AN200" s="24" t="s">
        <v>111</v>
      </c>
      <c r="AO200" s="24" t="s">
        <v>118</v>
      </c>
      <c r="AP200" s="24">
        <v>0</v>
      </c>
      <c r="AQ200" s="39">
        <v>44795</v>
      </c>
      <c r="AR200" s="31">
        <v>45061</v>
      </c>
      <c r="AS200" s="28"/>
      <c r="AT200" s="28">
        <f t="shared" si="62"/>
        <v>266</v>
      </c>
      <c r="AU200" s="20">
        <v>1</v>
      </c>
      <c r="AV200" s="28">
        <f t="shared" si="63"/>
        <v>70</v>
      </c>
      <c r="AW200" s="39">
        <v>44795</v>
      </c>
      <c r="AX200" s="24"/>
      <c r="AY200" s="24"/>
      <c r="AZ200" s="24"/>
      <c r="BA200" s="24">
        <v>2.71</v>
      </c>
      <c r="BB200" s="24">
        <v>1.39</v>
      </c>
      <c r="BC200" s="24">
        <v>15.8</v>
      </c>
      <c r="BD200" s="24">
        <v>116</v>
      </c>
      <c r="BE200" s="24">
        <v>9.2100000000000009</v>
      </c>
      <c r="BF200" s="24">
        <v>209</v>
      </c>
      <c r="BG200" s="24">
        <v>6.89</v>
      </c>
      <c r="BH200" s="24">
        <v>0.94</v>
      </c>
      <c r="BI200" s="24">
        <v>1.31</v>
      </c>
      <c r="BJ200" s="24">
        <f t="shared" si="64"/>
        <v>5.2595419847328237</v>
      </c>
      <c r="BK200" s="24">
        <f t="shared" si="65"/>
        <v>1.3936170212765959</v>
      </c>
      <c r="BL200" s="24">
        <f t="shared" si="66"/>
        <v>159.54198473282443</v>
      </c>
      <c r="BM200" s="24">
        <f t="shared" si="67"/>
        <v>1099.2442748091603</v>
      </c>
      <c r="BN200" s="24">
        <v>1</v>
      </c>
      <c r="BO200" s="24">
        <v>0</v>
      </c>
      <c r="BP200" s="24"/>
      <c r="BQ200" s="24"/>
      <c r="BR200" s="24"/>
      <c r="BS200" s="24"/>
      <c r="BT200" s="24"/>
      <c r="BU200" s="24">
        <v>0</v>
      </c>
      <c r="BV200" s="24">
        <v>0</v>
      </c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4"/>
      <c r="CS200" s="24"/>
      <c r="CT200" s="24"/>
      <c r="CU200" s="24"/>
      <c r="CV200" s="24"/>
      <c r="CW200" s="24"/>
      <c r="CX200" s="24"/>
      <c r="CY200" s="24">
        <v>0</v>
      </c>
      <c r="CZ200" s="24">
        <v>0</v>
      </c>
      <c r="DA200" s="24">
        <v>0</v>
      </c>
      <c r="DB200" s="24">
        <v>0</v>
      </c>
      <c r="DC200" s="24">
        <v>0</v>
      </c>
      <c r="DD200" s="24">
        <v>0</v>
      </c>
      <c r="DE200" s="24">
        <v>0</v>
      </c>
      <c r="DF200" s="24">
        <v>0</v>
      </c>
      <c r="DG200" s="24">
        <v>0</v>
      </c>
      <c r="DH200" s="39">
        <v>44813</v>
      </c>
    </row>
    <row r="201" spans="1:112" x14ac:dyDescent="0.25">
      <c r="A201" s="15">
        <v>191</v>
      </c>
      <c r="B201" s="75">
        <v>44732</v>
      </c>
      <c r="C201" s="37" t="s">
        <v>477</v>
      </c>
      <c r="D201" s="37">
        <v>481221085</v>
      </c>
      <c r="E201" s="74">
        <v>17888</v>
      </c>
      <c r="F201" s="20" t="s">
        <v>124</v>
      </c>
      <c r="G201" s="15">
        <v>24.55</v>
      </c>
      <c r="H201" s="76">
        <v>3.63</v>
      </c>
      <c r="I201" s="75">
        <v>44456</v>
      </c>
      <c r="J201" s="23">
        <f t="shared" si="68"/>
        <v>72</v>
      </c>
      <c r="K201" s="23">
        <v>76</v>
      </c>
      <c r="L201" s="24" t="s">
        <v>121</v>
      </c>
      <c r="M201" s="23">
        <v>9</v>
      </c>
      <c r="N201" s="23">
        <v>8</v>
      </c>
      <c r="O201" s="24">
        <v>0</v>
      </c>
      <c r="P201" s="24">
        <v>0</v>
      </c>
      <c r="Q201" s="24">
        <v>0</v>
      </c>
      <c r="R201" s="24">
        <v>0</v>
      </c>
      <c r="S201" s="23">
        <v>0</v>
      </c>
      <c r="T201" s="23" t="s">
        <v>478</v>
      </c>
      <c r="U201" s="23"/>
      <c r="V201" s="23">
        <v>1</v>
      </c>
      <c r="W201" s="23" t="s">
        <v>108</v>
      </c>
      <c r="X201" s="72">
        <v>44470</v>
      </c>
      <c r="Y201" s="72">
        <v>44789</v>
      </c>
      <c r="Z201" s="72">
        <v>44501</v>
      </c>
      <c r="AA201" s="22">
        <f>DATEDIF(Z201,Y201,"d")</f>
        <v>288</v>
      </c>
      <c r="AB201" s="24">
        <v>0</v>
      </c>
      <c r="AC201" s="24">
        <v>1</v>
      </c>
      <c r="AD201" s="24" t="s">
        <v>117</v>
      </c>
      <c r="AE201" s="24">
        <v>0</v>
      </c>
      <c r="AF201" s="24"/>
      <c r="AG201" s="24"/>
      <c r="AH201" s="24">
        <v>0</v>
      </c>
      <c r="AI201" s="24">
        <v>1</v>
      </c>
      <c r="AJ201" s="24">
        <v>0</v>
      </c>
      <c r="AK201" s="24">
        <v>0</v>
      </c>
      <c r="AL201" s="24">
        <v>0</v>
      </c>
      <c r="AM201" s="24" t="s">
        <v>132</v>
      </c>
      <c r="AN201" s="24" t="s">
        <v>111</v>
      </c>
      <c r="AO201" s="24" t="s">
        <v>118</v>
      </c>
      <c r="AP201" s="24">
        <v>0</v>
      </c>
      <c r="AQ201" s="39">
        <v>44806</v>
      </c>
      <c r="AR201" s="31">
        <v>45061</v>
      </c>
      <c r="AS201" s="28"/>
      <c r="AT201" s="28">
        <f t="shared" si="62"/>
        <v>255</v>
      </c>
      <c r="AU201" s="20">
        <v>1</v>
      </c>
      <c r="AV201" s="28">
        <f t="shared" si="63"/>
        <v>73</v>
      </c>
      <c r="AW201" s="39">
        <v>44799</v>
      </c>
      <c r="AX201" s="24">
        <v>99.26</v>
      </c>
      <c r="AY201" s="24"/>
      <c r="AZ201" s="24"/>
      <c r="BA201" s="24">
        <v>5.04</v>
      </c>
      <c r="BB201" s="24">
        <v>7.39</v>
      </c>
      <c r="BC201" s="24">
        <v>20.100000000000001</v>
      </c>
      <c r="BD201" s="24">
        <v>131</v>
      </c>
      <c r="BE201" s="24">
        <v>10.01</v>
      </c>
      <c r="BF201" s="24">
        <v>292</v>
      </c>
      <c r="BG201" s="24">
        <v>5.61</v>
      </c>
      <c r="BH201" s="24">
        <v>0.9</v>
      </c>
      <c r="BI201" s="24">
        <v>3.04</v>
      </c>
      <c r="BJ201" s="24">
        <f t="shared" si="64"/>
        <v>1.8453947368421053</v>
      </c>
      <c r="BK201" s="24">
        <f t="shared" si="65"/>
        <v>3.3777777777777778</v>
      </c>
      <c r="BL201" s="24">
        <f t="shared" si="66"/>
        <v>96.05263157894737</v>
      </c>
      <c r="BM201" s="24">
        <f t="shared" si="67"/>
        <v>538.8552631578948</v>
      </c>
      <c r="BN201" s="24">
        <v>0</v>
      </c>
      <c r="BO201" s="24">
        <v>1</v>
      </c>
      <c r="BP201" s="24"/>
      <c r="BQ201" s="24"/>
      <c r="BR201" s="24">
        <v>0</v>
      </c>
      <c r="BS201" s="24"/>
      <c r="BT201" s="24"/>
      <c r="BU201" s="24">
        <v>0</v>
      </c>
      <c r="BV201" s="24">
        <v>0</v>
      </c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  <c r="CQ201" s="24"/>
      <c r="CR201" s="24"/>
      <c r="CS201" s="24"/>
      <c r="CT201" s="24"/>
      <c r="CU201" s="24"/>
      <c r="CV201" s="24"/>
      <c r="CW201" s="24"/>
      <c r="CX201" s="24"/>
      <c r="CY201" s="24">
        <v>0</v>
      </c>
      <c r="CZ201" s="24">
        <v>0</v>
      </c>
      <c r="DA201" s="24">
        <v>0</v>
      </c>
      <c r="DB201" s="24">
        <v>0</v>
      </c>
      <c r="DC201" s="24">
        <v>0</v>
      </c>
      <c r="DD201" s="24">
        <v>0</v>
      </c>
      <c r="DE201" s="24">
        <v>1</v>
      </c>
      <c r="DF201" s="24">
        <v>0</v>
      </c>
      <c r="DG201" s="24">
        <v>0</v>
      </c>
      <c r="DH201" s="39">
        <v>44866</v>
      </c>
    </row>
    <row r="202" spans="1:112" x14ac:dyDescent="0.25">
      <c r="A202" s="15">
        <v>193</v>
      </c>
      <c r="B202" s="75">
        <v>44733</v>
      </c>
      <c r="C202" s="37" t="s">
        <v>480</v>
      </c>
      <c r="D202" s="37">
        <v>5707292085</v>
      </c>
      <c r="E202" s="74">
        <v>21030</v>
      </c>
      <c r="F202" s="20" t="s">
        <v>124</v>
      </c>
      <c r="G202" s="15">
        <v>2.11</v>
      </c>
      <c r="H202" s="76">
        <v>2.9</v>
      </c>
      <c r="I202" s="75">
        <v>44566</v>
      </c>
      <c r="J202" s="23">
        <f t="shared" si="68"/>
        <v>64</v>
      </c>
      <c r="K202" s="23">
        <v>202</v>
      </c>
      <c r="L202" s="24" t="s">
        <v>121</v>
      </c>
      <c r="M202" s="23">
        <v>9</v>
      </c>
      <c r="N202" s="23">
        <v>8</v>
      </c>
      <c r="O202" s="24">
        <v>0</v>
      </c>
      <c r="P202" s="24">
        <v>0</v>
      </c>
      <c r="Q202" s="24">
        <v>0</v>
      </c>
      <c r="R202" s="24">
        <v>0</v>
      </c>
      <c r="S202" s="23">
        <v>0</v>
      </c>
      <c r="T202" s="23" t="s">
        <v>332</v>
      </c>
      <c r="U202" s="23"/>
      <c r="V202" s="23">
        <v>1</v>
      </c>
      <c r="W202" s="23" t="s">
        <v>108</v>
      </c>
      <c r="X202" s="72">
        <v>44566</v>
      </c>
      <c r="Y202" s="23"/>
      <c r="Z202" s="72">
        <v>44599</v>
      </c>
      <c r="AA202" s="22"/>
      <c r="AB202" s="24">
        <v>1</v>
      </c>
      <c r="AC202" s="24">
        <v>1</v>
      </c>
      <c r="AD202" s="24" t="s">
        <v>150</v>
      </c>
      <c r="AE202" s="24">
        <v>0</v>
      </c>
      <c r="AF202" s="24">
        <v>2.11</v>
      </c>
      <c r="AG202" s="39">
        <v>44733</v>
      </c>
      <c r="AH202" s="24">
        <v>1</v>
      </c>
      <c r="AI202" s="24">
        <v>0</v>
      </c>
      <c r="AJ202" s="24">
        <v>0</v>
      </c>
      <c r="AK202" s="24">
        <v>0</v>
      </c>
      <c r="AL202" s="24">
        <v>0</v>
      </c>
      <c r="AM202" s="24" t="s">
        <v>110</v>
      </c>
      <c r="AN202" s="24" t="s">
        <v>111</v>
      </c>
      <c r="AO202" s="24" t="s">
        <v>118</v>
      </c>
      <c r="AP202" s="24">
        <v>1</v>
      </c>
      <c r="AQ202" s="39">
        <v>44737</v>
      </c>
      <c r="AR202" s="31">
        <v>45061</v>
      </c>
      <c r="AS202" s="28"/>
      <c r="AT202" s="28">
        <f t="shared" si="62"/>
        <v>324</v>
      </c>
      <c r="AU202" s="20">
        <v>1</v>
      </c>
      <c r="AV202" s="28">
        <f t="shared" si="63"/>
        <v>64</v>
      </c>
      <c r="AW202" s="39">
        <v>44733</v>
      </c>
      <c r="AX202" s="24">
        <v>2.11</v>
      </c>
      <c r="AY202" s="24">
        <v>17.02</v>
      </c>
      <c r="AZ202" s="24">
        <v>400.6</v>
      </c>
      <c r="BA202" s="24">
        <v>2.9</v>
      </c>
      <c r="BB202" s="24">
        <v>1.19</v>
      </c>
      <c r="BC202" s="24">
        <v>53.9</v>
      </c>
      <c r="BD202" s="24">
        <v>109</v>
      </c>
      <c r="BE202" s="24">
        <v>8.9600000000000009</v>
      </c>
      <c r="BF202" s="24">
        <v>340</v>
      </c>
      <c r="BG202" s="24">
        <v>4.05</v>
      </c>
      <c r="BH202" s="24">
        <v>0.61</v>
      </c>
      <c r="BI202" s="24">
        <v>3.77</v>
      </c>
      <c r="BJ202" s="24">
        <f t="shared" si="64"/>
        <v>1.0742705570291777</v>
      </c>
      <c r="BK202" s="24">
        <f t="shared" si="65"/>
        <v>6.1803278688524594</v>
      </c>
      <c r="BL202" s="24">
        <f t="shared" si="66"/>
        <v>90.185676392572944</v>
      </c>
      <c r="BM202" s="24">
        <f t="shared" si="67"/>
        <v>365.25198938992042</v>
      </c>
      <c r="BN202" s="24">
        <v>1</v>
      </c>
      <c r="BO202" s="24">
        <v>0</v>
      </c>
      <c r="BP202" s="24">
        <v>0.21</v>
      </c>
      <c r="BQ202" s="39">
        <v>44853</v>
      </c>
      <c r="BR202" s="24">
        <v>0</v>
      </c>
      <c r="BS202" s="24"/>
      <c r="BT202" s="24"/>
      <c r="BU202" s="24">
        <v>1</v>
      </c>
      <c r="BV202" s="24">
        <v>0</v>
      </c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  <c r="CU202" s="24"/>
      <c r="CV202" s="24"/>
      <c r="CW202" s="24"/>
      <c r="CX202" s="24"/>
      <c r="CY202" s="24">
        <v>0</v>
      </c>
      <c r="CZ202" s="24">
        <v>0</v>
      </c>
      <c r="DA202" s="24">
        <v>0</v>
      </c>
      <c r="DB202" s="24">
        <v>0</v>
      </c>
      <c r="DC202" s="24">
        <v>0</v>
      </c>
      <c r="DD202" s="24">
        <v>0</v>
      </c>
      <c r="DE202" s="24">
        <v>0</v>
      </c>
      <c r="DF202" s="24">
        <v>0</v>
      </c>
      <c r="DG202" s="24">
        <v>0</v>
      </c>
      <c r="DH202" s="39">
        <v>44853</v>
      </c>
    </row>
    <row r="203" spans="1:112" x14ac:dyDescent="0.25">
      <c r="A203" s="15">
        <v>198</v>
      </c>
      <c r="B203" s="75">
        <v>44739</v>
      </c>
      <c r="C203" s="37" t="s">
        <v>486</v>
      </c>
      <c r="D203" s="37">
        <v>460716951</v>
      </c>
      <c r="E203" s="74">
        <v>16999</v>
      </c>
      <c r="F203" s="20" t="s">
        <v>124</v>
      </c>
      <c r="G203" s="15">
        <v>85.92</v>
      </c>
      <c r="H203" s="76">
        <v>5.44</v>
      </c>
      <c r="I203" s="75">
        <v>44682</v>
      </c>
      <c r="J203" s="23">
        <f t="shared" si="68"/>
        <v>75</v>
      </c>
      <c r="K203" s="23">
        <v>120</v>
      </c>
      <c r="L203" s="24" t="s">
        <v>121</v>
      </c>
      <c r="M203" s="23">
        <v>9</v>
      </c>
      <c r="N203" s="23">
        <v>8</v>
      </c>
      <c r="O203" s="24">
        <v>0</v>
      </c>
      <c r="P203" s="24">
        <v>0</v>
      </c>
      <c r="Q203" s="24">
        <v>0</v>
      </c>
      <c r="R203" s="24">
        <v>0</v>
      </c>
      <c r="S203" s="23">
        <v>0</v>
      </c>
      <c r="T203" s="23" t="s">
        <v>487</v>
      </c>
      <c r="U203" s="23"/>
      <c r="V203" s="23">
        <v>1</v>
      </c>
      <c r="W203" s="23" t="s">
        <v>108</v>
      </c>
      <c r="X203" s="72">
        <v>44712</v>
      </c>
      <c r="Y203" s="23"/>
      <c r="Z203" s="72">
        <v>44704</v>
      </c>
      <c r="AA203" s="22"/>
      <c r="AB203" s="24">
        <v>1</v>
      </c>
      <c r="AC203" s="24">
        <v>1</v>
      </c>
      <c r="AD203" s="24" t="s">
        <v>117</v>
      </c>
      <c r="AE203" s="24">
        <v>0</v>
      </c>
      <c r="AF203" s="24"/>
      <c r="AG203" s="24"/>
      <c r="AH203" s="24">
        <v>1</v>
      </c>
      <c r="AI203" s="24">
        <v>1</v>
      </c>
      <c r="AJ203" s="24">
        <v>0</v>
      </c>
      <c r="AK203" s="24">
        <v>0</v>
      </c>
      <c r="AL203" s="24">
        <v>0</v>
      </c>
      <c r="AM203" s="24" t="s">
        <v>367</v>
      </c>
      <c r="AN203" s="24" t="s">
        <v>135</v>
      </c>
      <c r="AO203" s="24"/>
      <c r="AP203" s="24">
        <v>1</v>
      </c>
      <c r="AQ203" s="39">
        <v>44775</v>
      </c>
      <c r="AR203" s="31">
        <v>45061</v>
      </c>
      <c r="AS203" s="28"/>
      <c r="AT203" s="28">
        <f t="shared" si="62"/>
        <v>286</v>
      </c>
      <c r="AU203" s="20">
        <v>1</v>
      </c>
      <c r="AV203" s="28">
        <f t="shared" si="63"/>
        <v>76</v>
      </c>
      <c r="AW203" s="39">
        <v>44739</v>
      </c>
      <c r="AX203" s="24">
        <v>85.92</v>
      </c>
      <c r="AY203" s="24"/>
      <c r="AZ203" s="24">
        <v>87.62</v>
      </c>
      <c r="BA203" s="24">
        <v>5.44</v>
      </c>
      <c r="BB203" s="24">
        <v>2.13</v>
      </c>
      <c r="BC203" s="24">
        <v>4</v>
      </c>
      <c r="BD203" s="24">
        <v>149</v>
      </c>
      <c r="BE203" s="24">
        <v>7.69</v>
      </c>
      <c r="BF203" s="24">
        <v>273</v>
      </c>
      <c r="BG203" s="24">
        <v>4.5599999999999996</v>
      </c>
      <c r="BH203" s="24">
        <v>0.64</v>
      </c>
      <c r="BI203" s="24">
        <v>2.06</v>
      </c>
      <c r="BJ203" s="24">
        <f t="shared" si="64"/>
        <v>2.2135922330097086</v>
      </c>
      <c r="BK203" s="24">
        <f t="shared" si="65"/>
        <v>3.21875</v>
      </c>
      <c r="BL203" s="24">
        <f t="shared" si="66"/>
        <v>132.52427184466018</v>
      </c>
      <c r="BM203" s="24">
        <f t="shared" si="67"/>
        <v>604.31067961165036</v>
      </c>
      <c r="BN203" s="24">
        <v>1</v>
      </c>
      <c r="BO203" s="24">
        <v>0</v>
      </c>
      <c r="BP203" s="24"/>
      <c r="BQ203" s="24"/>
      <c r="BR203" s="24">
        <v>1</v>
      </c>
      <c r="BS203" s="24"/>
      <c r="BT203" s="24"/>
      <c r="BU203" s="24">
        <v>0</v>
      </c>
      <c r="BV203" s="24">
        <v>0</v>
      </c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  <c r="CU203" s="24"/>
      <c r="CV203" s="24"/>
      <c r="CW203" s="24"/>
      <c r="CX203" s="24"/>
      <c r="CY203" s="24">
        <v>0</v>
      </c>
      <c r="CZ203" s="24">
        <v>0</v>
      </c>
      <c r="DA203" s="24">
        <v>0</v>
      </c>
      <c r="DB203" s="24">
        <v>0</v>
      </c>
      <c r="DC203" s="24">
        <v>0</v>
      </c>
      <c r="DD203" s="24">
        <v>0</v>
      </c>
      <c r="DE203" s="24">
        <v>0</v>
      </c>
      <c r="DF203" s="24">
        <v>0</v>
      </c>
      <c r="DG203" s="24">
        <v>0</v>
      </c>
      <c r="DH203" s="39">
        <v>44858</v>
      </c>
    </row>
    <row r="204" spans="1:112" x14ac:dyDescent="0.25">
      <c r="A204" s="15">
        <v>201</v>
      </c>
      <c r="B204" s="75">
        <v>44746</v>
      </c>
      <c r="C204" s="37" t="s">
        <v>492</v>
      </c>
      <c r="D204" s="37">
        <v>430530434</v>
      </c>
      <c r="E204" s="74">
        <v>15856</v>
      </c>
      <c r="F204" s="20" t="s">
        <v>124</v>
      </c>
      <c r="G204" s="15">
        <v>5.29</v>
      </c>
      <c r="H204" s="76">
        <v>3.41</v>
      </c>
      <c r="I204" s="75">
        <v>44678</v>
      </c>
      <c r="J204" s="23">
        <f t="shared" si="68"/>
        <v>78</v>
      </c>
      <c r="K204" s="23">
        <v>9</v>
      </c>
      <c r="L204" s="24" t="s">
        <v>106</v>
      </c>
      <c r="M204" s="23">
        <v>9</v>
      </c>
      <c r="N204" s="23">
        <v>8</v>
      </c>
      <c r="O204" s="24">
        <v>0</v>
      </c>
      <c r="P204" s="24">
        <v>0</v>
      </c>
      <c r="Q204" s="24">
        <v>0</v>
      </c>
      <c r="R204" s="24">
        <v>0</v>
      </c>
      <c r="S204" s="23">
        <v>0</v>
      </c>
      <c r="T204" s="23" t="s">
        <v>493</v>
      </c>
      <c r="U204" s="23"/>
      <c r="V204" s="23">
        <v>1</v>
      </c>
      <c r="W204" s="23" t="s">
        <v>108</v>
      </c>
      <c r="X204" s="72">
        <v>44705</v>
      </c>
      <c r="Y204" s="23"/>
      <c r="Z204" s="72">
        <v>44678</v>
      </c>
      <c r="AA204" s="22"/>
      <c r="AB204" s="24">
        <v>1</v>
      </c>
      <c r="AC204" s="24">
        <v>1</v>
      </c>
      <c r="AD204" s="24" t="s">
        <v>117</v>
      </c>
      <c r="AE204" s="24">
        <v>0</v>
      </c>
      <c r="AF204" s="24">
        <v>0.04</v>
      </c>
      <c r="AG204" s="39">
        <v>44844</v>
      </c>
      <c r="AH204" s="24">
        <v>1</v>
      </c>
      <c r="AI204" s="24">
        <v>1</v>
      </c>
      <c r="AJ204" s="24">
        <v>0</v>
      </c>
      <c r="AK204" s="24">
        <v>0</v>
      </c>
      <c r="AL204" s="24">
        <v>0</v>
      </c>
      <c r="AM204" s="24" t="s">
        <v>132</v>
      </c>
      <c r="AN204" s="24" t="s">
        <v>111</v>
      </c>
      <c r="AO204" s="24" t="s">
        <v>118</v>
      </c>
      <c r="AP204" s="24">
        <v>1</v>
      </c>
      <c r="AQ204" s="39">
        <v>44785</v>
      </c>
      <c r="AR204" s="39">
        <v>44803</v>
      </c>
      <c r="AS204" s="28">
        <f>_xlfn.DAYS(AR204,AQ204)</f>
        <v>18</v>
      </c>
      <c r="AT204" s="28">
        <f t="shared" si="62"/>
        <v>18</v>
      </c>
      <c r="AU204" s="20">
        <v>1</v>
      </c>
      <c r="AV204" s="28">
        <f t="shared" si="63"/>
        <v>79</v>
      </c>
      <c r="AW204" s="39">
        <v>44784</v>
      </c>
      <c r="AX204" s="24">
        <v>0.41</v>
      </c>
      <c r="AY204" s="24">
        <v>57.15</v>
      </c>
      <c r="AZ204" s="24"/>
      <c r="BA204" s="24">
        <v>5.25</v>
      </c>
      <c r="BB204" s="24">
        <v>2.17</v>
      </c>
      <c r="BC204" s="24">
        <v>4</v>
      </c>
      <c r="BD204" s="24">
        <v>169</v>
      </c>
      <c r="BE204" s="24">
        <v>6.78</v>
      </c>
      <c r="BF204" s="24">
        <v>197</v>
      </c>
      <c r="BG204" s="24">
        <v>3.92</v>
      </c>
      <c r="BH204" s="24">
        <v>0.46</v>
      </c>
      <c r="BI204" s="24">
        <v>1.26</v>
      </c>
      <c r="BJ204" s="24">
        <f t="shared" si="64"/>
        <v>3.1111111111111112</v>
      </c>
      <c r="BK204" s="24">
        <f t="shared" si="65"/>
        <v>2.7391304347826084</v>
      </c>
      <c r="BL204" s="24">
        <f t="shared" si="66"/>
        <v>156.34920634920636</v>
      </c>
      <c r="BM204" s="24">
        <f t="shared" si="67"/>
        <v>612.88888888888891</v>
      </c>
      <c r="BN204" s="24">
        <v>1</v>
      </c>
      <c r="BO204" s="24">
        <v>0</v>
      </c>
      <c r="BP204" s="24">
        <v>0.04</v>
      </c>
      <c r="BQ204" s="39">
        <v>44844</v>
      </c>
      <c r="BR204" s="24">
        <v>0</v>
      </c>
      <c r="BS204" s="24"/>
      <c r="BT204" s="24"/>
      <c r="BU204" s="24">
        <v>1</v>
      </c>
      <c r="BV204" s="24">
        <v>0</v>
      </c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  <c r="CU204" s="24"/>
      <c r="CV204" s="24"/>
      <c r="CW204" s="24"/>
      <c r="CX204" s="24"/>
      <c r="CY204" s="24">
        <v>0</v>
      </c>
      <c r="CZ204" s="24">
        <v>1</v>
      </c>
      <c r="DA204" s="24">
        <v>0</v>
      </c>
      <c r="DB204" s="24">
        <v>0</v>
      </c>
      <c r="DC204" s="24">
        <v>0</v>
      </c>
      <c r="DD204" s="24">
        <v>0</v>
      </c>
      <c r="DE204" s="24">
        <v>0</v>
      </c>
      <c r="DF204" s="24">
        <v>0</v>
      </c>
      <c r="DG204" s="24">
        <v>1</v>
      </c>
      <c r="DH204" s="39">
        <v>44866</v>
      </c>
    </row>
    <row r="205" spans="1:112" x14ac:dyDescent="0.25">
      <c r="A205" s="15">
        <v>208</v>
      </c>
      <c r="B205" s="75">
        <v>44784</v>
      </c>
      <c r="C205" s="37" t="s">
        <v>504</v>
      </c>
      <c r="D205" s="37">
        <v>530805126</v>
      </c>
      <c r="E205" s="74">
        <v>19576</v>
      </c>
      <c r="F205" s="20" t="s">
        <v>124</v>
      </c>
      <c r="G205" s="15">
        <v>4.88</v>
      </c>
      <c r="H205" s="76">
        <v>3.17</v>
      </c>
      <c r="I205" s="75">
        <v>43752</v>
      </c>
      <c r="J205" s="23">
        <f t="shared" si="68"/>
        <v>66</v>
      </c>
      <c r="K205" s="23">
        <v>11.7</v>
      </c>
      <c r="L205" s="24" t="s">
        <v>106</v>
      </c>
      <c r="M205" s="23">
        <v>9</v>
      </c>
      <c r="N205" s="23">
        <v>8</v>
      </c>
      <c r="O205" s="24">
        <v>0</v>
      </c>
      <c r="P205" s="24">
        <v>1</v>
      </c>
      <c r="Q205" s="24">
        <v>0</v>
      </c>
      <c r="R205" s="24">
        <v>0</v>
      </c>
      <c r="S205" s="23">
        <v>0</v>
      </c>
      <c r="T205" s="23" t="s">
        <v>505</v>
      </c>
      <c r="U205" s="23"/>
      <c r="V205" s="23">
        <v>0</v>
      </c>
      <c r="W205" s="23" t="s">
        <v>128</v>
      </c>
      <c r="X205" s="72">
        <v>44680</v>
      </c>
      <c r="Y205" s="72">
        <v>44686</v>
      </c>
      <c r="Z205" s="72">
        <v>43811</v>
      </c>
      <c r="AA205" s="22">
        <v>875</v>
      </c>
      <c r="AB205" s="24">
        <v>0</v>
      </c>
      <c r="AC205" s="24">
        <v>1</v>
      </c>
      <c r="AD205" s="24" t="s">
        <v>109</v>
      </c>
      <c r="AE205" s="24">
        <v>0</v>
      </c>
      <c r="AF205" s="24"/>
      <c r="AG205" s="24"/>
      <c r="AH205" s="24">
        <v>1</v>
      </c>
      <c r="AI205" s="24">
        <v>1</v>
      </c>
      <c r="AJ205" s="24">
        <v>0</v>
      </c>
      <c r="AK205" s="24">
        <v>0</v>
      </c>
      <c r="AL205" s="24">
        <v>0</v>
      </c>
      <c r="AM205" s="24" t="s">
        <v>132</v>
      </c>
      <c r="AN205" s="24" t="s">
        <v>111</v>
      </c>
      <c r="AO205" s="24" t="s">
        <v>118</v>
      </c>
      <c r="AP205" s="24">
        <v>0</v>
      </c>
      <c r="AQ205" s="39">
        <v>44784</v>
      </c>
      <c r="AR205" s="31">
        <v>45061</v>
      </c>
      <c r="AS205" s="28"/>
      <c r="AT205" s="28">
        <f t="shared" si="62"/>
        <v>277</v>
      </c>
      <c r="AU205" s="20">
        <v>1</v>
      </c>
      <c r="AV205" s="28">
        <f t="shared" si="63"/>
        <v>69</v>
      </c>
      <c r="AW205" s="39">
        <v>44784</v>
      </c>
      <c r="AX205" s="24">
        <v>4.88</v>
      </c>
      <c r="AY205" s="24">
        <v>15.77</v>
      </c>
      <c r="AZ205" s="24">
        <v>25.05</v>
      </c>
      <c r="BA205" s="24">
        <v>3.17</v>
      </c>
      <c r="BB205" s="24">
        <v>1.05</v>
      </c>
      <c r="BC205" s="24">
        <v>4</v>
      </c>
      <c r="BD205" s="24">
        <v>144</v>
      </c>
      <c r="BE205" s="24">
        <v>6.47</v>
      </c>
      <c r="BF205" s="24">
        <v>221</v>
      </c>
      <c r="BG205" s="24">
        <v>3.29</v>
      </c>
      <c r="BH205" s="24">
        <v>0.72</v>
      </c>
      <c r="BI205" s="24">
        <v>2.21</v>
      </c>
      <c r="BJ205" s="24">
        <f t="shared" si="64"/>
        <v>1.4886877828054299</v>
      </c>
      <c r="BK205" s="24">
        <f t="shared" si="65"/>
        <v>3.0694444444444446</v>
      </c>
      <c r="BL205" s="24">
        <f t="shared" si="66"/>
        <v>100</v>
      </c>
      <c r="BM205" s="24">
        <f t="shared" si="67"/>
        <v>329</v>
      </c>
      <c r="BN205" s="24">
        <v>0</v>
      </c>
      <c r="BO205" s="24">
        <v>0</v>
      </c>
      <c r="BP205" s="24"/>
      <c r="BQ205" s="24"/>
      <c r="BR205" s="24">
        <v>0</v>
      </c>
      <c r="BS205" s="24"/>
      <c r="BT205" s="24"/>
      <c r="BU205" s="24">
        <v>0</v>
      </c>
      <c r="BV205" s="24">
        <v>0</v>
      </c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  <c r="CP205" s="24"/>
      <c r="CQ205" s="24"/>
      <c r="CR205" s="24"/>
      <c r="CS205" s="24"/>
      <c r="CT205" s="24"/>
      <c r="CU205" s="24"/>
      <c r="CV205" s="24"/>
      <c r="CW205" s="24"/>
      <c r="CX205" s="24"/>
      <c r="CY205" s="24">
        <v>0</v>
      </c>
      <c r="CZ205" s="24">
        <v>0</v>
      </c>
      <c r="DA205" s="24">
        <v>0</v>
      </c>
      <c r="DB205" s="24">
        <v>0</v>
      </c>
      <c r="DC205" s="24">
        <v>0</v>
      </c>
      <c r="DD205" s="24">
        <v>0</v>
      </c>
      <c r="DE205" s="24">
        <v>0</v>
      </c>
      <c r="DF205" s="24">
        <v>0</v>
      </c>
      <c r="DG205" s="24">
        <v>0</v>
      </c>
      <c r="DH205" s="39">
        <v>44873</v>
      </c>
    </row>
    <row r="206" spans="1:112" x14ac:dyDescent="0.25">
      <c r="A206" s="15">
        <v>209</v>
      </c>
      <c r="B206" s="75">
        <v>44784</v>
      </c>
      <c r="C206" s="37" t="s">
        <v>506</v>
      </c>
      <c r="D206" s="37">
        <v>6307290902</v>
      </c>
      <c r="E206" s="74">
        <v>23221</v>
      </c>
      <c r="F206" s="20" t="s">
        <v>124</v>
      </c>
      <c r="G206" s="15">
        <v>2274.5500000000002</v>
      </c>
      <c r="H206" s="76">
        <v>4.88</v>
      </c>
      <c r="I206" s="75">
        <v>44754</v>
      </c>
      <c r="J206" s="23">
        <f t="shared" si="68"/>
        <v>58</v>
      </c>
      <c r="K206" s="23">
        <v>948</v>
      </c>
      <c r="L206" s="24" t="s">
        <v>155</v>
      </c>
      <c r="M206" s="23">
        <v>10</v>
      </c>
      <c r="N206" s="23">
        <v>8</v>
      </c>
      <c r="O206" s="24">
        <v>0</v>
      </c>
      <c r="P206" s="24">
        <v>0</v>
      </c>
      <c r="Q206" s="24">
        <v>0</v>
      </c>
      <c r="R206" s="24">
        <v>0</v>
      </c>
      <c r="S206" s="23">
        <v>0</v>
      </c>
      <c r="T206" s="23" t="s">
        <v>374</v>
      </c>
      <c r="U206" s="23"/>
      <c r="V206" s="23">
        <v>1</v>
      </c>
      <c r="W206" s="23" t="s">
        <v>108</v>
      </c>
      <c r="X206" s="72">
        <v>44764</v>
      </c>
      <c r="Y206" s="23"/>
      <c r="Z206" s="72">
        <v>44775</v>
      </c>
      <c r="AA206" s="22">
        <v>0</v>
      </c>
      <c r="AB206" s="24">
        <v>0</v>
      </c>
      <c r="AC206" s="24">
        <v>1</v>
      </c>
      <c r="AD206" s="24" t="s">
        <v>117</v>
      </c>
      <c r="AE206" s="24">
        <v>0</v>
      </c>
      <c r="AF206" s="24"/>
      <c r="AG206" s="24"/>
      <c r="AH206" s="24">
        <v>1</v>
      </c>
      <c r="AI206" s="24">
        <v>1</v>
      </c>
      <c r="AJ206" s="24">
        <v>0</v>
      </c>
      <c r="AK206" s="24">
        <v>0</v>
      </c>
      <c r="AL206" s="24">
        <v>0</v>
      </c>
      <c r="AM206" s="24" t="s">
        <v>367</v>
      </c>
      <c r="AN206" s="24" t="s">
        <v>135</v>
      </c>
      <c r="AO206" s="24"/>
      <c r="AP206" s="24">
        <v>0</v>
      </c>
      <c r="AQ206" s="39">
        <v>44784</v>
      </c>
      <c r="AR206" s="39">
        <v>44865</v>
      </c>
      <c r="AS206" s="28">
        <f>_xlfn.DAYS(AR206,AQ206)</f>
        <v>81</v>
      </c>
      <c r="AT206" s="28">
        <f t="shared" si="62"/>
        <v>81</v>
      </c>
      <c r="AU206" s="20">
        <v>1</v>
      </c>
      <c r="AV206" s="28">
        <f t="shared" si="63"/>
        <v>59</v>
      </c>
      <c r="AW206" s="39">
        <v>44784</v>
      </c>
      <c r="AX206" s="24">
        <v>2274.5500000000002</v>
      </c>
      <c r="AY206" s="24">
        <v>15.6</v>
      </c>
      <c r="AZ206" s="24">
        <v>77.11</v>
      </c>
      <c r="BA206" s="24">
        <v>4.88</v>
      </c>
      <c r="BB206" s="24">
        <v>2.71</v>
      </c>
      <c r="BC206" s="24">
        <v>134.30000000000001</v>
      </c>
      <c r="BD206" s="24">
        <v>139</v>
      </c>
      <c r="BE206" s="24">
        <v>13.99</v>
      </c>
      <c r="BF206" s="24">
        <v>288</v>
      </c>
      <c r="BG206" s="24">
        <v>9.44</v>
      </c>
      <c r="BH206" s="24">
        <v>1.82</v>
      </c>
      <c r="BI206" s="24">
        <v>2.61</v>
      </c>
      <c r="BJ206" s="24">
        <f t="shared" si="64"/>
        <v>3.6168582375478926</v>
      </c>
      <c r="BK206" s="24">
        <f t="shared" si="65"/>
        <v>1.4340659340659339</v>
      </c>
      <c r="BL206" s="24">
        <f t="shared" si="66"/>
        <v>110.3448275862069</v>
      </c>
      <c r="BM206" s="24">
        <f t="shared" si="67"/>
        <v>1041.655172413793</v>
      </c>
      <c r="BN206" s="24">
        <v>1</v>
      </c>
      <c r="BO206" s="24">
        <v>1</v>
      </c>
      <c r="BP206" s="24"/>
      <c r="BQ206" s="24"/>
      <c r="BR206" s="24">
        <v>1</v>
      </c>
      <c r="BS206" s="24"/>
      <c r="BT206" s="24"/>
      <c r="BU206" s="24">
        <v>1</v>
      </c>
      <c r="BV206" s="24">
        <v>0</v>
      </c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  <c r="CP206" s="24"/>
      <c r="CQ206" s="24"/>
      <c r="CR206" s="24"/>
      <c r="CS206" s="24"/>
      <c r="CT206" s="24"/>
      <c r="CU206" s="24"/>
      <c r="CV206" s="24"/>
      <c r="CW206" s="24"/>
      <c r="CX206" s="24"/>
      <c r="CY206" s="24">
        <v>0</v>
      </c>
      <c r="CZ206" s="24">
        <v>0</v>
      </c>
      <c r="DA206" s="24">
        <v>1</v>
      </c>
      <c r="DB206" s="24">
        <v>0</v>
      </c>
      <c r="DC206" s="24">
        <v>0</v>
      </c>
      <c r="DD206" s="24">
        <v>0</v>
      </c>
      <c r="DE206" s="24">
        <v>0</v>
      </c>
      <c r="DF206" s="24">
        <v>0</v>
      </c>
      <c r="DG206" s="24">
        <v>0</v>
      </c>
      <c r="DH206" s="39">
        <v>44872</v>
      </c>
    </row>
    <row r="207" spans="1:112" x14ac:dyDescent="0.25">
      <c r="A207" s="15">
        <v>211</v>
      </c>
      <c r="B207" s="75">
        <v>44804</v>
      </c>
      <c r="C207" s="37" t="s">
        <v>510</v>
      </c>
      <c r="D207" s="37">
        <v>430717427</v>
      </c>
      <c r="E207" s="74">
        <v>15904</v>
      </c>
      <c r="F207" s="20" t="s">
        <v>124</v>
      </c>
      <c r="G207" s="15"/>
      <c r="H207" s="76">
        <v>3.37</v>
      </c>
      <c r="I207" s="75">
        <v>41943</v>
      </c>
      <c r="J207" s="23">
        <f t="shared" si="68"/>
        <v>71</v>
      </c>
      <c r="K207" s="23">
        <v>6.94</v>
      </c>
      <c r="L207" s="24" t="s">
        <v>116</v>
      </c>
      <c r="M207" s="23">
        <v>8</v>
      </c>
      <c r="N207" s="23">
        <v>8</v>
      </c>
      <c r="O207" s="24">
        <v>0</v>
      </c>
      <c r="P207" s="24">
        <v>1</v>
      </c>
      <c r="Q207" s="24">
        <v>0</v>
      </c>
      <c r="R207" s="24">
        <v>0</v>
      </c>
      <c r="S207" s="23">
        <v>0</v>
      </c>
      <c r="T207" s="23"/>
      <c r="U207" s="23" t="s">
        <v>511</v>
      </c>
      <c r="V207" s="23">
        <v>0</v>
      </c>
      <c r="W207" s="23" t="s">
        <v>128</v>
      </c>
      <c r="X207" s="72">
        <v>44720</v>
      </c>
      <c r="Y207" s="72">
        <v>44720</v>
      </c>
      <c r="Z207" s="72">
        <v>43839</v>
      </c>
      <c r="AA207" s="22">
        <f>DATEDIF(Z207,Y207,"d")</f>
        <v>881</v>
      </c>
      <c r="AB207" s="24">
        <v>0</v>
      </c>
      <c r="AC207" s="24">
        <v>1</v>
      </c>
      <c r="AD207" s="24" t="s">
        <v>150</v>
      </c>
      <c r="AE207" s="24">
        <v>0</v>
      </c>
      <c r="AF207" s="29">
        <v>0.04</v>
      </c>
      <c r="AG207" s="39">
        <v>44098</v>
      </c>
      <c r="AH207" s="24">
        <v>1</v>
      </c>
      <c r="AI207" s="24">
        <v>1</v>
      </c>
      <c r="AJ207" s="24">
        <v>0</v>
      </c>
      <c r="AK207" s="24">
        <v>0</v>
      </c>
      <c r="AL207" s="24">
        <v>0</v>
      </c>
      <c r="AM207" s="24" t="s">
        <v>132</v>
      </c>
      <c r="AN207" s="24" t="s">
        <v>111</v>
      </c>
      <c r="AO207" s="24" t="s">
        <v>118</v>
      </c>
      <c r="AP207" s="24">
        <v>1</v>
      </c>
      <c r="AQ207" s="39">
        <v>44804</v>
      </c>
      <c r="AR207" s="31">
        <v>45061</v>
      </c>
      <c r="AS207" s="28"/>
      <c r="AT207" s="28">
        <f t="shared" si="62"/>
        <v>257</v>
      </c>
      <c r="AU207" s="20">
        <v>1</v>
      </c>
      <c r="AV207" s="28">
        <f t="shared" si="63"/>
        <v>79</v>
      </c>
      <c r="AW207" s="39">
        <v>44804</v>
      </c>
      <c r="AX207" s="24"/>
      <c r="AY207" s="24"/>
      <c r="AZ207" s="24">
        <v>274.94</v>
      </c>
      <c r="BA207" s="24">
        <v>3.37</v>
      </c>
      <c r="BB207" s="24">
        <v>3.41</v>
      </c>
      <c r="BC207" s="24">
        <v>10.199999999999999</v>
      </c>
      <c r="BD207" s="24">
        <v>117</v>
      </c>
      <c r="BE207" s="24">
        <v>5.94</v>
      </c>
      <c r="BF207" s="24">
        <v>176</v>
      </c>
      <c r="BG207" s="24">
        <v>3.76</v>
      </c>
      <c r="BH207" s="24">
        <v>0.4</v>
      </c>
      <c r="BI207" s="24">
        <v>1.63</v>
      </c>
      <c r="BJ207" s="24">
        <f t="shared" si="64"/>
        <v>2.3067484662576687</v>
      </c>
      <c r="BK207" s="24">
        <f t="shared" si="65"/>
        <v>4.0749999999999993</v>
      </c>
      <c r="BL207" s="24">
        <f t="shared" si="66"/>
        <v>107.97546012269939</v>
      </c>
      <c r="BM207" s="24">
        <f t="shared" si="67"/>
        <v>405.98773006134968</v>
      </c>
      <c r="BN207" s="24">
        <v>0</v>
      </c>
      <c r="BO207" s="24">
        <v>0</v>
      </c>
      <c r="BP207" s="24"/>
      <c r="BQ207" s="24"/>
      <c r="BR207" s="24">
        <v>0</v>
      </c>
      <c r="BS207" s="24"/>
      <c r="BT207" s="24"/>
      <c r="BU207" s="24">
        <v>0</v>
      </c>
      <c r="BV207" s="24">
        <v>0</v>
      </c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  <c r="CP207" s="24"/>
      <c r="CQ207" s="24"/>
      <c r="CR207" s="24"/>
      <c r="CS207" s="24"/>
      <c r="CT207" s="24"/>
      <c r="CU207" s="24"/>
      <c r="CV207" s="24"/>
      <c r="CW207" s="24"/>
      <c r="CX207" s="24"/>
      <c r="CY207" s="24">
        <v>0</v>
      </c>
      <c r="CZ207" s="24">
        <v>0</v>
      </c>
      <c r="DA207" s="24">
        <v>0</v>
      </c>
      <c r="DB207" s="24">
        <v>0</v>
      </c>
      <c r="DC207" s="24">
        <v>1</v>
      </c>
      <c r="DD207" s="24">
        <v>0</v>
      </c>
      <c r="DE207" s="24">
        <v>0</v>
      </c>
      <c r="DF207" s="24">
        <v>0</v>
      </c>
      <c r="DG207" s="24">
        <v>0</v>
      </c>
      <c r="DH207" s="39">
        <v>44869</v>
      </c>
    </row>
    <row r="208" spans="1:112" x14ac:dyDescent="0.25">
      <c r="A208" s="15">
        <v>212</v>
      </c>
      <c r="B208" s="75">
        <v>44806</v>
      </c>
      <c r="C208" s="37" t="s">
        <v>512</v>
      </c>
      <c r="D208" s="37">
        <v>480425403</v>
      </c>
      <c r="E208" s="74">
        <v>17648</v>
      </c>
      <c r="F208" s="20" t="s">
        <v>124</v>
      </c>
      <c r="G208" s="15">
        <v>67.66</v>
      </c>
      <c r="H208" s="76">
        <v>5.31</v>
      </c>
      <c r="I208" s="75">
        <v>44790</v>
      </c>
      <c r="J208" s="23">
        <f t="shared" si="68"/>
        <v>74</v>
      </c>
      <c r="K208" s="23">
        <v>54</v>
      </c>
      <c r="L208" s="24"/>
      <c r="M208" s="23"/>
      <c r="N208" s="23"/>
      <c r="O208" s="24">
        <v>0</v>
      </c>
      <c r="P208" s="24">
        <v>0</v>
      </c>
      <c r="Q208" s="24">
        <v>0</v>
      </c>
      <c r="R208" s="24">
        <v>0</v>
      </c>
      <c r="S208" s="23">
        <v>0</v>
      </c>
      <c r="T208" s="23" t="s">
        <v>513</v>
      </c>
      <c r="U208" s="23"/>
      <c r="V208" s="23">
        <v>1</v>
      </c>
      <c r="W208" s="23" t="s">
        <v>108</v>
      </c>
      <c r="X208" s="72">
        <v>44790</v>
      </c>
      <c r="Y208" s="23"/>
      <c r="Z208" s="72">
        <v>44805</v>
      </c>
      <c r="AA208" s="22"/>
      <c r="AB208" s="24">
        <v>1</v>
      </c>
      <c r="AC208" s="24">
        <v>1</v>
      </c>
      <c r="AD208" s="24" t="s">
        <v>150</v>
      </c>
      <c r="AE208" s="24">
        <v>0</v>
      </c>
      <c r="AF208" s="24"/>
      <c r="AG208" s="24"/>
      <c r="AH208" s="24">
        <v>1</v>
      </c>
      <c r="AI208" s="24">
        <v>1</v>
      </c>
      <c r="AJ208" s="24">
        <v>1</v>
      </c>
      <c r="AK208" s="24">
        <v>1</v>
      </c>
      <c r="AL208" s="24">
        <v>0</v>
      </c>
      <c r="AM208" s="24" t="s">
        <v>132</v>
      </c>
      <c r="AN208" s="24" t="s">
        <v>135</v>
      </c>
      <c r="AO208" s="24"/>
      <c r="AP208" s="24">
        <v>1</v>
      </c>
      <c r="AQ208" s="39">
        <v>44879</v>
      </c>
      <c r="AR208" s="31">
        <v>45061</v>
      </c>
      <c r="AS208" s="28"/>
      <c r="AT208" s="28">
        <f t="shared" si="62"/>
        <v>182</v>
      </c>
      <c r="AU208" s="20">
        <v>1</v>
      </c>
      <c r="AV208" s="28">
        <f t="shared" si="63"/>
        <v>74</v>
      </c>
      <c r="AW208" s="39">
        <v>44879</v>
      </c>
      <c r="AX208" s="24">
        <v>32.99</v>
      </c>
      <c r="AY208" s="24"/>
      <c r="AZ208" s="24"/>
      <c r="BA208" s="24">
        <v>3.6</v>
      </c>
      <c r="BB208" s="24">
        <v>2.14</v>
      </c>
      <c r="BC208" s="24">
        <v>5.6</v>
      </c>
      <c r="BD208" s="24">
        <v>150</v>
      </c>
      <c r="BE208" s="24">
        <v>9.61</v>
      </c>
      <c r="BF208" s="24">
        <v>282</v>
      </c>
      <c r="BG208" s="24">
        <v>4.26</v>
      </c>
      <c r="BH208" s="24">
        <v>0.99</v>
      </c>
      <c r="BI208" s="24">
        <v>3.92</v>
      </c>
      <c r="BJ208" s="24">
        <f t="shared" si="64"/>
        <v>1.0867346938775511</v>
      </c>
      <c r="BK208" s="24">
        <f t="shared" si="65"/>
        <v>3.9595959595959598</v>
      </c>
      <c r="BL208" s="24">
        <f t="shared" si="66"/>
        <v>71.938775510204081</v>
      </c>
      <c r="BM208" s="24">
        <f t="shared" si="67"/>
        <v>306.4591836734694</v>
      </c>
      <c r="BN208" s="24">
        <v>0</v>
      </c>
      <c r="BO208" s="24">
        <v>0</v>
      </c>
      <c r="BP208" s="24"/>
      <c r="BQ208" s="24"/>
      <c r="BR208" s="24"/>
      <c r="BS208" s="24"/>
      <c r="BT208" s="24"/>
      <c r="BU208" s="24">
        <v>0</v>
      </c>
      <c r="BV208" s="24">
        <v>0</v>
      </c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  <c r="CP208" s="24"/>
      <c r="CQ208" s="24"/>
      <c r="CR208" s="24"/>
      <c r="CS208" s="24"/>
      <c r="CT208" s="24"/>
      <c r="CU208" s="24"/>
      <c r="CV208" s="24"/>
      <c r="CW208" s="24"/>
      <c r="CX208" s="24"/>
      <c r="CY208" s="24">
        <v>0</v>
      </c>
      <c r="CZ208" s="24">
        <v>0</v>
      </c>
      <c r="DA208" s="24">
        <v>0</v>
      </c>
      <c r="DB208" s="24">
        <v>0</v>
      </c>
      <c r="DC208" s="24">
        <v>0</v>
      </c>
      <c r="DD208" s="24">
        <v>0</v>
      </c>
      <c r="DE208" s="24">
        <v>0</v>
      </c>
      <c r="DF208" s="24">
        <v>0</v>
      </c>
      <c r="DG208" s="24">
        <v>0</v>
      </c>
      <c r="DH208" s="39">
        <v>44879</v>
      </c>
    </row>
    <row r="209" spans="1:113" x14ac:dyDescent="0.25">
      <c r="A209" s="15">
        <v>213</v>
      </c>
      <c r="B209" s="75">
        <v>44810</v>
      </c>
      <c r="C209" s="37" t="s">
        <v>514</v>
      </c>
      <c r="D209" s="37">
        <v>530623003</v>
      </c>
      <c r="E209" s="74">
        <v>19533</v>
      </c>
      <c r="F209" s="20" t="s">
        <v>124</v>
      </c>
      <c r="G209" s="15">
        <v>14.1</v>
      </c>
      <c r="H209" s="76">
        <v>3.74</v>
      </c>
      <c r="I209" s="75">
        <v>39954</v>
      </c>
      <c r="J209" s="23">
        <f t="shared" si="68"/>
        <v>55</v>
      </c>
      <c r="K209" s="23"/>
      <c r="L209" s="24" t="s">
        <v>121</v>
      </c>
      <c r="M209" s="23">
        <v>9</v>
      </c>
      <c r="N209" s="23">
        <v>8</v>
      </c>
      <c r="O209" s="24">
        <v>0</v>
      </c>
      <c r="P209" s="24">
        <v>1</v>
      </c>
      <c r="Q209" s="24">
        <v>0</v>
      </c>
      <c r="R209" s="24">
        <v>1</v>
      </c>
      <c r="S209" s="23">
        <v>0</v>
      </c>
      <c r="T209" s="23"/>
      <c r="U209" s="23" t="s">
        <v>208</v>
      </c>
      <c r="V209" s="23">
        <v>0</v>
      </c>
      <c r="W209" s="23" t="s">
        <v>128</v>
      </c>
      <c r="X209" s="72">
        <v>44824</v>
      </c>
      <c r="Y209" s="72">
        <v>44824</v>
      </c>
      <c r="Z209" s="72">
        <v>40179</v>
      </c>
      <c r="AA209" s="22">
        <f>DATEDIF(Z209,Y209,"d")</f>
        <v>4645</v>
      </c>
      <c r="AB209" s="24">
        <v>0</v>
      </c>
      <c r="AC209" s="24">
        <v>1</v>
      </c>
      <c r="AD209" s="24" t="s">
        <v>515</v>
      </c>
      <c r="AE209" s="24">
        <v>0</v>
      </c>
      <c r="AF209" s="24"/>
      <c r="AG209" s="24"/>
      <c r="AH209" s="24">
        <v>1</v>
      </c>
      <c r="AI209" s="24">
        <v>1</v>
      </c>
      <c r="AJ209" s="24">
        <v>0</v>
      </c>
      <c r="AK209" s="24">
        <v>0</v>
      </c>
      <c r="AL209" s="24">
        <v>0</v>
      </c>
      <c r="AM209" s="24" t="s">
        <v>132</v>
      </c>
      <c r="AN209" s="24" t="s">
        <v>111</v>
      </c>
      <c r="AO209" s="24" t="s">
        <v>118</v>
      </c>
      <c r="AP209" s="24">
        <v>1</v>
      </c>
      <c r="AQ209" s="39">
        <v>44838</v>
      </c>
      <c r="AR209" s="31">
        <v>45061</v>
      </c>
      <c r="AS209" s="28"/>
      <c r="AT209" s="28">
        <f t="shared" si="62"/>
        <v>223</v>
      </c>
      <c r="AU209" s="20">
        <v>1</v>
      </c>
      <c r="AV209" s="28">
        <f t="shared" si="63"/>
        <v>69</v>
      </c>
      <c r="AW209" s="39">
        <v>44810</v>
      </c>
      <c r="AX209" s="24">
        <v>14.1</v>
      </c>
      <c r="AY209" s="24"/>
      <c r="AZ209" s="24"/>
      <c r="BA209" s="24">
        <v>3.74</v>
      </c>
      <c r="BB209" s="24">
        <v>2.2400000000000002</v>
      </c>
      <c r="BC209" s="24">
        <v>4</v>
      </c>
      <c r="BD209" s="24">
        <v>146</v>
      </c>
      <c r="BE209" s="24">
        <v>6.97</v>
      </c>
      <c r="BF209" s="24">
        <v>233</v>
      </c>
      <c r="BG209" s="24">
        <v>4.57</v>
      </c>
      <c r="BH209" s="24">
        <v>0.7</v>
      </c>
      <c r="BI209" s="24">
        <v>1.48</v>
      </c>
      <c r="BJ209" s="24">
        <f t="shared" si="64"/>
        <v>3.0878378378378382</v>
      </c>
      <c r="BK209" s="24">
        <f t="shared" si="65"/>
        <v>2.1142857142857143</v>
      </c>
      <c r="BL209" s="24">
        <f t="shared" si="66"/>
        <v>157.43243243243242</v>
      </c>
      <c r="BM209" s="24">
        <f t="shared" si="67"/>
        <v>719.46621621621625</v>
      </c>
      <c r="BN209" s="24">
        <v>1</v>
      </c>
      <c r="BO209" s="24">
        <v>0</v>
      </c>
      <c r="BP209" s="24"/>
      <c r="BQ209" s="24"/>
      <c r="BR209" s="24"/>
      <c r="BS209" s="24"/>
      <c r="BT209" s="24"/>
      <c r="BU209" s="24">
        <v>0</v>
      </c>
      <c r="BV209" s="24">
        <v>0</v>
      </c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  <c r="CQ209" s="24"/>
      <c r="CR209" s="24"/>
      <c r="CS209" s="24"/>
      <c r="CT209" s="24"/>
      <c r="CU209" s="24"/>
      <c r="CV209" s="24"/>
      <c r="CW209" s="24"/>
      <c r="CX209" s="24"/>
      <c r="CY209" s="24">
        <v>0</v>
      </c>
      <c r="CZ209" s="24">
        <v>0</v>
      </c>
      <c r="DA209" s="24">
        <v>0</v>
      </c>
      <c r="DB209" s="24">
        <v>0</v>
      </c>
      <c r="DC209" s="24">
        <v>0</v>
      </c>
      <c r="DD209" s="24">
        <v>0</v>
      </c>
      <c r="DE209" s="24">
        <v>1</v>
      </c>
      <c r="DF209" s="24">
        <v>1</v>
      </c>
      <c r="DG209" s="24">
        <v>0</v>
      </c>
      <c r="DH209" s="39">
        <v>44866</v>
      </c>
    </row>
    <row r="210" spans="1:113" x14ac:dyDescent="0.25">
      <c r="A210" s="15">
        <v>214</v>
      </c>
      <c r="B210" s="75">
        <v>44811</v>
      </c>
      <c r="C210" s="37" t="s">
        <v>516</v>
      </c>
      <c r="D210" s="37">
        <v>500104042</v>
      </c>
      <c r="E210" s="74">
        <v>18267</v>
      </c>
      <c r="F210" s="20" t="s">
        <v>124</v>
      </c>
      <c r="G210" s="15">
        <v>0.64</v>
      </c>
      <c r="H210" s="76">
        <v>3.13</v>
      </c>
      <c r="I210" s="75">
        <v>39217</v>
      </c>
      <c r="J210" s="23">
        <f t="shared" si="68"/>
        <v>57</v>
      </c>
      <c r="K210" s="23">
        <v>15.3</v>
      </c>
      <c r="L210" s="24" t="s">
        <v>159</v>
      </c>
      <c r="M210" s="23">
        <v>6</v>
      </c>
      <c r="N210" s="23">
        <v>6</v>
      </c>
      <c r="O210" s="24">
        <v>0</v>
      </c>
      <c r="P210" s="24">
        <v>0</v>
      </c>
      <c r="Q210" s="24">
        <v>1</v>
      </c>
      <c r="R210" s="24">
        <v>0</v>
      </c>
      <c r="S210" s="23">
        <v>0</v>
      </c>
      <c r="T210" s="23" t="s">
        <v>240</v>
      </c>
      <c r="U210" s="23"/>
      <c r="V210" s="23">
        <v>0</v>
      </c>
      <c r="W210" s="23" t="s">
        <v>138</v>
      </c>
      <c r="X210" s="72">
        <v>44593</v>
      </c>
      <c r="Y210" s="23"/>
      <c r="Z210" s="72">
        <v>44664</v>
      </c>
      <c r="AA210" s="22"/>
      <c r="AB210" s="24">
        <v>0</v>
      </c>
      <c r="AC210" s="24">
        <v>1</v>
      </c>
      <c r="AD210" s="24" t="s">
        <v>150</v>
      </c>
      <c r="AE210" s="24">
        <v>0</v>
      </c>
      <c r="AF210" s="24">
        <v>0.01</v>
      </c>
      <c r="AG210" s="39">
        <v>44869</v>
      </c>
      <c r="AH210" s="24">
        <v>1</v>
      </c>
      <c r="AI210" s="24">
        <v>0</v>
      </c>
      <c r="AJ210" s="24">
        <v>0</v>
      </c>
      <c r="AK210" s="24">
        <v>0</v>
      </c>
      <c r="AL210" s="24">
        <v>0</v>
      </c>
      <c r="AM210" s="24" t="s">
        <v>367</v>
      </c>
      <c r="AN210" s="24" t="s">
        <v>135</v>
      </c>
      <c r="AO210" s="24"/>
      <c r="AP210" s="24">
        <v>0</v>
      </c>
      <c r="AQ210" s="39">
        <v>44811</v>
      </c>
      <c r="AR210" s="31">
        <v>45061</v>
      </c>
      <c r="AS210" s="28"/>
      <c r="AT210" s="28">
        <f t="shared" si="62"/>
        <v>250</v>
      </c>
      <c r="AU210" s="20">
        <v>1</v>
      </c>
      <c r="AV210" s="28">
        <f t="shared" si="63"/>
        <v>72</v>
      </c>
      <c r="AW210" s="39">
        <v>44811</v>
      </c>
      <c r="AX210" s="24">
        <v>0.64</v>
      </c>
      <c r="AY210" s="24">
        <v>11.11</v>
      </c>
      <c r="AZ210" s="24">
        <v>1768.4</v>
      </c>
      <c r="BA210" s="24">
        <v>3.13</v>
      </c>
      <c r="BB210" s="24">
        <v>1.4</v>
      </c>
      <c r="BC210" s="24">
        <v>4</v>
      </c>
      <c r="BD210" s="24">
        <v>149</v>
      </c>
      <c r="BE210" s="24">
        <v>4.8499999999999996</v>
      </c>
      <c r="BF210" s="24">
        <v>255</v>
      </c>
      <c r="BG210" s="24">
        <v>2.9</v>
      </c>
      <c r="BH210" s="24">
        <v>0.56000000000000005</v>
      </c>
      <c r="BI210" s="24">
        <v>1.19</v>
      </c>
      <c r="BJ210" s="24">
        <f t="shared" si="64"/>
        <v>2.4369747899159666</v>
      </c>
      <c r="BK210" s="24">
        <f t="shared" si="65"/>
        <v>2.1249999999999996</v>
      </c>
      <c r="BL210" s="24">
        <f t="shared" si="66"/>
        <v>214.28571428571431</v>
      </c>
      <c r="BM210" s="24">
        <f t="shared" si="67"/>
        <v>621.42857142857144</v>
      </c>
      <c r="BN210" s="24">
        <v>0</v>
      </c>
      <c r="BO210" s="24">
        <v>1</v>
      </c>
      <c r="BP210" s="24">
        <v>0.01</v>
      </c>
      <c r="BQ210" s="39">
        <v>44869</v>
      </c>
      <c r="BR210" s="24">
        <v>0</v>
      </c>
      <c r="BS210" s="24"/>
      <c r="BT210" s="24"/>
      <c r="BU210" s="24">
        <v>0</v>
      </c>
      <c r="BV210" s="24">
        <v>0</v>
      </c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  <c r="CQ210" s="24"/>
      <c r="CR210" s="24"/>
      <c r="CS210" s="24"/>
      <c r="CT210" s="24"/>
      <c r="CU210" s="24"/>
      <c r="CV210" s="24"/>
      <c r="CW210" s="24"/>
      <c r="CX210" s="24"/>
      <c r="CY210" s="24">
        <v>0</v>
      </c>
      <c r="CZ210" s="24">
        <v>0</v>
      </c>
      <c r="DA210" s="24">
        <v>0</v>
      </c>
      <c r="DB210" s="24">
        <v>0</v>
      </c>
      <c r="DC210" s="24">
        <v>0</v>
      </c>
      <c r="DD210" s="24">
        <v>0</v>
      </c>
      <c r="DE210" s="24">
        <v>0</v>
      </c>
      <c r="DF210" s="24">
        <v>0</v>
      </c>
      <c r="DG210" s="24">
        <v>0</v>
      </c>
      <c r="DH210" s="39">
        <v>44869</v>
      </c>
    </row>
    <row r="211" spans="1:113" x14ac:dyDescent="0.25">
      <c r="A211" s="15">
        <v>216</v>
      </c>
      <c r="B211" s="75">
        <v>44820</v>
      </c>
      <c r="C211" s="37" t="s">
        <v>519</v>
      </c>
      <c r="D211" s="37">
        <v>530127128</v>
      </c>
      <c r="E211" s="74">
        <v>19386</v>
      </c>
      <c r="F211" s="20" t="s">
        <v>124</v>
      </c>
      <c r="G211" s="15">
        <v>13.63</v>
      </c>
      <c r="H211" s="76">
        <v>3.12</v>
      </c>
      <c r="I211" s="75">
        <v>44105</v>
      </c>
      <c r="J211" s="23">
        <f t="shared" si="68"/>
        <v>67</v>
      </c>
      <c r="K211" s="23">
        <v>121</v>
      </c>
      <c r="L211" s="24" t="s">
        <v>155</v>
      </c>
      <c r="M211" s="22">
        <v>10</v>
      </c>
      <c r="N211" s="23">
        <v>8</v>
      </c>
      <c r="O211" s="24">
        <v>0</v>
      </c>
      <c r="P211" s="24">
        <v>0</v>
      </c>
      <c r="Q211" s="24">
        <v>0</v>
      </c>
      <c r="R211" s="24">
        <v>0</v>
      </c>
      <c r="S211" s="23">
        <v>0</v>
      </c>
      <c r="T211" s="23" t="s">
        <v>520</v>
      </c>
      <c r="U211" s="23"/>
      <c r="V211" s="23">
        <v>1</v>
      </c>
      <c r="W211" s="23" t="s">
        <v>108</v>
      </c>
      <c r="X211" s="72"/>
      <c r="Y211" s="72">
        <v>44682</v>
      </c>
      <c r="Z211" s="72">
        <v>44105</v>
      </c>
      <c r="AA211" s="22">
        <f>DATEDIF(Z211,Y211,"d")</f>
        <v>577</v>
      </c>
      <c r="AB211" s="24">
        <v>0</v>
      </c>
      <c r="AC211" s="24">
        <v>1</v>
      </c>
      <c r="AD211" s="24"/>
      <c r="AE211" s="24">
        <v>0</v>
      </c>
      <c r="AF211" s="24"/>
      <c r="AG211" s="24"/>
      <c r="AH211" s="24">
        <v>0</v>
      </c>
      <c r="AI211" s="24">
        <v>1</v>
      </c>
      <c r="AJ211" s="24">
        <v>0</v>
      </c>
      <c r="AK211" s="24">
        <v>0</v>
      </c>
      <c r="AL211" s="24">
        <v>0</v>
      </c>
      <c r="AM211" s="24" t="s">
        <v>132</v>
      </c>
      <c r="AN211" s="24" t="s">
        <v>111</v>
      </c>
      <c r="AO211" s="24" t="s">
        <v>118</v>
      </c>
      <c r="AP211" s="24">
        <v>0</v>
      </c>
      <c r="AQ211" s="39">
        <v>44820</v>
      </c>
      <c r="AR211" s="31">
        <v>45061</v>
      </c>
      <c r="AS211" s="28"/>
      <c r="AT211" s="28">
        <f t="shared" si="62"/>
        <v>241</v>
      </c>
      <c r="AU211" s="20">
        <v>1</v>
      </c>
      <c r="AV211" s="28">
        <f t="shared" si="63"/>
        <v>69</v>
      </c>
      <c r="AW211" s="39">
        <v>44820</v>
      </c>
      <c r="AX211" s="24">
        <v>13.63</v>
      </c>
      <c r="AY211" s="24">
        <v>16.75</v>
      </c>
      <c r="AZ211" s="24">
        <v>105.78</v>
      </c>
      <c r="BA211" s="24">
        <v>3.14</v>
      </c>
      <c r="BB211" s="24">
        <v>1.1299999999999999</v>
      </c>
      <c r="BC211" s="24">
        <v>8.9</v>
      </c>
      <c r="BD211" s="24">
        <v>139</v>
      </c>
      <c r="BE211" s="24">
        <v>6.75</v>
      </c>
      <c r="BF211" s="24">
        <v>139</v>
      </c>
      <c r="BG211" s="24">
        <v>4.9800000000000004</v>
      </c>
      <c r="BH211" s="24">
        <v>0.84</v>
      </c>
      <c r="BI211" s="24">
        <v>0.56000000000000005</v>
      </c>
      <c r="BJ211" s="24">
        <f t="shared" si="64"/>
        <v>8.8928571428571423</v>
      </c>
      <c r="BK211" s="24">
        <f t="shared" si="65"/>
        <v>0.66666666666666674</v>
      </c>
      <c r="BL211" s="24">
        <f t="shared" si="66"/>
        <v>248.21428571428569</v>
      </c>
      <c r="BM211" s="24">
        <f t="shared" si="67"/>
        <v>1236.1071428571429</v>
      </c>
      <c r="BN211" s="24">
        <v>1</v>
      </c>
      <c r="BO211" s="24">
        <v>0</v>
      </c>
      <c r="BP211" s="24">
        <v>0.01</v>
      </c>
      <c r="BQ211" s="39">
        <v>44904</v>
      </c>
      <c r="BR211" s="24">
        <v>1</v>
      </c>
      <c r="BS211" s="24"/>
      <c r="BT211" s="24"/>
      <c r="BU211" s="24">
        <v>0</v>
      </c>
      <c r="BV211" s="24">
        <v>0</v>
      </c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  <c r="CP211" s="24"/>
      <c r="CQ211" s="24"/>
      <c r="CR211" s="24"/>
      <c r="CS211" s="24"/>
      <c r="CT211" s="24"/>
      <c r="CU211" s="24"/>
      <c r="CV211" s="24"/>
      <c r="CW211" s="24"/>
      <c r="CX211" s="24"/>
      <c r="CY211" s="24">
        <v>0</v>
      </c>
      <c r="CZ211" s="24">
        <v>0</v>
      </c>
      <c r="DA211" s="24">
        <v>0</v>
      </c>
      <c r="DB211" s="24">
        <v>0</v>
      </c>
      <c r="DC211" s="24">
        <v>1</v>
      </c>
      <c r="DD211" s="24">
        <v>0</v>
      </c>
      <c r="DE211" s="24">
        <v>1</v>
      </c>
      <c r="DF211" s="24">
        <v>0</v>
      </c>
      <c r="DG211" s="24">
        <v>0</v>
      </c>
      <c r="DH211" s="39">
        <v>44904</v>
      </c>
    </row>
    <row r="212" spans="1:113" x14ac:dyDescent="0.25">
      <c r="A212" s="15">
        <v>217</v>
      </c>
      <c r="B212" s="75">
        <v>44820</v>
      </c>
      <c r="C212" s="37" t="s">
        <v>521</v>
      </c>
      <c r="D212" s="37">
        <v>5504082221</v>
      </c>
      <c r="E212" s="74">
        <v>20187</v>
      </c>
      <c r="F212" s="20" t="s">
        <v>124</v>
      </c>
      <c r="G212" s="15">
        <v>3.74</v>
      </c>
      <c r="H212" s="76">
        <v>3.21</v>
      </c>
      <c r="I212" s="75">
        <v>42086</v>
      </c>
      <c r="J212" s="23">
        <f t="shared" si="68"/>
        <v>59</v>
      </c>
      <c r="K212" s="23">
        <v>9.5</v>
      </c>
      <c r="L212" s="24" t="s">
        <v>121</v>
      </c>
      <c r="M212" s="23">
        <v>9</v>
      </c>
      <c r="N212" s="23">
        <v>8</v>
      </c>
      <c r="O212" s="24">
        <v>0</v>
      </c>
      <c r="P212" s="24">
        <v>1</v>
      </c>
      <c r="Q212" s="24">
        <v>0</v>
      </c>
      <c r="R212" s="24">
        <v>0</v>
      </c>
      <c r="S212" s="23">
        <v>1</v>
      </c>
      <c r="T212" s="23"/>
      <c r="U212" s="23" t="s">
        <v>522</v>
      </c>
      <c r="V212" s="23">
        <v>0</v>
      </c>
      <c r="W212" s="23" t="s">
        <v>144</v>
      </c>
      <c r="X212" s="72">
        <v>44811</v>
      </c>
      <c r="Y212" s="72">
        <v>44811</v>
      </c>
      <c r="Z212" s="72">
        <v>42125</v>
      </c>
      <c r="AA212" s="22">
        <f>DATEDIF(Z212,Y212,"d")</f>
        <v>2686</v>
      </c>
      <c r="AB212" s="24">
        <v>0</v>
      </c>
      <c r="AC212" s="24">
        <v>1</v>
      </c>
      <c r="AD212" s="24" t="s">
        <v>117</v>
      </c>
      <c r="AE212" s="24">
        <v>0</v>
      </c>
      <c r="AF212" s="24"/>
      <c r="AG212" s="24"/>
      <c r="AH212" s="24">
        <v>0</v>
      </c>
      <c r="AI212" s="24">
        <v>1</v>
      </c>
      <c r="AJ212" s="24">
        <v>0</v>
      </c>
      <c r="AK212" s="24">
        <v>0</v>
      </c>
      <c r="AL212" s="24">
        <v>0</v>
      </c>
      <c r="AM212" s="24" t="s">
        <v>132</v>
      </c>
      <c r="AN212" s="24" t="s">
        <v>111</v>
      </c>
      <c r="AO212" s="24" t="s">
        <v>118</v>
      </c>
      <c r="AP212" s="24">
        <v>0</v>
      </c>
      <c r="AQ212" s="39">
        <v>44827</v>
      </c>
      <c r="AR212" s="31">
        <v>45061</v>
      </c>
      <c r="AS212" s="28"/>
      <c r="AT212" s="28">
        <f t="shared" si="62"/>
        <v>234</v>
      </c>
      <c r="AU212" s="20">
        <v>1</v>
      </c>
      <c r="AV212" s="28">
        <f t="shared" si="63"/>
        <v>67</v>
      </c>
      <c r="AW212" s="39">
        <v>44820</v>
      </c>
      <c r="AX212" s="24">
        <v>3.76</v>
      </c>
      <c r="AY212" s="24">
        <v>16.989999999999998</v>
      </c>
      <c r="AZ212" s="24">
        <v>63.23</v>
      </c>
      <c r="BA212" s="24">
        <v>3.21</v>
      </c>
      <c r="BB212" s="24">
        <v>1.63</v>
      </c>
      <c r="BC212" s="24">
        <v>4</v>
      </c>
      <c r="BD212" s="24">
        <v>156</v>
      </c>
      <c r="BE212" s="24">
        <v>6.6</v>
      </c>
      <c r="BF212" s="24">
        <v>232</v>
      </c>
      <c r="BG212" s="24">
        <v>4.7</v>
      </c>
      <c r="BH212" s="24">
        <v>0.49</v>
      </c>
      <c r="BI212" s="24">
        <v>1.24</v>
      </c>
      <c r="BJ212" s="24">
        <f t="shared" si="64"/>
        <v>3.7903225806451615</v>
      </c>
      <c r="BK212" s="24">
        <f t="shared" si="65"/>
        <v>2.5306122448979593</v>
      </c>
      <c r="BL212" s="24">
        <f t="shared" si="66"/>
        <v>187.09677419354838</v>
      </c>
      <c r="BM212" s="24">
        <f t="shared" si="67"/>
        <v>879.35483870967744</v>
      </c>
      <c r="BN212" s="24">
        <v>1</v>
      </c>
      <c r="BO212" s="24">
        <v>0</v>
      </c>
      <c r="BP212" s="24">
        <v>106</v>
      </c>
      <c r="BQ212" s="39">
        <v>44883</v>
      </c>
      <c r="BR212" s="24">
        <v>0</v>
      </c>
      <c r="BS212" s="24"/>
      <c r="BT212" s="24"/>
      <c r="BU212" s="24">
        <v>0</v>
      </c>
      <c r="BV212" s="24">
        <v>0</v>
      </c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  <c r="CP212" s="24"/>
      <c r="CQ212" s="24"/>
      <c r="CR212" s="24"/>
      <c r="CS212" s="24"/>
      <c r="CT212" s="24"/>
      <c r="CU212" s="24"/>
      <c r="CV212" s="24"/>
      <c r="CW212" s="24"/>
      <c r="CX212" s="24"/>
      <c r="CY212" s="24">
        <v>0</v>
      </c>
      <c r="CZ212" s="24">
        <v>0</v>
      </c>
      <c r="DA212" s="24">
        <v>0</v>
      </c>
      <c r="DB212" s="24">
        <v>0</v>
      </c>
      <c r="DC212" s="24">
        <v>0</v>
      </c>
      <c r="DD212" s="24">
        <v>0</v>
      </c>
      <c r="DE212" s="24">
        <v>0</v>
      </c>
      <c r="DF212" s="24">
        <v>0</v>
      </c>
      <c r="DG212" s="24">
        <v>0</v>
      </c>
      <c r="DH212" s="39">
        <v>44911</v>
      </c>
    </row>
    <row r="213" spans="1:113" x14ac:dyDescent="0.25">
      <c r="A213" s="15">
        <v>218</v>
      </c>
      <c r="B213" s="75">
        <v>44823</v>
      </c>
      <c r="C213" s="37" t="s">
        <v>523</v>
      </c>
      <c r="D213" s="37">
        <v>461010434</v>
      </c>
      <c r="E213" s="74">
        <v>17085</v>
      </c>
      <c r="F213" s="20" t="s">
        <v>124</v>
      </c>
      <c r="G213" s="15">
        <v>49.01</v>
      </c>
      <c r="H213" s="76">
        <v>7.51</v>
      </c>
      <c r="I213" s="72">
        <v>44818</v>
      </c>
      <c r="J213" s="23">
        <f t="shared" si="68"/>
        <v>75</v>
      </c>
      <c r="K213" s="23">
        <v>84</v>
      </c>
      <c r="L213" s="24"/>
      <c r="M213" s="23"/>
      <c r="N213" s="23"/>
      <c r="O213" s="24">
        <v>0</v>
      </c>
      <c r="P213" s="24">
        <v>0</v>
      </c>
      <c r="Q213" s="24">
        <v>0</v>
      </c>
      <c r="R213" s="24">
        <v>0</v>
      </c>
      <c r="S213" s="23">
        <v>0</v>
      </c>
      <c r="T213" s="23"/>
      <c r="U213" s="23"/>
      <c r="V213" s="23">
        <v>1</v>
      </c>
      <c r="W213" s="23" t="s">
        <v>108</v>
      </c>
      <c r="X213" s="72">
        <v>44818</v>
      </c>
      <c r="Y213" s="23"/>
      <c r="Z213" s="72">
        <v>44866</v>
      </c>
      <c r="AA213" s="22"/>
      <c r="AB213" s="24">
        <v>1</v>
      </c>
      <c r="AC213" s="24">
        <v>1</v>
      </c>
      <c r="AD213" s="24" t="s">
        <v>117</v>
      </c>
      <c r="AE213" s="24">
        <v>0</v>
      </c>
      <c r="AF213" s="24"/>
      <c r="AG213" s="24"/>
      <c r="AH213" s="24">
        <v>0</v>
      </c>
      <c r="AI213" s="24">
        <v>1</v>
      </c>
      <c r="AJ213" s="24">
        <v>1</v>
      </c>
      <c r="AK213" s="24">
        <v>0</v>
      </c>
      <c r="AL213" s="24">
        <v>0</v>
      </c>
      <c r="AM213" s="24">
        <v>0</v>
      </c>
      <c r="AN213" s="24" t="s">
        <v>135</v>
      </c>
      <c r="AO213" s="24"/>
      <c r="AP213" s="24"/>
      <c r="AQ213" s="24"/>
      <c r="AR213" s="24"/>
      <c r="AS213" s="28"/>
      <c r="AT213" s="28"/>
      <c r="AU213" s="20" t="s">
        <v>130</v>
      </c>
      <c r="AV213" s="28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>
        <v>0</v>
      </c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  <c r="CP213" s="24"/>
      <c r="CQ213" s="24"/>
      <c r="CR213" s="24"/>
      <c r="CS213" s="24"/>
      <c r="CT213" s="24"/>
      <c r="CU213" s="24"/>
      <c r="CV213" s="24"/>
      <c r="CW213" s="24"/>
      <c r="CX213" s="24"/>
      <c r="CY213" s="24">
        <v>0</v>
      </c>
      <c r="CZ213" s="24">
        <v>0</v>
      </c>
      <c r="DA213" s="24">
        <v>0</v>
      </c>
      <c r="DB213" s="24">
        <v>0</v>
      </c>
      <c r="DC213" s="24">
        <v>0</v>
      </c>
      <c r="DD213" s="24">
        <v>0</v>
      </c>
      <c r="DE213" s="24">
        <v>0</v>
      </c>
      <c r="DF213" s="24">
        <v>0</v>
      </c>
      <c r="DG213" s="24">
        <v>0</v>
      </c>
      <c r="DH213" s="39">
        <v>44866</v>
      </c>
    </row>
    <row r="214" spans="1:113" x14ac:dyDescent="0.25">
      <c r="A214" s="15">
        <v>224</v>
      </c>
      <c r="B214" s="75">
        <v>44845</v>
      </c>
      <c r="C214" s="37" t="s">
        <v>530</v>
      </c>
      <c r="D214" s="37">
        <v>410807465</v>
      </c>
      <c r="E214" s="74">
        <v>15195</v>
      </c>
      <c r="F214" s="20" t="s">
        <v>124</v>
      </c>
      <c r="G214" s="15">
        <v>17.2</v>
      </c>
      <c r="H214" s="76">
        <v>5.58</v>
      </c>
      <c r="I214" s="75">
        <v>44817</v>
      </c>
      <c r="J214" s="23">
        <f t="shared" si="68"/>
        <v>81</v>
      </c>
      <c r="K214" s="23">
        <v>27.64</v>
      </c>
      <c r="L214" s="24"/>
      <c r="M214" s="23"/>
      <c r="N214" s="23"/>
      <c r="O214" s="24">
        <v>0</v>
      </c>
      <c r="P214" s="24">
        <v>0</v>
      </c>
      <c r="Q214" s="24">
        <v>0</v>
      </c>
      <c r="R214" s="24">
        <v>0</v>
      </c>
      <c r="S214" s="23">
        <v>0</v>
      </c>
      <c r="T214" s="23" t="s">
        <v>531</v>
      </c>
      <c r="U214" s="23"/>
      <c r="V214" s="23">
        <v>1</v>
      </c>
      <c r="W214" s="23" t="s">
        <v>108</v>
      </c>
      <c r="X214" s="72">
        <v>44791</v>
      </c>
      <c r="Y214" s="23"/>
      <c r="Z214" s="72">
        <v>44852</v>
      </c>
      <c r="AA214" s="22"/>
      <c r="AB214" s="24">
        <v>1</v>
      </c>
      <c r="AC214" s="24">
        <v>1</v>
      </c>
      <c r="AD214" s="24" t="s">
        <v>150</v>
      </c>
      <c r="AE214" s="24">
        <v>0</v>
      </c>
      <c r="AF214" s="24">
        <v>0.25</v>
      </c>
      <c r="AG214" s="39">
        <v>44936</v>
      </c>
      <c r="AH214" s="24">
        <v>1</v>
      </c>
      <c r="AI214" s="24">
        <v>1</v>
      </c>
      <c r="AJ214" s="24">
        <v>0</v>
      </c>
      <c r="AK214" s="24">
        <v>0</v>
      </c>
      <c r="AL214" s="24">
        <v>0</v>
      </c>
      <c r="AM214" s="24" t="s">
        <v>367</v>
      </c>
      <c r="AN214" s="24" t="s">
        <v>135</v>
      </c>
      <c r="AO214" s="24"/>
      <c r="AP214" s="24">
        <v>1</v>
      </c>
      <c r="AQ214" s="39">
        <v>44880</v>
      </c>
      <c r="AR214" s="31">
        <v>45061</v>
      </c>
      <c r="AS214" s="28"/>
      <c r="AT214" s="28">
        <f t="shared" ref="AT214:AT219" si="69">_xlfn.DAYS(AR214,AQ214)</f>
        <v>181</v>
      </c>
      <c r="AU214" s="20">
        <v>1</v>
      </c>
      <c r="AV214" s="28">
        <f t="shared" ref="AV214:AV219" si="70">DATEDIF(E214,AQ214,"Y")</f>
        <v>81</v>
      </c>
      <c r="AW214" s="39">
        <v>44880</v>
      </c>
      <c r="AX214" s="24">
        <v>2.19</v>
      </c>
      <c r="AY214" s="24"/>
      <c r="AZ214" s="24"/>
      <c r="BA214" s="24">
        <v>3.27</v>
      </c>
      <c r="BB214" s="24">
        <v>17.02</v>
      </c>
      <c r="BC214" s="24">
        <v>14.7</v>
      </c>
      <c r="BD214" s="24">
        <v>128</v>
      </c>
      <c r="BE214" s="24">
        <v>4.75</v>
      </c>
      <c r="BF214" s="24">
        <v>176</v>
      </c>
      <c r="BG214" s="24">
        <v>3.13</v>
      </c>
      <c r="BH214" s="24">
        <v>0.36</v>
      </c>
      <c r="BI214" s="24">
        <v>1.08</v>
      </c>
      <c r="BJ214" s="24">
        <f>BG214/BI214</f>
        <v>2.8981481481481479</v>
      </c>
      <c r="BK214" s="24">
        <f>BI214/BH214</f>
        <v>3.0000000000000004</v>
      </c>
      <c r="BL214" s="24">
        <f>BF214/BI214</f>
        <v>162.96296296296296</v>
      </c>
      <c r="BM214" s="24">
        <f>BL214*BG214</f>
        <v>510.07407407407408</v>
      </c>
      <c r="BN214" s="24">
        <v>0</v>
      </c>
      <c r="BO214" s="24">
        <v>0</v>
      </c>
      <c r="BP214" s="24">
        <v>0.25</v>
      </c>
      <c r="BQ214" s="39">
        <v>44936</v>
      </c>
      <c r="BR214" s="24">
        <v>0</v>
      </c>
      <c r="BS214" s="24"/>
      <c r="BT214" s="24"/>
      <c r="BU214" s="24">
        <v>0</v>
      </c>
      <c r="BV214" s="24">
        <v>0</v>
      </c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  <c r="CU214" s="24"/>
      <c r="CV214" s="24"/>
      <c r="CW214" s="24"/>
      <c r="CX214" s="24"/>
      <c r="CY214" s="24">
        <v>0</v>
      </c>
      <c r="CZ214" s="24">
        <v>0</v>
      </c>
      <c r="DA214" s="24">
        <v>0</v>
      </c>
      <c r="DB214" s="24">
        <v>0</v>
      </c>
      <c r="DC214" s="24">
        <v>0</v>
      </c>
      <c r="DD214" s="24">
        <v>0</v>
      </c>
      <c r="DE214" s="24">
        <v>0</v>
      </c>
      <c r="DF214" s="24">
        <v>0</v>
      </c>
      <c r="DG214" s="24">
        <v>0</v>
      </c>
      <c r="DH214" s="39">
        <v>44980</v>
      </c>
    </row>
    <row r="215" spans="1:113" x14ac:dyDescent="0.25">
      <c r="A215" s="15">
        <v>226</v>
      </c>
      <c r="B215" s="75">
        <v>44858</v>
      </c>
      <c r="C215" s="37" t="s">
        <v>534</v>
      </c>
      <c r="D215" s="37">
        <v>420808438</v>
      </c>
      <c r="E215" s="74">
        <v>15561</v>
      </c>
      <c r="F215" s="20" t="s">
        <v>124</v>
      </c>
      <c r="G215" s="15">
        <v>12.96</v>
      </c>
      <c r="H215" s="15">
        <v>2.4900000000000002</v>
      </c>
      <c r="I215" s="72">
        <v>39904</v>
      </c>
      <c r="J215" s="23">
        <f t="shared" si="68"/>
        <v>66</v>
      </c>
      <c r="K215" s="23">
        <v>12.3</v>
      </c>
      <c r="L215" s="23" t="s">
        <v>121</v>
      </c>
      <c r="M215" s="23">
        <v>9</v>
      </c>
      <c r="N215" s="23">
        <v>8</v>
      </c>
      <c r="O215" s="24">
        <v>0</v>
      </c>
      <c r="P215" s="24">
        <v>1</v>
      </c>
      <c r="Q215" s="24">
        <v>0</v>
      </c>
      <c r="R215" s="24">
        <v>1</v>
      </c>
      <c r="S215" s="24">
        <v>0</v>
      </c>
      <c r="T215" s="23"/>
      <c r="U215" s="23" t="s">
        <v>535</v>
      </c>
      <c r="V215" s="23">
        <v>0</v>
      </c>
      <c r="W215" s="23" t="s">
        <v>144</v>
      </c>
      <c r="X215" s="72">
        <v>44652</v>
      </c>
      <c r="Y215" s="72">
        <v>44805</v>
      </c>
      <c r="Z215" s="72">
        <v>43836</v>
      </c>
      <c r="AA215" s="22">
        <f>DATEDIF(Z215,Y215,"d")</f>
        <v>969</v>
      </c>
      <c r="AB215" s="24">
        <v>0</v>
      </c>
      <c r="AC215" s="24">
        <v>1</v>
      </c>
      <c r="AD215" s="24" t="s">
        <v>109</v>
      </c>
      <c r="AE215" s="24">
        <v>1</v>
      </c>
      <c r="AF215" s="24">
        <v>0.01</v>
      </c>
      <c r="AG215" s="39">
        <v>43930</v>
      </c>
      <c r="AH215" s="24">
        <v>1</v>
      </c>
      <c r="AI215" s="24">
        <v>0</v>
      </c>
      <c r="AJ215" s="24">
        <v>0</v>
      </c>
      <c r="AK215" s="24">
        <v>0</v>
      </c>
      <c r="AL215" s="24">
        <v>0</v>
      </c>
      <c r="AM215" s="24" t="s">
        <v>132</v>
      </c>
      <c r="AN215" s="24" t="s">
        <v>111</v>
      </c>
      <c r="AO215" s="24" t="s">
        <v>118</v>
      </c>
      <c r="AP215" s="24">
        <v>0</v>
      </c>
      <c r="AQ215" s="39">
        <v>44872</v>
      </c>
      <c r="AR215" s="39">
        <v>44950</v>
      </c>
      <c r="AS215" s="28">
        <f>_xlfn.DAYS(AR215,AQ215)</f>
        <v>78</v>
      </c>
      <c r="AT215" s="28">
        <f t="shared" si="69"/>
        <v>78</v>
      </c>
      <c r="AU215" s="20">
        <v>1</v>
      </c>
      <c r="AV215" s="28">
        <f t="shared" si="70"/>
        <v>80</v>
      </c>
      <c r="AW215" s="39">
        <v>44858</v>
      </c>
      <c r="AX215" s="24">
        <v>12.96</v>
      </c>
      <c r="AY215" s="24">
        <v>6.22</v>
      </c>
      <c r="AZ215" s="24">
        <v>174.6</v>
      </c>
      <c r="BA215" s="24">
        <v>2.4900000000000002</v>
      </c>
      <c r="BB215" s="24">
        <v>1.48</v>
      </c>
      <c r="BC215" s="24">
        <v>4</v>
      </c>
      <c r="BD215" s="24">
        <v>103</v>
      </c>
      <c r="BE215" s="24">
        <v>7.6</v>
      </c>
      <c r="BF215" s="24">
        <v>324</v>
      </c>
      <c r="BG215" s="24">
        <v>5.25</v>
      </c>
      <c r="BH215" s="24">
        <v>0.55000000000000004</v>
      </c>
      <c r="BI215" s="24">
        <v>1.62</v>
      </c>
      <c r="BJ215" s="24">
        <f>BG215/BI215</f>
        <v>3.2407407407407405</v>
      </c>
      <c r="BK215" s="24">
        <f>BI215/BH215</f>
        <v>2.9454545454545453</v>
      </c>
      <c r="BL215" s="24">
        <f>BF215/BI215</f>
        <v>200</v>
      </c>
      <c r="BM215" s="24">
        <f>BL215*BG215</f>
        <v>1050</v>
      </c>
      <c r="BN215" s="24">
        <v>0</v>
      </c>
      <c r="BO215" s="24">
        <v>0</v>
      </c>
      <c r="BP215" s="24"/>
      <c r="BQ215" s="24"/>
      <c r="BR215" s="24">
        <v>0</v>
      </c>
      <c r="BS215" s="24"/>
      <c r="BT215" s="24"/>
      <c r="BU215" s="24">
        <v>0</v>
      </c>
      <c r="BV215" s="24">
        <v>0</v>
      </c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  <c r="CU215" s="24"/>
      <c r="CV215" s="24"/>
      <c r="CW215" s="24"/>
      <c r="CX215" s="24"/>
      <c r="CY215" s="24">
        <v>0</v>
      </c>
      <c r="CZ215" s="24">
        <v>0</v>
      </c>
      <c r="DA215" s="24">
        <v>0</v>
      </c>
      <c r="DB215" s="24">
        <v>0</v>
      </c>
      <c r="DC215" s="24">
        <v>0</v>
      </c>
      <c r="DD215" s="24">
        <v>0</v>
      </c>
      <c r="DE215" s="24">
        <v>0</v>
      </c>
      <c r="DF215" s="24">
        <v>0</v>
      </c>
      <c r="DG215" s="24">
        <v>0</v>
      </c>
      <c r="DH215" s="39">
        <v>44950</v>
      </c>
      <c r="DI215" s="30"/>
    </row>
    <row r="216" spans="1:113" x14ac:dyDescent="0.25">
      <c r="A216" s="15">
        <v>228</v>
      </c>
      <c r="B216" s="75">
        <v>44860</v>
      </c>
      <c r="C216" s="37" t="s">
        <v>539</v>
      </c>
      <c r="D216" s="37">
        <v>381210448</v>
      </c>
      <c r="E216" s="75">
        <v>14224</v>
      </c>
      <c r="F216" s="20" t="s">
        <v>124</v>
      </c>
      <c r="G216" s="15">
        <v>5.2</v>
      </c>
      <c r="H216" s="15"/>
      <c r="I216" s="72">
        <v>42186</v>
      </c>
      <c r="J216" s="23">
        <f t="shared" si="68"/>
        <v>76</v>
      </c>
      <c r="K216" s="23">
        <v>13.8</v>
      </c>
      <c r="L216" s="23" t="s">
        <v>116</v>
      </c>
      <c r="M216" s="23">
        <v>8</v>
      </c>
      <c r="N216" s="23">
        <v>8</v>
      </c>
      <c r="O216" s="24">
        <v>0</v>
      </c>
      <c r="P216" s="24">
        <v>0</v>
      </c>
      <c r="Q216" s="24">
        <v>0</v>
      </c>
      <c r="R216" s="24">
        <v>0</v>
      </c>
      <c r="S216" s="24">
        <v>0</v>
      </c>
      <c r="T216" s="23"/>
      <c r="U216" s="23"/>
      <c r="V216" s="23">
        <v>0</v>
      </c>
      <c r="W216" s="23"/>
      <c r="X216" s="23" t="s">
        <v>246</v>
      </c>
      <c r="Y216" s="72">
        <v>44754</v>
      </c>
      <c r="Z216" s="72">
        <v>42205</v>
      </c>
      <c r="AA216" s="22">
        <f>DATEDIF(Z216,Y216,"d")</f>
        <v>2549</v>
      </c>
      <c r="AB216" s="24">
        <v>0</v>
      </c>
      <c r="AC216" s="24">
        <v>1</v>
      </c>
      <c r="AD216" s="24" t="s">
        <v>109</v>
      </c>
      <c r="AE216" s="24">
        <v>0</v>
      </c>
      <c r="AF216" s="24"/>
      <c r="AG216" s="24"/>
      <c r="AH216" s="24">
        <v>0</v>
      </c>
      <c r="AI216" s="24">
        <v>0</v>
      </c>
      <c r="AJ216" s="24">
        <v>0</v>
      </c>
      <c r="AK216" s="24">
        <v>0</v>
      </c>
      <c r="AL216" s="24">
        <v>0</v>
      </c>
      <c r="AM216" s="24" t="s">
        <v>462</v>
      </c>
      <c r="AN216" s="24" t="s">
        <v>320</v>
      </c>
      <c r="AO216" s="24"/>
      <c r="AP216" s="24">
        <v>0</v>
      </c>
      <c r="AQ216" s="39">
        <v>44860</v>
      </c>
      <c r="AR216" s="31">
        <v>45061</v>
      </c>
      <c r="AS216" s="28"/>
      <c r="AT216" s="28">
        <f t="shared" si="69"/>
        <v>201</v>
      </c>
      <c r="AU216" s="20">
        <v>1</v>
      </c>
      <c r="AV216" s="28">
        <f t="shared" si="70"/>
        <v>83</v>
      </c>
      <c r="AW216" s="39">
        <v>44860</v>
      </c>
      <c r="AX216" s="24">
        <v>5.2</v>
      </c>
      <c r="AY216" s="24">
        <v>16.760000000000002</v>
      </c>
      <c r="AZ216" s="24">
        <v>62.48</v>
      </c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>
        <v>1</v>
      </c>
      <c r="BO216" s="24">
        <v>0</v>
      </c>
      <c r="BP216" s="29">
        <v>7.0000000000000007E-2</v>
      </c>
      <c r="BQ216" s="39">
        <v>44945</v>
      </c>
      <c r="BR216" s="24">
        <v>0</v>
      </c>
      <c r="BS216" s="24"/>
      <c r="BT216" s="24"/>
      <c r="BU216" s="24">
        <v>0</v>
      </c>
      <c r="BV216" s="24">
        <v>0</v>
      </c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  <c r="CU216" s="24"/>
      <c r="CV216" s="24"/>
      <c r="CW216" s="24"/>
      <c r="CX216" s="24"/>
      <c r="CY216" s="24">
        <v>0</v>
      </c>
      <c r="CZ216" s="24">
        <v>0</v>
      </c>
      <c r="DA216" s="24">
        <v>0</v>
      </c>
      <c r="DB216" s="24">
        <v>0</v>
      </c>
      <c r="DC216" s="24">
        <v>0</v>
      </c>
      <c r="DD216" s="24">
        <v>0</v>
      </c>
      <c r="DE216" s="24">
        <v>0</v>
      </c>
      <c r="DF216" s="24">
        <v>0</v>
      </c>
      <c r="DG216" s="24">
        <v>0</v>
      </c>
      <c r="DH216" s="39">
        <v>44760</v>
      </c>
      <c r="DI216" s="30"/>
    </row>
    <row r="217" spans="1:113" x14ac:dyDescent="0.25">
      <c r="A217" s="15">
        <v>231</v>
      </c>
      <c r="B217" s="75">
        <v>44872</v>
      </c>
      <c r="C217" s="37" t="s">
        <v>545</v>
      </c>
      <c r="D217" s="37">
        <v>7206094863</v>
      </c>
      <c r="E217" s="75">
        <v>26459</v>
      </c>
      <c r="F217" s="20" t="s">
        <v>124</v>
      </c>
      <c r="G217" s="15">
        <v>53.99</v>
      </c>
      <c r="H217" s="15">
        <v>2.86</v>
      </c>
      <c r="I217" s="72">
        <v>44847</v>
      </c>
      <c r="J217" s="23">
        <f t="shared" si="68"/>
        <v>50</v>
      </c>
      <c r="K217" s="23">
        <v>79.599999999999994</v>
      </c>
      <c r="L217" s="23" t="s">
        <v>148</v>
      </c>
      <c r="M217" s="23">
        <v>8</v>
      </c>
      <c r="N217" s="23">
        <v>8</v>
      </c>
      <c r="O217" s="24">
        <v>0</v>
      </c>
      <c r="P217" s="24">
        <v>0</v>
      </c>
      <c r="Q217" s="24">
        <v>0</v>
      </c>
      <c r="R217" s="24">
        <v>0</v>
      </c>
      <c r="S217" s="24">
        <v>0</v>
      </c>
      <c r="T217" s="23" t="s">
        <v>546</v>
      </c>
      <c r="U217" s="23"/>
      <c r="V217" s="23">
        <v>1</v>
      </c>
      <c r="W217" s="23" t="s">
        <v>108</v>
      </c>
      <c r="X217" s="72">
        <v>44855</v>
      </c>
      <c r="Y217" s="23"/>
      <c r="Z217" s="72">
        <v>44942</v>
      </c>
      <c r="AA217" s="22"/>
      <c r="AB217" s="24">
        <v>0</v>
      </c>
      <c r="AC217" s="24">
        <v>1</v>
      </c>
      <c r="AD217" s="24" t="s">
        <v>150</v>
      </c>
      <c r="AE217" s="24">
        <v>0</v>
      </c>
      <c r="AF217" s="24"/>
      <c r="AG217" s="24"/>
      <c r="AH217" s="24">
        <v>1</v>
      </c>
      <c r="AI217" s="24">
        <v>0</v>
      </c>
      <c r="AJ217" s="24">
        <v>0</v>
      </c>
      <c r="AK217" s="24">
        <v>0</v>
      </c>
      <c r="AL217" s="24">
        <v>0</v>
      </c>
      <c r="AM217" s="24" t="s">
        <v>367</v>
      </c>
      <c r="AN217" s="24" t="s">
        <v>135</v>
      </c>
      <c r="AO217" s="24"/>
      <c r="AP217" s="24"/>
      <c r="AQ217" s="39">
        <v>45005</v>
      </c>
      <c r="AR217" s="31">
        <v>45061</v>
      </c>
      <c r="AS217" s="24"/>
      <c r="AT217" s="28">
        <f t="shared" si="69"/>
        <v>56</v>
      </c>
      <c r="AU217" s="20">
        <v>1</v>
      </c>
      <c r="AV217" s="28">
        <f t="shared" si="70"/>
        <v>50</v>
      </c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>
        <v>0</v>
      </c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  <c r="CQ217" s="24"/>
      <c r="CR217" s="24"/>
      <c r="CS217" s="24"/>
      <c r="CT217" s="24"/>
      <c r="CU217" s="24"/>
      <c r="CV217" s="24"/>
      <c r="CW217" s="24"/>
      <c r="CX217" s="24"/>
      <c r="CY217" s="24">
        <v>0</v>
      </c>
      <c r="CZ217" s="24">
        <v>0</v>
      </c>
      <c r="DA217" s="24">
        <v>0</v>
      </c>
      <c r="DB217" s="24"/>
      <c r="DC217" s="24">
        <v>0</v>
      </c>
      <c r="DD217" s="24">
        <v>0</v>
      </c>
      <c r="DE217" s="24">
        <v>0</v>
      </c>
      <c r="DF217" s="24">
        <v>0</v>
      </c>
      <c r="DG217" s="24">
        <v>0</v>
      </c>
      <c r="DH217" s="39">
        <v>44992</v>
      </c>
      <c r="DI217" s="30"/>
    </row>
    <row r="218" spans="1:113" x14ac:dyDescent="0.25">
      <c r="A218" s="15">
        <v>236</v>
      </c>
      <c r="B218" s="75">
        <v>44881</v>
      </c>
      <c r="C218" s="37" t="s">
        <v>555</v>
      </c>
      <c r="D218" s="37">
        <v>5801082562</v>
      </c>
      <c r="E218" s="75">
        <v>21193</v>
      </c>
      <c r="F218" s="20" t="s">
        <v>124</v>
      </c>
      <c r="G218" s="15">
        <v>813.19</v>
      </c>
      <c r="H218" s="15">
        <v>4.1900000000000004</v>
      </c>
      <c r="I218" s="72">
        <v>44278</v>
      </c>
      <c r="J218" s="23">
        <f t="shared" si="68"/>
        <v>63</v>
      </c>
      <c r="K218" s="23">
        <v>424</v>
      </c>
      <c r="L218" s="23" t="s">
        <v>121</v>
      </c>
      <c r="M218" s="23">
        <v>9</v>
      </c>
      <c r="N218" s="23">
        <v>8</v>
      </c>
      <c r="O218" s="24">
        <v>0</v>
      </c>
      <c r="P218" s="24">
        <v>0</v>
      </c>
      <c r="Q218" s="24">
        <v>0</v>
      </c>
      <c r="R218" s="24">
        <v>0</v>
      </c>
      <c r="S218" s="24">
        <v>0</v>
      </c>
      <c r="T218" s="23" t="s">
        <v>556</v>
      </c>
      <c r="U218" s="23"/>
      <c r="V218" s="23">
        <v>1</v>
      </c>
      <c r="W218" s="23" t="s">
        <v>108</v>
      </c>
      <c r="X218" s="72">
        <v>44256</v>
      </c>
      <c r="Y218" s="72">
        <v>44835</v>
      </c>
      <c r="Z218" s="72">
        <v>44256</v>
      </c>
      <c r="AA218" s="22">
        <f>DATEDIF(Z218,Y218,"d")</f>
        <v>579</v>
      </c>
      <c r="AB218" s="24"/>
      <c r="AC218" s="24">
        <v>1</v>
      </c>
      <c r="AD218" s="24" t="s">
        <v>109</v>
      </c>
      <c r="AE218" s="24">
        <v>0</v>
      </c>
      <c r="AF218" s="24"/>
      <c r="AG218" s="24"/>
      <c r="AH218" s="24">
        <v>0</v>
      </c>
      <c r="AI218" s="24">
        <v>1</v>
      </c>
      <c r="AJ218" s="24">
        <v>1</v>
      </c>
      <c r="AK218" s="24">
        <v>0</v>
      </c>
      <c r="AL218" s="24">
        <v>0</v>
      </c>
      <c r="AM218" s="24" t="s">
        <v>132</v>
      </c>
      <c r="AN218" s="24" t="s">
        <v>111</v>
      </c>
      <c r="AO218" s="24" t="s">
        <v>118</v>
      </c>
      <c r="AP218" s="24">
        <v>1</v>
      </c>
      <c r="AQ218" s="39">
        <v>44881</v>
      </c>
      <c r="AR218" s="31">
        <v>45061</v>
      </c>
      <c r="AS218" s="24"/>
      <c r="AT218" s="28">
        <f t="shared" si="69"/>
        <v>180</v>
      </c>
      <c r="AU218" s="20">
        <v>1</v>
      </c>
      <c r="AV218" s="28">
        <f t="shared" si="70"/>
        <v>64</v>
      </c>
      <c r="AW218" s="39">
        <v>45246</v>
      </c>
      <c r="AX218" s="24">
        <v>813.19</v>
      </c>
      <c r="AY218" s="24">
        <v>13.09</v>
      </c>
      <c r="AZ218" s="24"/>
      <c r="BA218" s="24">
        <v>4.1900000000000004</v>
      </c>
      <c r="BB218" s="24">
        <v>1.22</v>
      </c>
      <c r="BC218" s="24">
        <v>4.2</v>
      </c>
      <c r="BD218" s="24">
        <v>137</v>
      </c>
      <c r="BE218" s="24">
        <v>9.48</v>
      </c>
      <c r="BF218" s="24">
        <v>194</v>
      </c>
      <c r="BG218" s="24">
        <v>5.08</v>
      </c>
      <c r="BH218" s="24">
        <v>0.9</v>
      </c>
      <c r="BI218" s="24">
        <v>3.15</v>
      </c>
      <c r="BJ218" s="24">
        <f>BG218/BI218</f>
        <v>1.6126984126984127</v>
      </c>
      <c r="BK218" s="24">
        <f>BI218/BH218</f>
        <v>3.5</v>
      </c>
      <c r="BL218" s="24">
        <f>BF218/BI218</f>
        <v>61.587301587301589</v>
      </c>
      <c r="BM218" s="24">
        <f>BL218*BG218</f>
        <v>312.86349206349206</v>
      </c>
      <c r="BN218" s="24">
        <v>1</v>
      </c>
      <c r="BO218" s="24">
        <v>0</v>
      </c>
      <c r="BP218" s="29">
        <v>169.71</v>
      </c>
      <c r="BQ218" s="39">
        <v>44972</v>
      </c>
      <c r="BR218" s="24">
        <v>0</v>
      </c>
      <c r="BS218" s="24"/>
      <c r="BT218" s="24"/>
      <c r="BU218" s="24">
        <v>0</v>
      </c>
      <c r="BV218" s="24">
        <v>0</v>
      </c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  <c r="CU218" s="24"/>
      <c r="CV218" s="24"/>
      <c r="CW218" s="24"/>
      <c r="CX218" s="24"/>
      <c r="CY218" s="24">
        <v>0</v>
      </c>
      <c r="CZ218" s="24">
        <v>0</v>
      </c>
      <c r="DA218" s="24">
        <v>0</v>
      </c>
      <c r="DB218" s="24">
        <v>0</v>
      </c>
      <c r="DC218" s="24">
        <v>0</v>
      </c>
      <c r="DD218" s="24">
        <v>0</v>
      </c>
      <c r="DE218" s="24">
        <v>1</v>
      </c>
      <c r="DF218" s="24">
        <v>0</v>
      </c>
      <c r="DG218" s="24">
        <v>0</v>
      </c>
      <c r="DH218" s="39">
        <v>44995</v>
      </c>
      <c r="DI218" s="30"/>
    </row>
    <row r="219" spans="1:113" x14ac:dyDescent="0.25">
      <c r="A219" s="37">
        <v>240</v>
      </c>
      <c r="B219" s="75">
        <v>44893</v>
      </c>
      <c r="C219" s="37" t="s">
        <v>562</v>
      </c>
      <c r="D219" s="37">
        <v>390306455</v>
      </c>
      <c r="E219" s="75">
        <v>14310</v>
      </c>
      <c r="F219" s="20" t="s">
        <v>124</v>
      </c>
      <c r="G219" s="15">
        <v>13.94</v>
      </c>
      <c r="H219" s="15">
        <v>3.74</v>
      </c>
      <c r="I219" s="72">
        <v>44292</v>
      </c>
      <c r="J219" s="23">
        <f t="shared" si="68"/>
        <v>82</v>
      </c>
      <c r="K219" s="23">
        <v>98</v>
      </c>
      <c r="L219" s="23" t="s">
        <v>563</v>
      </c>
      <c r="M219" s="23">
        <v>9</v>
      </c>
      <c r="N219" s="23">
        <v>8</v>
      </c>
      <c r="O219" s="24">
        <v>0</v>
      </c>
      <c r="P219" s="24">
        <v>0</v>
      </c>
      <c r="Q219" s="24">
        <v>0</v>
      </c>
      <c r="R219" s="24">
        <v>0</v>
      </c>
      <c r="S219" s="24">
        <v>0</v>
      </c>
      <c r="T219" s="23" t="s">
        <v>564</v>
      </c>
      <c r="U219" s="23"/>
      <c r="V219" s="23">
        <v>0</v>
      </c>
      <c r="W219" s="23" t="s">
        <v>144</v>
      </c>
      <c r="X219" s="72">
        <v>44890</v>
      </c>
      <c r="Y219" s="72">
        <v>44890</v>
      </c>
      <c r="Z219" s="72">
        <v>44319</v>
      </c>
      <c r="AA219" s="22">
        <f>DATEDIF(Z219,Y219,"d")</f>
        <v>571</v>
      </c>
      <c r="AB219" s="24">
        <v>0</v>
      </c>
      <c r="AC219" s="24">
        <v>1</v>
      </c>
      <c r="AD219" s="24" t="s">
        <v>150</v>
      </c>
      <c r="AE219" s="24">
        <v>0</v>
      </c>
      <c r="AF219" s="24"/>
      <c r="AG219" s="24"/>
      <c r="AH219" s="24">
        <v>1</v>
      </c>
      <c r="AI219" s="24">
        <v>1</v>
      </c>
      <c r="AJ219" s="24">
        <v>1</v>
      </c>
      <c r="AK219" s="24">
        <v>0</v>
      </c>
      <c r="AL219" s="24">
        <v>0</v>
      </c>
      <c r="AM219" s="24" t="s">
        <v>132</v>
      </c>
      <c r="AN219" s="24" t="s">
        <v>111</v>
      </c>
      <c r="AO219" s="24" t="s">
        <v>118</v>
      </c>
      <c r="AP219" s="24">
        <v>1</v>
      </c>
      <c r="AQ219" s="39">
        <v>44896</v>
      </c>
      <c r="AR219" s="31">
        <v>45061</v>
      </c>
      <c r="AS219" s="24"/>
      <c r="AT219" s="28">
        <f t="shared" si="69"/>
        <v>165</v>
      </c>
      <c r="AU219" s="20">
        <v>1</v>
      </c>
      <c r="AV219" s="28">
        <f t="shared" si="70"/>
        <v>83</v>
      </c>
      <c r="AW219" s="39">
        <v>44893</v>
      </c>
      <c r="AX219" s="24">
        <v>13.94</v>
      </c>
      <c r="AY219" s="24">
        <v>22.16</v>
      </c>
      <c r="AZ219" s="24">
        <v>85.26</v>
      </c>
      <c r="BA219" s="24">
        <v>3.74</v>
      </c>
      <c r="BB219" s="24">
        <v>1.45</v>
      </c>
      <c r="BC219" s="24">
        <v>4</v>
      </c>
      <c r="BD219" s="24">
        <v>139</v>
      </c>
      <c r="BE219" s="24">
        <v>6.6</v>
      </c>
      <c r="BF219" s="24">
        <v>186</v>
      </c>
      <c r="BG219" s="24">
        <v>4.04</v>
      </c>
      <c r="BH219" s="24">
        <v>0.66</v>
      </c>
      <c r="BI219" s="24">
        <v>1.54</v>
      </c>
      <c r="BJ219" s="24">
        <f>BG219/BI219</f>
        <v>2.6233766233766231</v>
      </c>
      <c r="BK219" s="24">
        <f>BI219/BH219</f>
        <v>2.3333333333333335</v>
      </c>
      <c r="BL219" s="24">
        <f>BF219/BI219</f>
        <v>120.77922077922078</v>
      </c>
      <c r="BM219" s="24">
        <f>BL219*BG219</f>
        <v>487.94805194805195</v>
      </c>
      <c r="BN219" s="24">
        <v>1</v>
      </c>
      <c r="BO219" s="24">
        <v>2</v>
      </c>
      <c r="BP219" s="24">
        <v>2.31</v>
      </c>
      <c r="BQ219" s="39">
        <v>44977</v>
      </c>
      <c r="BR219" s="24">
        <v>0</v>
      </c>
      <c r="BS219" s="24"/>
      <c r="BT219" s="24"/>
      <c r="BU219" s="24">
        <v>1</v>
      </c>
      <c r="BV219" s="24">
        <v>0</v>
      </c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>
        <v>0</v>
      </c>
      <c r="CZ219" s="24">
        <v>0</v>
      </c>
      <c r="DA219" s="24">
        <v>0</v>
      </c>
      <c r="DB219" s="24">
        <v>0</v>
      </c>
      <c r="DC219" s="24">
        <v>0</v>
      </c>
      <c r="DD219" s="24">
        <v>1</v>
      </c>
      <c r="DE219" s="24">
        <v>0</v>
      </c>
      <c r="DF219" s="24">
        <v>0</v>
      </c>
      <c r="DG219" s="24">
        <v>0</v>
      </c>
      <c r="DH219" s="39">
        <v>44986</v>
      </c>
      <c r="DI219" s="30"/>
    </row>
    <row r="220" spans="1:113" x14ac:dyDescent="0.25">
      <c r="A220" s="15">
        <v>242</v>
      </c>
      <c r="B220" s="54">
        <v>44907</v>
      </c>
      <c r="C220" s="17" t="s">
        <v>567</v>
      </c>
      <c r="D220" s="18">
        <v>340112734</v>
      </c>
      <c r="E220" s="75">
        <v>12431</v>
      </c>
      <c r="F220" s="20" t="s">
        <v>124</v>
      </c>
      <c r="G220" s="15">
        <v>7.71</v>
      </c>
      <c r="H220" s="76">
        <v>3.58</v>
      </c>
      <c r="I220" s="75">
        <v>44835</v>
      </c>
      <c r="J220" s="23">
        <f t="shared" si="68"/>
        <v>88</v>
      </c>
      <c r="K220" s="23">
        <v>183.91</v>
      </c>
      <c r="L220" s="24" t="s">
        <v>121</v>
      </c>
      <c r="M220" s="23">
        <v>9</v>
      </c>
      <c r="N220" s="23">
        <v>8</v>
      </c>
      <c r="O220" s="24">
        <v>0</v>
      </c>
      <c r="P220" s="24">
        <v>0</v>
      </c>
      <c r="Q220" s="24">
        <v>0</v>
      </c>
      <c r="R220" s="24">
        <v>0</v>
      </c>
      <c r="S220" s="23">
        <v>0</v>
      </c>
      <c r="T220" s="23" t="s">
        <v>568</v>
      </c>
      <c r="U220" s="23"/>
      <c r="V220" s="23">
        <v>1</v>
      </c>
      <c r="W220" s="23" t="s">
        <v>108</v>
      </c>
      <c r="X220" s="72">
        <v>44835</v>
      </c>
      <c r="Y220" s="23"/>
      <c r="Z220" s="22"/>
      <c r="AA220" s="22"/>
      <c r="AB220" s="24">
        <v>0</v>
      </c>
      <c r="AC220" s="24">
        <v>1</v>
      </c>
      <c r="AD220" s="24" t="s">
        <v>109</v>
      </c>
      <c r="AE220" s="24">
        <v>0</v>
      </c>
      <c r="AF220" s="24"/>
      <c r="AG220" s="24"/>
      <c r="AH220" s="24">
        <v>1</v>
      </c>
      <c r="AI220" s="24">
        <v>0</v>
      </c>
      <c r="AJ220" s="24">
        <v>0</v>
      </c>
      <c r="AK220" s="24">
        <v>0</v>
      </c>
      <c r="AL220" s="24">
        <v>0</v>
      </c>
      <c r="AM220" s="24">
        <v>0</v>
      </c>
      <c r="AN220" s="24" t="s">
        <v>135</v>
      </c>
      <c r="AO220" s="24"/>
      <c r="AP220" s="24"/>
      <c r="AQ220" s="24"/>
      <c r="AR220" s="24"/>
      <c r="AS220" s="24"/>
      <c r="AT220" s="28"/>
      <c r="AU220" s="20" t="s">
        <v>130</v>
      </c>
      <c r="AV220" s="28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9"/>
      <c r="BK220" s="29"/>
      <c r="BL220" s="29"/>
      <c r="BM220" s="29"/>
      <c r="BN220" s="24"/>
      <c r="BO220" s="24"/>
      <c r="BP220" s="24"/>
      <c r="BQ220" s="24"/>
      <c r="BR220" s="24"/>
      <c r="BS220" s="24"/>
      <c r="BT220" s="24"/>
      <c r="BU220" s="24"/>
      <c r="BV220" s="24">
        <v>0</v>
      </c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>
        <v>0</v>
      </c>
      <c r="CZ220" s="24">
        <v>0</v>
      </c>
      <c r="DA220" s="24">
        <v>0</v>
      </c>
      <c r="DB220" s="24">
        <v>0</v>
      </c>
      <c r="DC220" s="24">
        <v>0</v>
      </c>
      <c r="DD220" s="24">
        <v>0</v>
      </c>
      <c r="DE220" s="24">
        <v>0</v>
      </c>
      <c r="DF220" s="24">
        <v>0</v>
      </c>
      <c r="DG220" s="24">
        <v>0</v>
      </c>
      <c r="DH220" s="39">
        <v>44935</v>
      </c>
    </row>
    <row r="221" spans="1:113" x14ac:dyDescent="0.25">
      <c r="A221" s="15">
        <v>243</v>
      </c>
      <c r="B221" s="54">
        <v>44911</v>
      </c>
      <c r="C221" s="17" t="s">
        <v>569</v>
      </c>
      <c r="D221" s="18">
        <v>490711112</v>
      </c>
      <c r="E221" s="75">
        <v>18090</v>
      </c>
      <c r="F221" s="20" t="s">
        <v>124</v>
      </c>
      <c r="G221" s="15">
        <v>59.6</v>
      </c>
      <c r="H221" s="15">
        <v>3.98</v>
      </c>
      <c r="I221" s="72">
        <v>40544</v>
      </c>
      <c r="J221" s="23">
        <f t="shared" si="68"/>
        <v>61</v>
      </c>
      <c r="K221" s="23">
        <v>40</v>
      </c>
      <c r="L221" s="23" t="s">
        <v>152</v>
      </c>
      <c r="M221" s="23">
        <v>7</v>
      </c>
      <c r="N221" s="23">
        <v>7</v>
      </c>
      <c r="O221" s="24">
        <v>0</v>
      </c>
      <c r="P221" s="24">
        <v>0</v>
      </c>
      <c r="Q221" s="24">
        <v>1</v>
      </c>
      <c r="R221" s="24">
        <v>0</v>
      </c>
      <c r="S221" s="24">
        <v>0</v>
      </c>
      <c r="T221" s="23" t="s">
        <v>273</v>
      </c>
      <c r="U221" s="23"/>
      <c r="V221" s="23">
        <v>0</v>
      </c>
      <c r="W221" s="23" t="s">
        <v>144</v>
      </c>
      <c r="X221" s="23" t="s">
        <v>246</v>
      </c>
      <c r="Y221" s="72">
        <v>44866</v>
      </c>
      <c r="Z221" s="72">
        <v>40988</v>
      </c>
      <c r="AA221" s="22">
        <f>DATEDIF(Z221,Y221,"d")</f>
        <v>3878</v>
      </c>
      <c r="AB221" s="24">
        <v>0</v>
      </c>
      <c r="AC221" s="24">
        <v>1</v>
      </c>
      <c r="AD221" s="24" t="s">
        <v>150</v>
      </c>
      <c r="AE221" s="24">
        <v>1</v>
      </c>
      <c r="AF221" s="24"/>
      <c r="AG221" s="24"/>
      <c r="AH221" s="24">
        <v>0</v>
      </c>
      <c r="AI221" s="24">
        <v>0</v>
      </c>
      <c r="AJ221" s="24">
        <v>0</v>
      </c>
      <c r="AK221" s="24">
        <v>0</v>
      </c>
      <c r="AL221" s="24">
        <v>0</v>
      </c>
      <c r="AM221" s="24" t="s">
        <v>462</v>
      </c>
      <c r="AN221" s="24" t="s">
        <v>320</v>
      </c>
      <c r="AO221" s="24"/>
      <c r="AP221" s="24">
        <v>0</v>
      </c>
      <c r="AQ221" s="39">
        <v>44921</v>
      </c>
      <c r="AR221" s="31">
        <v>45061</v>
      </c>
      <c r="AS221" s="24"/>
      <c r="AT221" s="28">
        <f t="shared" ref="AT221:AT227" si="71">_xlfn.DAYS(AR221,AQ221)</f>
        <v>140</v>
      </c>
      <c r="AU221" s="20">
        <v>1</v>
      </c>
      <c r="AV221" s="28">
        <f>DATEDIF(E221,AQ221,"Y")</f>
        <v>73</v>
      </c>
      <c r="AW221" s="39">
        <v>44911</v>
      </c>
      <c r="AX221" s="24">
        <v>59.6</v>
      </c>
      <c r="AY221" s="24">
        <v>3.22</v>
      </c>
      <c r="AZ221" s="24">
        <v>190.66</v>
      </c>
      <c r="BA221" s="24">
        <v>3.98</v>
      </c>
      <c r="BB221" s="24">
        <v>1.57</v>
      </c>
      <c r="BC221" s="24">
        <v>4</v>
      </c>
      <c r="BD221" s="24">
        <v>117</v>
      </c>
      <c r="BE221" s="24">
        <v>5.39</v>
      </c>
      <c r="BF221" s="24">
        <v>199</v>
      </c>
      <c r="BG221" s="24">
        <v>4.12</v>
      </c>
      <c r="BH221" s="24">
        <v>0.4</v>
      </c>
      <c r="BI221" s="24">
        <v>0.84</v>
      </c>
      <c r="BJ221" s="29">
        <f t="shared" ref="BJ221:BJ227" si="72">BG221/BI221</f>
        <v>4.9047619047619051</v>
      </c>
      <c r="BK221" s="29">
        <f t="shared" ref="BK221:BK227" si="73">BI221/BH221</f>
        <v>2.0999999999999996</v>
      </c>
      <c r="BL221" s="29">
        <f t="shared" ref="BL221:BL227" si="74">BF221/BI221</f>
        <v>236.90476190476193</v>
      </c>
      <c r="BM221" s="29">
        <f>BL221*BG221</f>
        <v>976.04761904761915</v>
      </c>
      <c r="BN221" s="24">
        <v>0</v>
      </c>
      <c r="BO221" s="24">
        <v>0</v>
      </c>
      <c r="BP221" s="24"/>
      <c r="BQ221" s="24"/>
      <c r="BR221" s="24">
        <v>0</v>
      </c>
      <c r="BS221" s="24"/>
      <c r="BT221" s="24"/>
      <c r="BU221" s="24">
        <v>0</v>
      </c>
      <c r="BV221" s="24">
        <v>0</v>
      </c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>
        <v>0</v>
      </c>
      <c r="CZ221" s="24">
        <v>0</v>
      </c>
      <c r="DA221" s="24">
        <v>0</v>
      </c>
      <c r="DB221" s="24">
        <v>0</v>
      </c>
      <c r="DC221" s="24">
        <v>0</v>
      </c>
      <c r="DD221" s="24">
        <v>0</v>
      </c>
      <c r="DE221" s="24">
        <v>0</v>
      </c>
      <c r="DF221" s="24">
        <v>0</v>
      </c>
      <c r="DG221" s="24">
        <v>0</v>
      </c>
      <c r="DH221" s="39">
        <v>45007</v>
      </c>
      <c r="DI221" s="30"/>
    </row>
    <row r="222" spans="1:113" x14ac:dyDescent="0.25">
      <c r="A222" s="15">
        <v>245</v>
      </c>
      <c r="B222" s="75">
        <v>44928</v>
      </c>
      <c r="C222" s="37" t="s">
        <v>571</v>
      </c>
      <c r="D222" s="37">
        <v>490623037</v>
      </c>
      <c r="E222" s="75">
        <v>18072</v>
      </c>
      <c r="F222" s="20" t="s">
        <v>124</v>
      </c>
      <c r="G222" s="15"/>
      <c r="H222" s="15"/>
      <c r="I222" s="72">
        <v>44902</v>
      </c>
      <c r="J222" s="23">
        <f t="shared" si="68"/>
        <v>73</v>
      </c>
      <c r="K222" s="23">
        <v>648.27</v>
      </c>
      <c r="L222" s="23" t="s">
        <v>106</v>
      </c>
      <c r="M222" s="23">
        <v>9</v>
      </c>
      <c r="N222" s="23">
        <v>8</v>
      </c>
      <c r="O222" s="24">
        <v>0</v>
      </c>
      <c r="P222" s="24">
        <v>0</v>
      </c>
      <c r="Q222" s="24">
        <v>0</v>
      </c>
      <c r="R222" s="24">
        <v>0</v>
      </c>
      <c r="S222" s="24">
        <v>0</v>
      </c>
      <c r="T222" s="23" t="s">
        <v>572</v>
      </c>
      <c r="U222" s="23"/>
      <c r="V222" s="23">
        <v>1</v>
      </c>
      <c r="W222" s="23" t="s">
        <v>108</v>
      </c>
      <c r="X222" s="72">
        <v>44915</v>
      </c>
      <c r="Y222" s="23"/>
      <c r="Z222" s="72">
        <v>44925</v>
      </c>
      <c r="AA222" s="23"/>
      <c r="AB222" s="24">
        <v>0</v>
      </c>
      <c r="AC222" s="24">
        <v>1</v>
      </c>
      <c r="AD222" s="24" t="s">
        <v>109</v>
      </c>
      <c r="AE222" s="24">
        <v>0</v>
      </c>
      <c r="AF222" s="24">
        <v>19.87</v>
      </c>
      <c r="AG222" s="39">
        <v>44950</v>
      </c>
      <c r="AH222" s="24">
        <v>1</v>
      </c>
      <c r="AI222" s="24">
        <v>0</v>
      </c>
      <c r="AJ222" s="24">
        <v>0</v>
      </c>
      <c r="AK222" s="24">
        <v>0</v>
      </c>
      <c r="AL222" s="24">
        <v>0</v>
      </c>
      <c r="AM222" s="24" t="s">
        <v>367</v>
      </c>
      <c r="AN222" s="24" t="s">
        <v>135</v>
      </c>
      <c r="AO222" s="24"/>
      <c r="AP222" s="24">
        <v>0</v>
      </c>
      <c r="AQ222" s="39">
        <v>44925</v>
      </c>
      <c r="AR222" s="31">
        <v>45061</v>
      </c>
      <c r="AS222" s="24"/>
      <c r="AT222" s="28">
        <f t="shared" si="71"/>
        <v>136</v>
      </c>
      <c r="AU222" s="20">
        <v>0</v>
      </c>
      <c r="AV222" s="28">
        <f>DATEDIF(E222,AQ222,"Y")</f>
        <v>73</v>
      </c>
      <c r="AW222" s="39">
        <v>44925</v>
      </c>
      <c r="AX222" s="24"/>
      <c r="AY222" s="24"/>
      <c r="AZ222" s="24"/>
      <c r="BA222" s="24">
        <v>3.45</v>
      </c>
      <c r="BB222" s="24">
        <v>1.77</v>
      </c>
      <c r="BC222" s="24">
        <v>9.5</v>
      </c>
      <c r="BD222" s="24">
        <v>106</v>
      </c>
      <c r="BE222" s="24">
        <v>8.2799999999999994</v>
      </c>
      <c r="BF222" s="24">
        <v>289</v>
      </c>
      <c r="BG222" s="24">
        <v>4.4800000000000004</v>
      </c>
      <c r="BH222" s="24">
        <v>0.86</v>
      </c>
      <c r="BI222" s="24">
        <v>2.42</v>
      </c>
      <c r="BJ222" s="29">
        <f t="shared" si="72"/>
        <v>1.8512396694214879</v>
      </c>
      <c r="BK222" s="29">
        <f t="shared" si="73"/>
        <v>2.8139534883720931</v>
      </c>
      <c r="BL222" s="29">
        <f t="shared" si="74"/>
        <v>119.42148760330579</v>
      </c>
      <c r="BM222" s="29">
        <f>BL222*BG222</f>
        <v>535.00826446280996</v>
      </c>
      <c r="BN222" s="24">
        <v>1</v>
      </c>
      <c r="BO222" s="24">
        <v>0</v>
      </c>
      <c r="BP222" s="24">
        <v>19.87</v>
      </c>
      <c r="BQ222" s="39">
        <v>44950</v>
      </c>
      <c r="BR222" s="24">
        <v>0</v>
      </c>
      <c r="BS222" s="24"/>
      <c r="BT222" s="24"/>
      <c r="BU222" s="24">
        <v>0</v>
      </c>
      <c r="BV222" s="24">
        <v>0</v>
      </c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>
        <v>0</v>
      </c>
      <c r="CZ222" s="24">
        <v>0</v>
      </c>
      <c r="DA222" s="24">
        <v>0</v>
      </c>
      <c r="DB222" s="24">
        <v>0</v>
      </c>
      <c r="DC222" s="24">
        <v>0</v>
      </c>
      <c r="DD222" s="24">
        <v>0</v>
      </c>
      <c r="DE222" s="24">
        <v>0</v>
      </c>
      <c r="DF222" s="24">
        <v>0</v>
      </c>
      <c r="DG222" s="24">
        <v>0</v>
      </c>
      <c r="DH222" s="39">
        <v>45009</v>
      </c>
      <c r="DI222" s="30"/>
    </row>
    <row r="223" spans="1:113" x14ac:dyDescent="0.25">
      <c r="A223" s="15">
        <v>246</v>
      </c>
      <c r="B223" s="75">
        <v>44928</v>
      </c>
      <c r="C223" s="37" t="s">
        <v>573</v>
      </c>
      <c r="D223" s="37">
        <v>521228022</v>
      </c>
      <c r="E223" s="75">
        <v>19356</v>
      </c>
      <c r="F223" s="20" t="s">
        <v>124</v>
      </c>
      <c r="G223" s="15">
        <v>0.78</v>
      </c>
      <c r="H223" s="15">
        <v>3.63</v>
      </c>
      <c r="I223" s="72">
        <v>44774</v>
      </c>
      <c r="J223" s="23">
        <f t="shared" si="68"/>
        <v>69</v>
      </c>
      <c r="K223" s="23">
        <v>13.78</v>
      </c>
      <c r="L223" s="23" t="s">
        <v>152</v>
      </c>
      <c r="M223" s="23">
        <v>7</v>
      </c>
      <c r="N223" s="23">
        <v>7</v>
      </c>
      <c r="O223" s="24">
        <v>0</v>
      </c>
      <c r="P223" s="24">
        <v>1</v>
      </c>
      <c r="Q223" s="24">
        <v>0</v>
      </c>
      <c r="R223" s="24">
        <v>0</v>
      </c>
      <c r="S223" s="24">
        <v>0</v>
      </c>
      <c r="T223" s="23"/>
      <c r="U223" s="23" t="s">
        <v>574</v>
      </c>
      <c r="V223" s="23">
        <v>0</v>
      </c>
      <c r="W223" s="23" t="s">
        <v>144</v>
      </c>
      <c r="X223" s="72">
        <v>44964</v>
      </c>
      <c r="Y223" s="23"/>
      <c r="Z223" s="72">
        <v>44909</v>
      </c>
      <c r="AA223" s="23"/>
      <c r="AB223" s="24">
        <v>0</v>
      </c>
      <c r="AC223" s="24">
        <v>1</v>
      </c>
      <c r="AD223" s="24" t="s">
        <v>150</v>
      </c>
      <c r="AE223" s="24">
        <v>0</v>
      </c>
      <c r="AF223" s="24">
        <v>0.78</v>
      </c>
      <c r="AG223" s="39">
        <v>44928</v>
      </c>
      <c r="AH223" s="24">
        <v>1</v>
      </c>
      <c r="AI223" s="24">
        <v>0</v>
      </c>
      <c r="AJ223" s="24">
        <v>0</v>
      </c>
      <c r="AK223" s="24">
        <v>0</v>
      </c>
      <c r="AL223" s="24">
        <v>0</v>
      </c>
      <c r="AM223" s="24" t="s">
        <v>367</v>
      </c>
      <c r="AN223" s="24" t="s">
        <v>135</v>
      </c>
      <c r="AO223" s="24"/>
      <c r="AP223" s="24">
        <v>0</v>
      </c>
      <c r="AQ223" s="39">
        <v>44978</v>
      </c>
      <c r="AR223" s="31">
        <v>45061</v>
      </c>
      <c r="AS223" s="24"/>
      <c r="AT223" s="28">
        <f t="shared" si="71"/>
        <v>83</v>
      </c>
      <c r="AU223" s="20">
        <v>1</v>
      </c>
      <c r="AV223" s="28">
        <f>DATEDIF(E223,AQ223,"Y")</f>
        <v>70</v>
      </c>
      <c r="AW223" s="39">
        <v>44928</v>
      </c>
      <c r="AX223" s="24">
        <v>0.78</v>
      </c>
      <c r="AY223" s="24">
        <v>36.47</v>
      </c>
      <c r="AZ223" s="24">
        <v>43.71</v>
      </c>
      <c r="BA223" s="24">
        <v>3.63</v>
      </c>
      <c r="BB223" s="24">
        <v>1.06</v>
      </c>
      <c r="BC223" s="24">
        <v>4</v>
      </c>
      <c r="BD223" s="24">
        <v>140</v>
      </c>
      <c r="BE223" s="24">
        <v>6.78</v>
      </c>
      <c r="BF223" s="24">
        <v>267</v>
      </c>
      <c r="BG223" s="24">
        <v>3.54</v>
      </c>
      <c r="BH223" s="24">
        <v>0.52</v>
      </c>
      <c r="BI223" s="24">
        <v>1.97</v>
      </c>
      <c r="BJ223" s="24">
        <f t="shared" si="72"/>
        <v>1.7969543147208122</v>
      </c>
      <c r="BK223" s="24">
        <f t="shared" si="73"/>
        <v>3.7884615384615383</v>
      </c>
      <c r="BL223" s="29">
        <f t="shared" si="74"/>
        <v>135.53299492385787</v>
      </c>
      <c r="BM223" s="29">
        <f>BL223*BG223</f>
        <v>479.78680203045684</v>
      </c>
      <c r="BN223" s="24">
        <v>0</v>
      </c>
      <c r="BO223" s="24">
        <v>0</v>
      </c>
      <c r="BP223" s="24">
        <v>0.01</v>
      </c>
      <c r="BQ223" s="39">
        <v>45005</v>
      </c>
      <c r="BR223" s="24">
        <v>0</v>
      </c>
      <c r="BS223" s="24"/>
      <c r="BT223" s="24"/>
      <c r="BU223" s="24">
        <v>0</v>
      </c>
      <c r="BV223" s="24">
        <v>0</v>
      </c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>
        <v>0</v>
      </c>
      <c r="CZ223" s="24">
        <v>0</v>
      </c>
      <c r="DA223" s="24">
        <v>0</v>
      </c>
      <c r="DB223" s="24">
        <v>0</v>
      </c>
      <c r="DC223" s="24">
        <v>0</v>
      </c>
      <c r="DD223" s="24">
        <v>0</v>
      </c>
      <c r="DE223" s="24">
        <v>0</v>
      </c>
      <c r="DF223" s="24">
        <v>0</v>
      </c>
      <c r="DG223" s="24">
        <v>0</v>
      </c>
      <c r="DH223" s="39">
        <v>45005</v>
      </c>
      <c r="DI223" s="30"/>
    </row>
    <row r="224" spans="1:113" x14ac:dyDescent="0.25">
      <c r="A224" s="15">
        <v>251</v>
      </c>
      <c r="B224" s="75">
        <v>44968</v>
      </c>
      <c r="C224" s="37" t="s">
        <v>583</v>
      </c>
      <c r="D224" s="37">
        <v>6403050918</v>
      </c>
      <c r="E224" s="75">
        <v>23441</v>
      </c>
      <c r="F224" s="20" t="s">
        <v>124</v>
      </c>
      <c r="G224" s="15">
        <v>0.76</v>
      </c>
      <c r="H224" s="15">
        <v>3.52</v>
      </c>
      <c r="I224" s="72">
        <v>43493</v>
      </c>
      <c r="J224" s="23">
        <f t="shared" si="68"/>
        <v>54</v>
      </c>
      <c r="K224" s="23">
        <v>46.56</v>
      </c>
      <c r="L224" s="23" t="s">
        <v>106</v>
      </c>
      <c r="M224" s="23">
        <v>9</v>
      </c>
      <c r="N224" s="23">
        <v>8</v>
      </c>
      <c r="O224" s="24">
        <v>0</v>
      </c>
      <c r="P224" s="24">
        <v>1</v>
      </c>
      <c r="Q224" s="24">
        <v>0</v>
      </c>
      <c r="R224" s="24">
        <v>0</v>
      </c>
      <c r="S224" s="24">
        <v>1</v>
      </c>
      <c r="T224" s="23"/>
      <c r="U224" s="23" t="s">
        <v>584</v>
      </c>
      <c r="V224" s="23">
        <v>0</v>
      </c>
      <c r="W224" s="23" t="s">
        <v>144</v>
      </c>
      <c r="X224" s="72">
        <v>44945</v>
      </c>
      <c r="Y224" s="72">
        <v>44945</v>
      </c>
      <c r="Z224" s="72">
        <v>43531</v>
      </c>
      <c r="AA224" s="23">
        <f>DATEDIF(Z224,Y224,"d")</f>
        <v>1414</v>
      </c>
      <c r="AB224" s="24">
        <v>0</v>
      </c>
      <c r="AC224" s="24">
        <v>1</v>
      </c>
      <c r="AD224" s="24" t="s">
        <v>117</v>
      </c>
      <c r="AE224" s="24">
        <v>0</v>
      </c>
      <c r="AF224" s="24"/>
      <c r="AG224" s="24"/>
      <c r="AH224" s="24">
        <v>1</v>
      </c>
      <c r="AI224" s="24">
        <v>1</v>
      </c>
      <c r="AJ224" s="24">
        <v>0</v>
      </c>
      <c r="AK224" s="24">
        <v>0</v>
      </c>
      <c r="AL224" s="24">
        <v>0</v>
      </c>
      <c r="AM224" s="24" t="s">
        <v>132</v>
      </c>
      <c r="AN224" s="24" t="s">
        <v>111</v>
      </c>
      <c r="AO224" s="24" t="s">
        <v>118</v>
      </c>
      <c r="AP224" s="24">
        <v>1</v>
      </c>
      <c r="AQ224" s="39">
        <v>44981</v>
      </c>
      <c r="AR224" s="31">
        <v>45061</v>
      </c>
      <c r="AS224" s="24"/>
      <c r="AT224" s="28">
        <f t="shared" si="71"/>
        <v>80</v>
      </c>
      <c r="AU224" s="20">
        <v>1</v>
      </c>
      <c r="AV224" s="28">
        <f>DATEDIF(E224,AQ224,"Y")</f>
        <v>58</v>
      </c>
      <c r="AW224" s="39">
        <v>44967</v>
      </c>
      <c r="AX224" s="24">
        <v>0.76</v>
      </c>
      <c r="AY224" s="24">
        <v>7.27</v>
      </c>
      <c r="AZ224" s="24">
        <v>88.47</v>
      </c>
      <c r="BA224" s="24">
        <v>3.52</v>
      </c>
      <c r="BB224" s="24">
        <v>1.6</v>
      </c>
      <c r="BC224" s="24">
        <v>4</v>
      </c>
      <c r="BD224" s="24">
        <v>131</v>
      </c>
      <c r="BE224" s="24">
        <v>5.28</v>
      </c>
      <c r="BF224" s="24">
        <v>250</v>
      </c>
      <c r="BG224" s="24">
        <v>3.8</v>
      </c>
      <c r="BH224" s="24">
        <v>0.43</v>
      </c>
      <c r="BI224" s="24">
        <v>0.87</v>
      </c>
      <c r="BJ224" s="24">
        <f t="shared" si="72"/>
        <v>4.3678160919540225</v>
      </c>
      <c r="BK224" s="24">
        <f t="shared" si="73"/>
        <v>2.0232558139534884</v>
      </c>
      <c r="BL224" s="29">
        <f t="shared" si="74"/>
        <v>287.35632183908046</v>
      </c>
      <c r="BM224" s="24">
        <f>BL224*BG224</f>
        <v>1091.9540229885058</v>
      </c>
      <c r="BN224" s="24">
        <v>1</v>
      </c>
      <c r="BO224" s="24">
        <v>0</v>
      </c>
      <c r="BP224" s="24"/>
      <c r="BQ224" s="24"/>
      <c r="BR224" s="24">
        <v>0</v>
      </c>
      <c r="BS224" s="24"/>
      <c r="BT224" s="24"/>
      <c r="BU224" s="24">
        <v>0</v>
      </c>
      <c r="BV224" s="24">
        <v>0</v>
      </c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>
        <v>0</v>
      </c>
      <c r="CZ224" s="24">
        <v>0</v>
      </c>
      <c r="DA224" s="24">
        <v>0</v>
      </c>
      <c r="DB224" s="24">
        <v>0</v>
      </c>
      <c r="DC224" s="24">
        <v>0</v>
      </c>
      <c r="DD224" s="24">
        <v>0</v>
      </c>
      <c r="DE224" s="24">
        <v>0</v>
      </c>
      <c r="DF224" s="24">
        <v>1</v>
      </c>
      <c r="DG224" s="24">
        <v>0</v>
      </c>
      <c r="DH224" s="39">
        <v>45002</v>
      </c>
      <c r="DI224" s="30"/>
    </row>
    <row r="225" spans="1:113" x14ac:dyDescent="0.25">
      <c r="A225" s="15">
        <v>252</v>
      </c>
      <c r="B225" s="75">
        <v>44972</v>
      </c>
      <c r="C225" s="37" t="s">
        <v>585</v>
      </c>
      <c r="D225" s="37">
        <v>480914131</v>
      </c>
      <c r="E225" s="75">
        <v>17790</v>
      </c>
      <c r="F225" s="20" t="s">
        <v>124</v>
      </c>
      <c r="G225" s="15"/>
      <c r="H225" s="15">
        <v>4.12</v>
      </c>
      <c r="I225" s="72">
        <v>43720</v>
      </c>
      <c r="J225" s="23">
        <f t="shared" si="68"/>
        <v>70</v>
      </c>
      <c r="K225" s="23">
        <v>87</v>
      </c>
      <c r="L225" s="23" t="s">
        <v>106</v>
      </c>
      <c r="M225" s="23">
        <v>9</v>
      </c>
      <c r="N225" s="23">
        <v>8</v>
      </c>
      <c r="O225" s="24">
        <v>0</v>
      </c>
      <c r="P225" s="24">
        <v>0</v>
      </c>
      <c r="Q225" s="24">
        <v>0</v>
      </c>
      <c r="R225" s="24">
        <v>0</v>
      </c>
      <c r="S225" s="24">
        <v>0</v>
      </c>
      <c r="T225" s="23" t="s">
        <v>586</v>
      </c>
      <c r="U225" s="23"/>
      <c r="V225" s="23">
        <v>0</v>
      </c>
      <c r="W225" s="23" t="s">
        <v>144</v>
      </c>
      <c r="X225" s="72">
        <v>44896</v>
      </c>
      <c r="Y225" s="72">
        <v>44896</v>
      </c>
      <c r="Z225" s="72">
        <v>43742</v>
      </c>
      <c r="AA225" s="23">
        <f>DATEDIF(Z225,Y225,"d")</f>
        <v>1154</v>
      </c>
      <c r="AB225" s="24">
        <v>0</v>
      </c>
      <c r="AC225" s="24">
        <v>1</v>
      </c>
      <c r="AD225" s="24" t="s">
        <v>117</v>
      </c>
      <c r="AE225" s="24">
        <v>0</v>
      </c>
      <c r="AF225" s="24"/>
      <c r="AG225" s="24"/>
      <c r="AH225" s="24">
        <v>1</v>
      </c>
      <c r="AI225" s="24">
        <v>1</v>
      </c>
      <c r="AJ225" s="24">
        <v>0</v>
      </c>
      <c r="AK225" s="24">
        <v>0</v>
      </c>
      <c r="AL225" s="24">
        <v>0</v>
      </c>
      <c r="AM225" s="24" t="s">
        <v>110</v>
      </c>
      <c r="AN225" s="24" t="s">
        <v>111</v>
      </c>
      <c r="AO225" s="24" t="s">
        <v>118</v>
      </c>
      <c r="AP225" s="24">
        <v>1</v>
      </c>
      <c r="AQ225" s="39">
        <v>44972</v>
      </c>
      <c r="AR225" s="31">
        <v>45061</v>
      </c>
      <c r="AS225" s="24"/>
      <c r="AT225" s="28">
        <f t="shared" si="71"/>
        <v>89</v>
      </c>
      <c r="AU225" s="20">
        <v>1</v>
      </c>
      <c r="AV225" s="28">
        <f>DATEDIF(E225,AQ225,"Y")</f>
        <v>74</v>
      </c>
      <c r="AW225" s="39">
        <v>44972</v>
      </c>
      <c r="AX225" s="24"/>
      <c r="AY225" s="24">
        <v>24.63</v>
      </c>
      <c r="AZ225" s="24">
        <v>100.77</v>
      </c>
      <c r="BA225" s="24">
        <v>4.12</v>
      </c>
      <c r="BB225" s="24">
        <v>1.26</v>
      </c>
      <c r="BC225" s="24">
        <v>4.3</v>
      </c>
      <c r="BD225" s="24">
        <v>145</v>
      </c>
      <c r="BE225" s="24">
        <v>6.71</v>
      </c>
      <c r="BF225" s="24">
        <v>229</v>
      </c>
      <c r="BG225" s="24">
        <v>4.07</v>
      </c>
      <c r="BH225" s="24">
        <v>0.63</v>
      </c>
      <c r="BI225" s="24">
        <v>1.53</v>
      </c>
      <c r="BJ225" s="24">
        <f t="shared" si="72"/>
        <v>2.6601307189542487</v>
      </c>
      <c r="BK225" s="24">
        <f t="shared" si="73"/>
        <v>2.4285714285714284</v>
      </c>
      <c r="BL225" s="24">
        <f t="shared" si="74"/>
        <v>149.67320261437908</v>
      </c>
      <c r="BM225" s="24">
        <f>BL225*BG225</f>
        <v>609.16993464052291</v>
      </c>
      <c r="BN225" s="24">
        <v>1</v>
      </c>
      <c r="BO225" s="24">
        <v>1</v>
      </c>
      <c r="BP225" s="24"/>
      <c r="BQ225" s="24"/>
      <c r="BR225" s="24">
        <v>0</v>
      </c>
      <c r="BS225" s="24"/>
      <c r="BT225" s="24"/>
      <c r="BU225" s="24">
        <v>0</v>
      </c>
      <c r="BV225" s="24">
        <v>0</v>
      </c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>
        <v>0</v>
      </c>
      <c r="CZ225" s="24">
        <v>0</v>
      </c>
      <c r="DA225" s="24">
        <v>0</v>
      </c>
      <c r="DB225" s="24">
        <v>0</v>
      </c>
      <c r="DC225" s="24">
        <v>0</v>
      </c>
      <c r="DD225" s="24">
        <v>0</v>
      </c>
      <c r="DE225" s="24">
        <v>0</v>
      </c>
      <c r="DF225" s="24">
        <v>0</v>
      </c>
      <c r="DG225" s="24">
        <v>0</v>
      </c>
      <c r="DH225" s="39">
        <v>44993</v>
      </c>
      <c r="DI225" s="30"/>
    </row>
    <row r="226" spans="1:113" x14ac:dyDescent="0.25">
      <c r="A226" s="15">
        <v>1</v>
      </c>
      <c r="B226" s="16">
        <v>43264</v>
      </c>
      <c r="C226" s="17" t="s">
        <v>104</v>
      </c>
      <c r="D226" s="18">
        <v>491030217</v>
      </c>
      <c r="E226" s="19">
        <v>18201</v>
      </c>
      <c r="F226" s="82" t="s">
        <v>105</v>
      </c>
      <c r="G226" s="15">
        <v>447.19</v>
      </c>
      <c r="H226" s="15">
        <v>2.9</v>
      </c>
      <c r="I226" s="21">
        <v>43132</v>
      </c>
      <c r="J226" s="22">
        <f t="shared" ref="J226:J231" si="75">YEARFRAC(I226,E226)</f>
        <v>68.25277777777778</v>
      </c>
      <c r="K226" s="23">
        <v>431</v>
      </c>
      <c r="L226" s="23" t="s">
        <v>106</v>
      </c>
      <c r="M226" s="23">
        <v>9</v>
      </c>
      <c r="N226" s="23">
        <v>8</v>
      </c>
      <c r="O226" s="24">
        <v>0</v>
      </c>
      <c r="P226" s="24">
        <v>0</v>
      </c>
      <c r="Q226" s="24">
        <v>0</v>
      </c>
      <c r="R226" s="24">
        <v>0</v>
      </c>
      <c r="S226" s="24">
        <v>0</v>
      </c>
      <c r="T226" s="23" t="s">
        <v>107</v>
      </c>
      <c r="U226" s="23"/>
      <c r="V226" s="23">
        <v>1</v>
      </c>
      <c r="W226" s="23" t="s">
        <v>108</v>
      </c>
      <c r="X226" s="21">
        <v>43132</v>
      </c>
      <c r="Y226" s="21">
        <v>43264</v>
      </c>
      <c r="Z226" s="21">
        <v>43179</v>
      </c>
      <c r="AA226" s="22">
        <f>DATEDIF(Z226,Y226,"d")</f>
        <v>85</v>
      </c>
      <c r="AB226" s="25">
        <v>1</v>
      </c>
      <c r="AC226" s="24">
        <v>1</v>
      </c>
      <c r="AD226" s="24" t="s">
        <v>109</v>
      </c>
      <c r="AE226" s="24">
        <v>1</v>
      </c>
      <c r="AF226" s="24">
        <v>253.92</v>
      </c>
      <c r="AG226" s="26">
        <v>43207</v>
      </c>
      <c r="AH226" s="24">
        <v>0</v>
      </c>
      <c r="AI226" s="24">
        <v>1</v>
      </c>
      <c r="AJ226" s="24">
        <v>0</v>
      </c>
      <c r="AK226" s="24">
        <v>0</v>
      </c>
      <c r="AL226" s="24">
        <v>0</v>
      </c>
      <c r="AM226" s="24" t="s">
        <v>110</v>
      </c>
      <c r="AN226" s="24" t="s">
        <v>111</v>
      </c>
      <c r="AO226" s="24" t="s">
        <v>112</v>
      </c>
      <c r="AP226" s="24">
        <v>1</v>
      </c>
      <c r="AQ226" s="27">
        <v>43537</v>
      </c>
      <c r="AR226" s="26">
        <v>43675</v>
      </c>
      <c r="AS226" s="28">
        <f>_xlfn.DAYS(AR226,AQ226)</f>
        <v>138</v>
      </c>
      <c r="AT226" s="28">
        <f t="shared" si="71"/>
        <v>138</v>
      </c>
      <c r="AU226" s="20">
        <v>0</v>
      </c>
      <c r="AV226" s="25">
        <f>YEARFRAC(AQ226,E226)</f>
        <v>69.36944444444444</v>
      </c>
      <c r="AW226" s="26">
        <v>43537</v>
      </c>
      <c r="AX226" s="24">
        <v>643.97</v>
      </c>
      <c r="AY226" s="24"/>
      <c r="AZ226" s="24"/>
      <c r="BA226" s="24">
        <v>5.42</v>
      </c>
      <c r="BB226" s="24">
        <v>58.04</v>
      </c>
      <c r="BC226" s="24">
        <v>78.900000000000006</v>
      </c>
      <c r="BD226" s="24">
        <v>84</v>
      </c>
      <c r="BE226" s="24">
        <v>4.3</v>
      </c>
      <c r="BF226" s="24">
        <v>101</v>
      </c>
      <c r="BG226" s="24">
        <v>2.63</v>
      </c>
      <c r="BH226" s="24">
        <v>0.42</v>
      </c>
      <c r="BI226" s="24">
        <v>1.21</v>
      </c>
      <c r="BJ226" s="29">
        <f t="shared" si="72"/>
        <v>2.1735537190082646</v>
      </c>
      <c r="BK226" s="29">
        <f t="shared" si="73"/>
        <v>2.8809523809523809</v>
      </c>
      <c r="BL226" s="25">
        <f t="shared" si="74"/>
        <v>83.471074380165291</v>
      </c>
      <c r="BM226" s="25">
        <f>PRODUCT(BJ226,BF226)</f>
        <v>219.52892561983472</v>
      </c>
      <c r="BN226" s="24">
        <v>1</v>
      </c>
      <c r="BO226" s="24">
        <v>5</v>
      </c>
      <c r="BP226" s="24">
        <v>231.99</v>
      </c>
      <c r="BQ226" s="26">
        <v>43563</v>
      </c>
      <c r="BR226" s="24">
        <v>1</v>
      </c>
      <c r="BS226" s="24">
        <v>0</v>
      </c>
      <c r="BT226" s="26"/>
      <c r="BU226" s="24">
        <v>0</v>
      </c>
      <c r="BV226" s="24">
        <v>1</v>
      </c>
      <c r="BW226" s="26">
        <v>43332</v>
      </c>
      <c r="BX226" s="26">
        <v>43430</v>
      </c>
      <c r="BY226" s="24">
        <v>6</v>
      </c>
      <c r="BZ226" s="26" t="s">
        <v>113</v>
      </c>
      <c r="CA226" s="24" t="s">
        <v>113</v>
      </c>
      <c r="CB226" s="24" t="s">
        <v>113</v>
      </c>
      <c r="CC226" s="24" t="s">
        <v>113</v>
      </c>
      <c r="CD226" s="24" t="s">
        <v>113</v>
      </c>
      <c r="CE226" s="24" t="s">
        <v>113</v>
      </c>
      <c r="CF226" s="24" t="s">
        <v>113</v>
      </c>
      <c r="CG226" s="24" t="s">
        <v>113</v>
      </c>
      <c r="CH226" s="24" t="s">
        <v>113</v>
      </c>
      <c r="CI226" s="24" t="s">
        <v>113</v>
      </c>
      <c r="CJ226" s="24" t="s">
        <v>113</v>
      </c>
      <c r="CK226" s="24" t="s">
        <v>113</v>
      </c>
      <c r="CL226" s="24" t="s">
        <v>113</v>
      </c>
      <c r="CM226" s="29" t="s">
        <v>113</v>
      </c>
      <c r="CN226" s="24" t="s">
        <v>113</v>
      </c>
      <c r="CO226" s="24" t="s">
        <v>113</v>
      </c>
      <c r="CP226" s="25" t="s">
        <v>113</v>
      </c>
      <c r="CQ226" s="24">
        <v>1</v>
      </c>
      <c r="CR226" s="24">
        <v>4</v>
      </c>
      <c r="CS226" s="24">
        <v>212.11</v>
      </c>
      <c r="CT226" s="26">
        <v>43427</v>
      </c>
      <c r="CU226" s="24">
        <v>1</v>
      </c>
      <c r="CV226" s="24">
        <v>1</v>
      </c>
      <c r="CW226" s="26">
        <v>43497</v>
      </c>
      <c r="CX226" s="24">
        <v>1</v>
      </c>
      <c r="CY226" s="24">
        <v>0</v>
      </c>
      <c r="CZ226" s="24">
        <v>0</v>
      </c>
      <c r="DA226" s="24">
        <v>0</v>
      </c>
      <c r="DB226" s="24">
        <v>0</v>
      </c>
      <c r="DC226" s="24">
        <v>1</v>
      </c>
      <c r="DD226" s="24">
        <v>1</v>
      </c>
      <c r="DE226" s="24">
        <v>1</v>
      </c>
      <c r="DF226" s="24">
        <v>1</v>
      </c>
      <c r="DG226" s="24">
        <v>1</v>
      </c>
      <c r="DH226" s="26">
        <v>43804</v>
      </c>
      <c r="DI226" s="30"/>
    </row>
    <row r="227" spans="1:113" x14ac:dyDescent="0.25">
      <c r="A227" s="15">
        <v>3</v>
      </c>
      <c r="B227" s="16">
        <v>43271</v>
      </c>
      <c r="C227" s="17" t="s">
        <v>120</v>
      </c>
      <c r="D227" s="18">
        <v>460823438</v>
      </c>
      <c r="E227" s="19">
        <v>17037</v>
      </c>
      <c r="F227" s="82" t="s">
        <v>105</v>
      </c>
      <c r="G227" s="15">
        <v>1019.46</v>
      </c>
      <c r="H227" s="15">
        <v>5.0999999999999996</v>
      </c>
      <c r="I227" s="21">
        <v>43231</v>
      </c>
      <c r="J227" s="22">
        <f t="shared" si="75"/>
        <v>71.716666666666669</v>
      </c>
      <c r="K227" s="23">
        <v>498</v>
      </c>
      <c r="L227" s="23" t="s">
        <v>121</v>
      </c>
      <c r="M227" s="23">
        <v>9</v>
      </c>
      <c r="N227" s="23">
        <v>8</v>
      </c>
      <c r="O227" s="24">
        <v>0</v>
      </c>
      <c r="P227" s="24">
        <v>0</v>
      </c>
      <c r="Q227" s="24">
        <v>0</v>
      </c>
      <c r="R227" s="24">
        <v>0</v>
      </c>
      <c r="S227" s="24">
        <v>0</v>
      </c>
      <c r="T227" s="23" t="s">
        <v>122</v>
      </c>
      <c r="U227" s="23"/>
      <c r="V227" s="23">
        <v>1</v>
      </c>
      <c r="W227" s="23" t="s">
        <v>108</v>
      </c>
      <c r="X227" s="21">
        <v>43249</v>
      </c>
      <c r="Y227" s="21">
        <v>43699</v>
      </c>
      <c r="Z227" s="21">
        <v>43272</v>
      </c>
      <c r="AA227" s="22">
        <f>DATEDIF(Z227,Y227,"d")</f>
        <v>427</v>
      </c>
      <c r="AB227" s="25">
        <v>1</v>
      </c>
      <c r="AC227" s="24">
        <v>0</v>
      </c>
      <c r="AD227" s="24">
        <v>0</v>
      </c>
      <c r="AE227" s="24">
        <v>1</v>
      </c>
      <c r="AF227" s="24">
        <v>17.38</v>
      </c>
      <c r="AG227" s="26">
        <v>76200</v>
      </c>
      <c r="AH227" s="24">
        <v>0</v>
      </c>
      <c r="AI227" s="24">
        <v>1</v>
      </c>
      <c r="AJ227" s="24">
        <v>0</v>
      </c>
      <c r="AK227" s="24">
        <v>0</v>
      </c>
      <c r="AL227" s="24">
        <v>0</v>
      </c>
      <c r="AM227" s="24" t="s">
        <v>110</v>
      </c>
      <c r="AN227" s="24" t="s">
        <v>111</v>
      </c>
      <c r="AO227" s="24" t="s">
        <v>112</v>
      </c>
      <c r="AP227" s="24">
        <v>1</v>
      </c>
      <c r="AQ227" s="27">
        <v>43713</v>
      </c>
      <c r="AR227" s="31">
        <v>45061</v>
      </c>
      <c r="AS227" s="28"/>
      <c r="AT227" s="28">
        <f t="shared" si="71"/>
        <v>1348</v>
      </c>
      <c r="AU227" s="20">
        <v>0</v>
      </c>
      <c r="AV227" s="25">
        <f>YEARFRAC(AQ227,E227)</f>
        <v>73.033333333333331</v>
      </c>
      <c r="AW227" s="26">
        <v>43710</v>
      </c>
      <c r="AX227" s="24">
        <v>918.96</v>
      </c>
      <c r="AY227" s="24"/>
      <c r="AZ227" s="24"/>
      <c r="BA227" s="24">
        <v>5.52</v>
      </c>
      <c r="BB227" s="24">
        <v>18.86</v>
      </c>
      <c r="BC227" s="24">
        <v>1.1000000000000001</v>
      </c>
      <c r="BD227" s="24">
        <v>138</v>
      </c>
      <c r="BE227" s="24">
        <v>7.32</v>
      </c>
      <c r="BF227" s="24">
        <v>183</v>
      </c>
      <c r="BG227" s="24">
        <v>4.67</v>
      </c>
      <c r="BH227" s="24">
        <v>0.68</v>
      </c>
      <c r="BI227" s="24">
        <v>1.8</v>
      </c>
      <c r="BJ227" s="29">
        <f t="shared" si="72"/>
        <v>2.5944444444444446</v>
      </c>
      <c r="BK227" s="29">
        <f t="shared" si="73"/>
        <v>2.6470588235294117</v>
      </c>
      <c r="BL227" s="25">
        <f t="shared" si="74"/>
        <v>101.66666666666666</v>
      </c>
      <c r="BM227" s="25">
        <f>PRODUCT(BJ227,BF227)</f>
        <v>474.78333333333336</v>
      </c>
      <c r="BN227" s="24">
        <v>0</v>
      </c>
      <c r="BO227" s="24">
        <v>2</v>
      </c>
      <c r="BP227" s="24">
        <v>15.22</v>
      </c>
      <c r="BQ227" s="26">
        <v>43768</v>
      </c>
      <c r="BR227" s="24">
        <v>1</v>
      </c>
      <c r="BS227" s="24">
        <v>0</v>
      </c>
      <c r="BT227" s="26"/>
      <c r="BU227" s="24"/>
      <c r="BV227" s="24">
        <v>1</v>
      </c>
      <c r="BW227" s="26">
        <v>43329</v>
      </c>
      <c r="BX227" s="26">
        <v>43434</v>
      </c>
      <c r="BY227" s="24">
        <v>6</v>
      </c>
      <c r="BZ227" s="26">
        <v>43328</v>
      </c>
      <c r="CA227" s="24">
        <v>17.38</v>
      </c>
      <c r="CB227" s="24" t="s">
        <v>113</v>
      </c>
      <c r="CC227" s="24" t="s">
        <v>113</v>
      </c>
      <c r="CD227" s="24">
        <v>3.54</v>
      </c>
      <c r="CE227" s="24">
        <v>26.16</v>
      </c>
      <c r="CF227" s="24">
        <v>1.2</v>
      </c>
      <c r="CG227" s="24">
        <v>121</v>
      </c>
      <c r="CH227" s="24">
        <v>4.2300000000000004</v>
      </c>
      <c r="CI227" s="24">
        <v>163</v>
      </c>
      <c r="CJ227" s="24">
        <v>2.0699999999999998</v>
      </c>
      <c r="CK227" s="24">
        <v>0.44</v>
      </c>
      <c r="CL227" s="24">
        <v>1.63</v>
      </c>
      <c r="CM227" s="29">
        <f>CJ227/CL227</f>
        <v>1.2699386503067485</v>
      </c>
      <c r="CN227" s="29">
        <f>CL227/CK227</f>
        <v>3.7045454545454541</v>
      </c>
      <c r="CO227" s="25">
        <f>CI227/CL227</f>
        <v>100</v>
      </c>
      <c r="CP227" s="25">
        <f>PRODUCT(CM227,CI227)</f>
        <v>207</v>
      </c>
      <c r="CQ227" s="24">
        <v>0</v>
      </c>
      <c r="CR227" s="24">
        <v>0</v>
      </c>
      <c r="CS227" s="24">
        <v>1.69</v>
      </c>
      <c r="CT227" s="26">
        <v>43454</v>
      </c>
      <c r="CU227" s="24" t="s">
        <v>119</v>
      </c>
      <c r="CV227" s="24">
        <v>1</v>
      </c>
      <c r="CW227" s="26">
        <v>43494</v>
      </c>
      <c r="CX227" s="24">
        <v>1</v>
      </c>
      <c r="CY227" s="24">
        <v>0</v>
      </c>
      <c r="CZ227" s="24">
        <v>0</v>
      </c>
      <c r="DA227" s="24">
        <v>0</v>
      </c>
      <c r="DB227" s="24">
        <v>0</v>
      </c>
      <c r="DC227" s="24">
        <v>0</v>
      </c>
      <c r="DD227" s="24">
        <v>0</v>
      </c>
      <c r="DE227" s="24">
        <v>0</v>
      </c>
      <c r="DF227" s="24">
        <v>0</v>
      </c>
      <c r="DG227" s="24">
        <v>0</v>
      </c>
      <c r="DH227" s="26">
        <v>43864</v>
      </c>
      <c r="DI227" s="30"/>
    </row>
    <row r="228" spans="1:113" x14ac:dyDescent="0.25">
      <c r="A228" s="15">
        <v>6</v>
      </c>
      <c r="B228" s="16">
        <v>43292</v>
      </c>
      <c r="C228" s="17" t="s">
        <v>133</v>
      </c>
      <c r="D228" s="18">
        <v>460629442</v>
      </c>
      <c r="E228" s="19">
        <v>16982</v>
      </c>
      <c r="F228" s="82" t="s">
        <v>105</v>
      </c>
      <c r="G228" s="15">
        <v>3.31</v>
      </c>
      <c r="H228" s="15">
        <v>3.72</v>
      </c>
      <c r="I228" s="21">
        <v>43235</v>
      </c>
      <c r="J228" s="22">
        <f t="shared" si="75"/>
        <v>71.87777777777778</v>
      </c>
      <c r="K228" s="23">
        <v>44.02</v>
      </c>
      <c r="L228" s="23" t="s">
        <v>121</v>
      </c>
      <c r="M228" s="23">
        <v>9</v>
      </c>
      <c r="N228" s="23">
        <v>8</v>
      </c>
      <c r="O228" s="24">
        <v>0</v>
      </c>
      <c r="P228" s="24">
        <v>0</v>
      </c>
      <c r="Q228" s="24">
        <v>0</v>
      </c>
      <c r="R228" s="24">
        <v>0</v>
      </c>
      <c r="S228" s="24">
        <v>0</v>
      </c>
      <c r="T228" s="23" t="s">
        <v>134</v>
      </c>
      <c r="U228" s="23"/>
      <c r="V228" s="23">
        <v>1</v>
      </c>
      <c r="W228" s="23" t="s">
        <v>108</v>
      </c>
      <c r="X228" s="21">
        <v>43194</v>
      </c>
      <c r="Y228" s="21"/>
      <c r="Z228" s="21">
        <v>43236</v>
      </c>
      <c r="AA228" s="22"/>
      <c r="AB228" s="25">
        <v>1</v>
      </c>
      <c r="AC228" s="24">
        <v>1</v>
      </c>
      <c r="AD228" s="24" t="s">
        <v>109</v>
      </c>
      <c r="AE228" s="24">
        <v>0</v>
      </c>
      <c r="AF228" s="24">
        <v>1.99</v>
      </c>
      <c r="AG228" s="26">
        <v>43357</v>
      </c>
      <c r="AH228" s="24">
        <v>1</v>
      </c>
      <c r="AI228" s="24">
        <v>1</v>
      </c>
      <c r="AJ228" s="24">
        <v>1</v>
      </c>
      <c r="AK228" s="24">
        <v>0</v>
      </c>
      <c r="AL228" s="24">
        <v>0</v>
      </c>
      <c r="AM228" s="24">
        <v>0</v>
      </c>
      <c r="AN228" s="24" t="s">
        <v>135</v>
      </c>
      <c r="AO228" s="24"/>
      <c r="AP228" s="24"/>
      <c r="AQ228" s="32"/>
      <c r="AR228" s="34"/>
      <c r="AS228" s="28"/>
      <c r="AT228" s="28"/>
      <c r="AU228" s="20" t="s">
        <v>130</v>
      </c>
      <c r="AV228" s="25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9"/>
      <c r="BK228" s="29"/>
      <c r="BL228" s="25"/>
      <c r="BM228" s="25"/>
      <c r="BN228" s="24"/>
      <c r="BO228" s="24"/>
      <c r="BP228" s="24"/>
      <c r="BQ228" s="26"/>
      <c r="BR228" s="24"/>
      <c r="BS228" s="24"/>
      <c r="BT228" s="26"/>
      <c r="BU228" s="24"/>
      <c r="BV228" s="24">
        <v>0</v>
      </c>
      <c r="BW228" s="26"/>
      <c r="BX228" s="26"/>
      <c r="BY228" s="24"/>
      <c r="BZ228" s="26" t="s">
        <v>119</v>
      </c>
      <c r="CA228" s="24" t="s">
        <v>119</v>
      </c>
      <c r="CB228" s="24" t="s">
        <v>119</v>
      </c>
      <c r="CC228" s="24" t="s">
        <v>119</v>
      </c>
      <c r="CD228" s="24" t="s">
        <v>119</v>
      </c>
      <c r="CE228" s="24" t="s">
        <v>119</v>
      </c>
      <c r="CF228" s="24" t="s">
        <v>119</v>
      </c>
      <c r="CG228" s="24" t="s">
        <v>119</v>
      </c>
      <c r="CH228" s="24" t="s">
        <v>119</v>
      </c>
      <c r="CI228" s="24" t="s">
        <v>119</v>
      </c>
      <c r="CJ228" s="24" t="s">
        <v>119</v>
      </c>
      <c r="CK228" s="24" t="s">
        <v>119</v>
      </c>
      <c r="CL228" s="24" t="s">
        <v>119</v>
      </c>
      <c r="CM228" s="29" t="s">
        <v>119</v>
      </c>
      <c r="CN228" s="29" t="s">
        <v>119</v>
      </c>
      <c r="CO228" s="25" t="s">
        <v>119</v>
      </c>
      <c r="CP228" s="25" t="s">
        <v>119</v>
      </c>
      <c r="CQ228" s="24" t="s">
        <v>119</v>
      </c>
      <c r="CR228" s="24" t="s">
        <v>119</v>
      </c>
      <c r="CS228" s="24" t="s">
        <v>119</v>
      </c>
      <c r="CT228" s="26" t="s">
        <v>119</v>
      </c>
      <c r="CU228" s="24" t="s">
        <v>119</v>
      </c>
      <c r="CV228" s="24" t="s">
        <v>119</v>
      </c>
      <c r="CW228" s="26" t="s">
        <v>119</v>
      </c>
      <c r="CX228" s="24" t="s">
        <v>119</v>
      </c>
      <c r="CY228" s="24">
        <v>0</v>
      </c>
      <c r="CZ228" s="24">
        <v>0</v>
      </c>
      <c r="DA228" s="24">
        <v>0</v>
      </c>
      <c r="DB228" s="24">
        <v>0</v>
      </c>
      <c r="DC228" s="24">
        <v>1</v>
      </c>
      <c r="DD228" s="24">
        <v>1</v>
      </c>
      <c r="DE228" s="24">
        <v>0</v>
      </c>
      <c r="DF228" s="24">
        <v>0</v>
      </c>
      <c r="DG228" s="24">
        <v>1</v>
      </c>
      <c r="DH228" s="26">
        <v>43557</v>
      </c>
      <c r="DI228" s="30"/>
    </row>
    <row r="229" spans="1:113" x14ac:dyDescent="0.25">
      <c r="A229" s="15">
        <v>20</v>
      </c>
      <c r="B229" s="16">
        <v>43381</v>
      </c>
      <c r="C229" s="17" t="s">
        <v>167</v>
      </c>
      <c r="D229" s="18">
        <v>460304404</v>
      </c>
      <c r="E229" s="19">
        <v>16865</v>
      </c>
      <c r="F229" s="82" t="s">
        <v>105</v>
      </c>
      <c r="G229" s="15">
        <v>161.4</v>
      </c>
      <c r="H229" s="15">
        <v>3.47</v>
      </c>
      <c r="I229" s="21">
        <v>40651</v>
      </c>
      <c r="J229" s="22">
        <f t="shared" si="75"/>
        <v>65.12222222222222</v>
      </c>
      <c r="K229" s="23">
        <v>6.27</v>
      </c>
      <c r="L229" s="23" t="s">
        <v>159</v>
      </c>
      <c r="M229" s="23">
        <v>6</v>
      </c>
      <c r="N229" s="23">
        <v>6</v>
      </c>
      <c r="O229" s="24">
        <v>0</v>
      </c>
      <c r="P229" s="24">
        <v>1</v>
      </c>
      <c r="Q229" s="24">
        <v>0</v>
      </c>
      <c r="R229" s="24">
        <v>0</v>
      </c>
      <c r="S229" s="24">
        <v>1</v>
      </c>
      <c r="T229" s="23" t="s">
        <v>168</v>
      </c>
      <c r="U229" s="23" t="s">
        <v>169</v>
      </c>
      <c r="V229" s="23">
        <v>0</v>
      </c>
      <c r="W229" s="23" t="s">
        <v>138</v>
      </c>
      <c r="X229" s="21">
        <v>42955</v>
      </c>
      <c r="Y229" s="21">
        <v>42955</v>
      </c>
      <c r="Z229" s="21">
        <v>42271</v>
      </c>
      <c r="AA229" s="22">
        <f>DATEDIF(Z229,Y229,"d")</f>
        <v>684</v>
      </c>
      <c r="AB229" s="25">
        <v>0</v>
      </c>
      <c r="AC229" s="24">
        <v>1</v>
      </c>
      <c r="AD229" s="24" t="s">
        <v>109</v>
      </c>
      <c r="AE229" s="24">
        <v>1</v>
      </c>
      <c r="AF229" s="24">
        <v>1.94</v>
      </c>
      <c r="AG229" s="26">
        <v>42304</v>
      </c>
      <c r="AH229" s="24">
        <v>1</v>
      </c>
      <c r="AI229" s="24">
        <v>1</v>
      </c>
      <c r="AJ229" s="24">
        <v>0</v>
      </c>
      <c r="AK229" s="24">
        <v>0</v>
      </c>
      <c r="AL229" s="24">
        <v>0</v>
      </c>
      <c r="AM229" s="24" t="s">
        <v>132</v>
      </c>
      <c r="AN229" s="24" t="s">
        <v>111</v>
      </c>
      <c r="AO229" s="24" t="s">
        <v>118</v>
      </c>
      <c r="AP229" s="24">
        <v>1</v>
      </c>
      <c r="AQ229" s="27">
        <v>42997</v>
      </c>
      <c r="AR229" s="26">
        <v>43472</v>
      </c>
      <c r="AS229" s="28">
        <f>_xlfn.DAYS(AR229,AQ229)</f>
        <v>475</v>
      </c>
      <c r="AT229" s="28">
        <f>_xlfn.DAYS(AR229,AQ229)</f>
        <v>475</v>
      </c>
      <c r="AU229" s="20">
        <v>0</v>
      </c>
      <c r="AV229" s="25">
        <f>YEARFRAC(AQ229,E229)</f>
        <v>71.541666666666671</v>
      </c>
      <c r="AW229" s="26">
        <v>42997</v>
      </c>
      <c r="AX229" s="24">
        <v>340.08</v>
      </c>
      <c r="AY229" s="24"/>
      <c r="AZ229" s="24"/>
      <c r="BA229" s="24">
        <v>2.95</v>
      </c>
      <c r="BB229" s="24">
        <v>1.1599999999999999</v>
      </c>
      <c r="BC229" s="24">
        <v>0.6</v>
      </c>
      <c r="BD229" s="24">
        <v>119</v>
      </c>
      <c r="BE229" s="24">
        <v>7.17</v>
      </c>
      <c r="BF229" s="24">
        <v>202</v>
      </c>
      <c r="BG229" s="24">
        <v>4.97</v>
      </c>
      <c r="BH229" s="24">
        <v>0.95</v>
      </c>
      <c r="BI229" s="24">
        <v>1.2</v>
      </c>
      <c r="BJ229" s="29">
        <f>BG229/BI229</f>
        <v>4.1416666666666666</v>
      </c>
      <c r="BK229" s="29">
        <f>BI229/BH229</f>
        <v>1.263157894736842</v>
      </c>
      <c r="BL229" s="25">
        <f>BF229/BI229</f>
        <v>168.33333333333334</v>
      </c>
      <c r="BM229" s="25">
        <f>PRODUCT(BJ229,BF229)</f>
        <v>836.61666666666667</v>
      </c>
      <c r="BN229" s="24">
        <v>1</v>
      </c>
      <c r="BO229" s="24">
        <v>0</v>
      </c>
      <c r="BP229" s="24">
        <v>68.31</v>
      </c>
      <c r="BQ229" s="26">
        <v>43255</v>
      </c>
      <c r="BR229" s="24">
        <v>1</v>
      </c>
      <c r="BS229" s="24">
        <v>0</v>
      </c>
      <c r="BT229" s="26"/>
      <c r="BU229" s="24">
        <v>0</v>
      </c>
      <c r="BV229" s="24">
        <v>1</v>
      </c>
      <c r="BW229" s="26">
        <v>43476</v>
      </c>
      <c r="BX229" s="26">
        <v>43642</v>
      </c>
      <c r="BY229" s="24">
        <v>9</v>
      </c>
      <c r="BZ229" s="26">
        <v>43472</v>
      </c>
      <c r="CA229" s="24">
        <v>375.61</v>
      </c>
      <c r="CB229" s="24" t="s">
        <v>113</v>
      </c>
      <c r="CC229" s="24" t="s">
        <v>113</v>
      </c>
      <c r="CD229" s="24">
        <v>4.04</v>
      </c>
      <c r="CE229" s="24">
        <v>1.63</v>
      </c>
      <c r="CF229" s="24">
        <v>1.3</v>
      </c>
      <c r="CG229" s="24">
        <v>126</v>
      </c>
      <c r="CH229" s="24">
        <v>6.19</v>
      </c>
      <c r="CI229" s="24">
        <v>176</v>
      </c>
      <c r="CJ229" s="24">
        <v>3.98</v>
      </c>
      <c r="CK229" s="24">
        <v>0.57999999999999996</v>
      </c>
      <c r="CL229" s="24">
        <v>1.44</v>
      </c>
      <c r="CM229" s="29">
        <f>CJ229/CL229</f>
        <v>2.7638888888888888</v>
      </c>
      <c r="CN229" s="29">
        <f>CL229/CK229</f>
        <v>2.4827586206896552</v>
      </c>
      <c r="CO229" s="25">
        <f>CI229/CL229</f>
        <v>122.22222222222223</v>
      </c>
      <c r="CP229" s="25">
        <f>PRODUCT(CM229,CI229)</f>
        <v>486.44444444444446</v>
      </c>
      <c r="CQ229" s="24">
        <v>1</v>
      </c>
      <c r="CR229" s="24">
        <v>4</v>
      </c>
      <c r="CS229" s="24">
        <v>79.069999999999993</v>
      </c>
      <c r="CT229" s="26">
        <v>43600</v>
      </c>
      <c r="CU229" s="24">
        <v>1</v>
      </c>
      <c r="CV229" s="24">
        <v>0</v>
      </c>
      <c r="CW229" s="26" t="s">
        <v>119</v>
      </c>
      <c r="CX229" s="24">
        <v>1</v>
      </c>
      <c r="CY229" s="24">
        <v>0</v>
      </c>
      <c r="CZ229" s="24">
        <v>0</v>
      </c>
      <c r="DA229" s="24">
        <v>0</v>
      </c>
      <c r="DB229" s="24">
        <v>0</v>
      </c>
      <c r="DC229" s="24">
        <v>0</v>
      </c>
      <c r="DD229" s="24">
        <v>0</v>
      </c>
      <c r="DE229" s="24">
        <v>0</v>
      </c>
      <c r="DF229" s="24">
        <v>0</v>
      </c>
      <c r="DG229" s="24">
        <v>1</v>
      </c>
      <c r="DH229" s="26">
        <v>43717</v>
      </c>
      <c r="DI229" s="30"/>
    </row>
    <row r="230" spans="1:113" x14ac:dyDescent="0.25">
      <c r="A230" s="15">
        <v>44</v>
      </c>
      <c r="B230" s="16">
        <v>43395</v>
      </c>
      <c r="C230" s="17" t="s">
        <v>204</v>
      </c>
      <c r="D230" s="18">
        <v>6201211478</v>
      </c>
      <c r="E230" s="19">
        <v>22667</v>
      </c>
      <c r="F230" s="82" t="s">
        <v>105</v>
      </c>
      <c r="G230" s="15">
        <v>2.78</v>
      </c>
      <c r="H230" s="15">
        <v>2.69</v>
      </c>
      <c r="I230" s="21">
        <v>41153</v>
      </c>
      <c r="J230" s="22">
        <f t="shared" si="75"/>
        <v>50.611111111111114</v>
      </c>
      <c r="K230" s="23">
        <v>386</v>
      </c>
      <c r="L230" s="23" t="s">
        <v>152</v>
      </c>
      <c r="M230" s="23">
        <v>7</v>
      </c>
      <c r="N230" s="23">
        <v>7</v>
      </c>
      <c r="O230" s="24">
        <v>0</v>
      </c>
      <c r="P230" s="24">
        <v>0</v>
      </c>
      <c r="Q230" s="24">
        <v>0</v>
      </c>
      <c r="R230" s="24">
        <v>0</v>
      </c>
      <c r="S230" s="24">
        <v>0</v>
      </c>
      <c r="T230" s="23" t="s">
        <v>205</v>
      </c>
      <c r="U230" s="23"/>
      <c r="V230" s="23">
        <v>1</v>
      </c>
      <c r="W230" s="23" t="s">
        <v>108</v>
      </c>
      <c r="X230" s="21">
        <v>41194</v>
      </c>
      <c r="Y230" s="21">
        <v>42117</v>
      </c>
      <c r="Z230" s="21">
        <v>41206</v>
      </c>
      <c r="AA230" s="22">
        <f>DATEDIF(Z230,Y230,"d")</f>
        <v>911</v>
      </c>
      <c r="AB230" s="25">
        <v>1</v>
      </c>
      <c r="AC230" s="24">
        <v>1</v>
      </c>
      <c r="AD230" s="24" t="s">
        <v>117</v>
      </c>
      <c r="AE230" s="24">
        <v>1</v>
      </c>
      <c r="AF230" s="24">
        <v>1.07</v>
      </c>
      <c r="AG230" s="26">
        <v>41388</v>
      </c>
      <c r="AH230" s="24">
        <v>1</v>
      </c>
      <c r="AI230" s="24">
        <v>1</v>
      </c>
      <c r="AJ230" s="24">
        <v>0</v>
      </c>
      <c r="AK230" s="24">
        <v>0</v>
      </c>
      <c r="AL230" s="24">
        <v>0</v>
      </c>
      <c r="AM230" s="24" t="s">
        <v>110</v>
      </c>
      <c r="AN230" s="24" t="s">
        <v>111</v>
      </c>
      <c r="AO230" s="24" t="s">
        <v>112</v>
      </c>
      <c r="AP230" s="24">
        <v>1</v>
      </c>
      <c r="AQ230" s="27">
        <v>42920</v>
      </c>
      <c r="AR230" s="26">
        <v>43878</v>
      </c>
      <c r="AS230" s="28">
        <f>_xlfn.DAYS(AR230,AQ230)</f>
        <v>958</v>
      </c>
      <c r="AT230" s="28">
        <f>_xlfn.DAYS(AR230,AQ230)</f>
        <v>958</v>
      </c>
      <c r="AU230" s="20">
        <v>0</v>
      </c>
      <c r="AV230" s="25">
        <f>YEARFRAC(AQ230,E230)</f>
        <v>55.452777777777776</v>
      </c>
      <c r="AW230" s="26">
        <v>42905</v>
      </c>
      <c r="AX230" s="24">
        <v>20.38</v>
      </c>
      <c r="AY230" s="24"/>
      <c r="AZ230" s="24"/>
      <c r="BA230" s="24">
        <v>3.33</v>
      </c>
      <c r="BB230" s="24">
        <v>1.08</v>
      </c>
      <c r="BC230" s="24">
        <v>1.6</v>
      </c>
      <c r="BD230" s="24">
        <v>126</v>
      </c>
      <c r="BE230" s="24">
        <v>5.81</v>
      </c>
      <c r="BF230" s="24">
        <v>216</v>
      </c>
      <c r="BG230" s="24">
        <v>3.02</v>
      </c>
      <c r="BH230" s="24">
        <v>0.35</v>
      </c>
      <c r="BI230" s="24">
        <v>2.2799999999999998</v>
      </c>
      <c r="BJ230" s="29">
        <f>BG230/BI230</f>
        <v>1.3245614035087721</v>
      </c>
      <c r="BK230" s="29">
        <f>BI230/BH230</f>
        <v>6.5142857142857142</v>
      </c>
      <c r="BL230" s="25">
        <f>BF230/BI230</f>
        <v>94.736842105263165</v>
      </c>
      <c r="BM230" s="25">
        <f>PRODUCT(BJ230,BF230)</f>
        <v>286.10526315789474</v>
      </c>
      <c r="BN230" s="24">
        <v>1</v>
      </c>
      <c r="BO230" s="24">
        <v>0</v>
      </c>
      <c r="BP230" s="24">
        <v>0.71</v>
      </c>
      <c r="BQ230" s="26">
        <v>43003</v>
      </c>
      <c r="BR230" s="24">
        <v>0</v>
      </c>
      <c r="BS230" s="24">
        <v>0</v>
      </c>
      <c r="BT230" s="26"/>
      <c r="BU230" s="24">
        <v>0</v>
      </c>
      <c r="BV230" s="24">
        <v>1</v>
      </c>
      <c r="BW230" s="26">
        <v>42144</v>
      </c>
      <c r="BX230" s="26">
        <v>42248</v>
      </c>
      <c r="BY230" s="24">
        <v>6</v>
      </c>
      <c r="BZ230" s="26">
        <v>42248</v>
      </c>
      <c r="CA230" s="24">
        <v>3.06</v>
      </c>
      <c r="CB230" s="24" t="s">
        <v>113</v>
      </c>
      <c r="CC230" s="24" t="s">
        <v>113</v>
      </c>
      <c r="CD230" s="24">
        <v>4.21</v>
      </c>
      <c r="CE230" s="24">
        <v>1.65</v>
      </c>
      <c r="CF230" s="24">
        <v>1.8</v>
      </c>
      <c r="CG230" s="24">
        <v>102</v>
      </c>
      <c r="CH230" s="24">
        <v>6.6</v>
      </c>
      <c r="CI230" s="24">
        <v>460</v>
      </c>
      <c r="CJ230" s="24">
        <v>5.28</v>
      </c>
      <c r="CK230" s="24">
        <v>7.0000000000000007E-2</v>
      </c>
      <c r="CL230" s="24">
        <v>1.24</v>
      </c>
      <c r="CM230" s="29">
        <f>CJ230/CL230</f>
        <v>4.2580645161290329</v>
      </c>
      <c r="CN230" s="29">
        <f>CL230/CK230</f>
        <v>17.714285714285712</v>
      </c>
      <c r="CO230" s="25">
        <f>CI230/CL230</f>
        <v>370.9677419354839</v>
      </c>
      <c r="CP230" s="25">
        <f>PRODUCT(CM230,CI230)</f>
        <v>1958.7096774193551</v>
      </c>
      <c r="CQ230" s="24">
        <v>1</v>
      </c>
      <c r="CR230" s="24">
        <v>0</v>
      </c>
      <c r="CS230" s="24">
        <v>1.1599999999999999</v>
      </c>
      <c r="CT230" s="26">
        <v>42299</v>
      </c>
      <c r="CU230" s="24" t="s">
        <v>119</v>
      </c>
      <c r="CV230" s="24">
        <v>1</v>
      </c>
      <c r="CW230" s="26">
        <v>42291</v>
      </c>
      <c r="CX230" s="24">
        <v>1</v>
      </c>
      <c r="CY230" s="24">
        <v>1</v>
      </c>
      <c r="CZ230" s="24">
        <v>0</v>
      </c>
      <c r="DA230" s="24">
        <v>0</v>
      </c>
      <c r="DB230" s="24">
        <v>0</v>
      </c>
      <c r="DC230" s="24">
        <v>1</v>
      </c>
      <c r="DD230" s="24">
        <v>1</v>
      </c>
      <c r="DE230" s="24">
        <v>1</v>
      </c>
      <c r="DF230" s="24">
        <v>1</v>
      </c>
      <c r="DG230" s="24">
        <v>0</v>
      </c>
      <c r="DH230" s="26">
        <v>43895</v>
      </c>
      <c r="DI230" s="30"/>
    </row>
    <row r="231" spans="1:113" x14ac:dyDescent="0.25">
      <c r="A231" s="15">
        <v>70</v>
      </c>
      <c r="B231" s="16">
        <v>43431</v>
      </c>
      <c r="C231" s="17" t="s">
        <v>245</v>
      </c>
      <c r="D231" s="18">
        <v>470404024</v>
      </c>
      <c r="E231" s="19">
        <v>17261</v>
      </c>
      <c r="F231" s="82" t="s">
        <v>105</v>
      </c>
      <c r="G231" s="15">
        <v>131.13999999999999</v>
      </c>
      <c r="H231" s="15">
        <v>2.77</v>
      </c>
      <c r="I231" s="21">
        <v>43439</v>
      </c>
      <c r="J231" s="22">
        <f t="shared" si="75"/>
        <v>71.669444444444451</v>
      </c>
      <c r="K231" s="23">
        <v>131.13999999999999</v>
      </c>
      <c r="L231" s="23" t="s">
        <v>121</v>
      </c>
      <c r="M231" s="23">
        <v>9</v>
      </c>
      <c r="N231" s="23">
        <v>8</v>
      </c>
      <c r="O231" s="24">
        <v>0</v>
      </c>
      <c r="P231" s="24">
        <v>0</v>
      </c>
      <c r="Q231" s="24">
        <v>1</v>
      </c>
      <c r="R231" s="24">
        <v>0</v>
      </c>
      <c r="S231" s="24">
        <v>0</v>
      </c>
      <c r="T231" s="23" t="s">
        <v>126</v>
      </c>
      <c r="U231" s="23"/>
      <c r="V231" s="23">
        <v>0</v>
      </c>
      <c r="W231" s="23" t="s">
        <v>128</v>
      </c>
      <c r="X231" s="41" t="s">
        <v>246</v>
      </c>
      <c r="Y231" s="21"/>
      <c r="Z231" s="21">
        <v>43454</v>
      </c>
      <c r="AA231" s="22"/>
      <c r="AB231" s="25">
        <v>0</v>
      </c>
      <c r="AC231" s="24">
        <v>1</v>
      </c>
      <c r="AD231" s="24" t="s">
        <v>117</v>
      </c>
      <c r="AE231" s="24">
        <v>0</v>
      </c>
      <c r="AF231" s="24">
        <v>8.86</v>
      </c>
      <c r="AG231" s="26">
        <v>43538</v>
      </c>
      <c r="AH231" s="24">
        <v>0</v>
      </c>
      <c r="AI231" s="24">
        <v>0</v>
      </c>
      <c r="AJ231" s="24">
        <v>0</v>
      </c>
      <c r="AK231" s="24">
        <v>0</v>
      </c>
      <c r="AL231" s="24">
        <v>0</v>
      </c>
      <c r="AM231" s="24">
        <v>0</v>
      </c>
      <c r="AN231" s="24" t="s">
        <v>247</v>
      </c>
      <c r="AO231" s="24"/>
      <c r="AP231" s="24"/>
      <c r="AQ231" s="27"/>
      <c r="AR231" s="24"/>
      <c r="AS231" s="28"/>
      <c r="AT231" s="28"/>
      <c r="AU231" s="20" t="s">
        <v>130</v>
      </c>
      <c r="AV231" s="25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9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>
        <v>0</v>
      </c>
      <c r="BW231" s="24"/>
      <c r="BX231" s="24"/>
      <c r="BY231" s="24"/>
      <c r="BZ231" s="24" t="s">
        <v>119</v>
      </c>
      <c r="CA231" s="24" t="s">
        <v>119</v>
      </c>
      <c r="CB231" s="24" t="s">
        <v>119</v>
      </c>
      <c r="CC231" s="24" t="s">
        <v>119</v>
      </c>
      <c r="CD231" s="24" t="s">
        <v>119</v>
      </c>
      <c r="CE231" s="24" t="s">
        <v>119</v>
      </c>
      <c r="CF231" s="24" t="s">
        <v>119</v>
      </c>
      <c r="CG231" s="24" t="s">
        <v>119</v>
      </c>
      <c r="CH231" s="24" t="s">
        <v>119</v>
      </c>
      <c r="CI231" s="24" t="s">
        <v>119</v>
      </c>
      <c r="CJ231" s="24" t="s">
        <v>119</v>
      </c>
      <c r="CK231" s="24" t="s">
        <v>119</v>
      </c>
      <c r="CL231" s="24" t="s">
        <v>119</v>
      </c>
      <c r="CM231" s="24" t="s">
        <v>119</v>
      </c>
      <c r="CN231" s="24" t="s">
        <v>119</v>
      </c>
      <c r="CO231" s="24" t="s">
        <v>119</v>
      </c>
      <c r="CP231" s="24" t="s">
        <v>119</v>
      </c>
      <c r="CQ231" s="24" t="s">
        <v>119</v>
      </c>
      <c r="CR231" s="24" t="s">
        <v>119</v>
      </c>
      <c r="CS231" s="24" t="s">
        <v>119</v>
      </c>
      <c r="CT231" s="24" t="s">
        <v>119</v>
      </c>
      <c r="CU231" s="24" t="s">
        <v>119</v>
      </c>
      <c r="CV231" s="24" t="s">
        <v>119</v>
      </c>
      <c r="CW231" s="24" t="s">
        <v>119</v>
      </c>
      <c r="CX231" s="24" t="s">
        <v>119</v>
      </c>
      <c r="CY231" s="24">
        <v>0</v>
      </c>
      <c r="CZ231" s="24">
        <v>0</v>
      </c>
      <c r="DA231" s="24">
        <v>0</v>
      </c>
      <c r="DB231" s="24">
        <v>0</v>
      </c>
      <c r="DC231" s="24">
        <v>0</v>
      </c>
      <c r="DD231" s="24">
        <v>0</v>
      </c>
      <c r="DE231" s="24">
        <v>0</v>
      </c>
      <c r="DF231" s="24">
        <v>0</v>
      </c>
      <c r="DG231" s="24">
        <v>1</v>
      </c>
      <c r="DH231" s="26">
        <v>43703</v>
      </c>
      <c r="DI231" s="30"/>
    </row>
    <row r="232" spans="1:113" x14ac:dyDescent="0.25">
      <c r="A232" s="15">
        <v>84</v>
      </c>
      <c r="B232" s="16">
        <v>43556</v>
      </c>
      <c r="C232" s="17" t="s">
        <v>269</v>
      </c>
      <c r="D232" s="18">
        <v>460712158</v>
      </c>
      <c r="E232" s="19">
        <v>16995</v>
      </c>
      <c r="F232" s="82" t="s">
        <v>105</v>
      </c>
      <c r="G232" s="15">
        <v>17.29</v>
      </c>
      <c r="H232" s="15">
        <v>5.51</v>
      </c>
      <c r="I232" s="21">
        <v>40655</v>
      </c>
      <c r="J232" s="23">
        <f t="shared" ref="J232:J248" si="76">DATEDIF(E232,I232,"y")</f>
        <v>64</v>
      </c>
      <c r="K232" s="23">
        <v>39</v>
      </c>
      <c r="L232" s="23" t="s">
        <v>159</v>
      </c>
      <c r="M232" s="23">
        <v>6</v>
      </c>
      <c r="N232" s="23">
        <v>6</v>
      </c>
      <c r="O232" s="24">
        <v>0</v>
      </c>
      <c r="P232" s="24">
        <v>1</v>
      </c>
      <c r="Q232" s="24">
        <v>0</v>
      </c>
      <c r="R232" s="24">
        <v>0</v>
      </c>
      <c r="S232" s="24">
        <v>1</v>
      </c>
      <c r="T232" s="23" t="s">
        <v>168</v>
      </c>
      <c r="U232" s="23" t="s">
        <v>166</v>
      </c>
      <c r="V232" s="23">
        <v>0</v>
      </c>
      <c r="W232" s="23" t="s">
        <v>138</v>
      </c>
      <c r="X232" s="21">
        <v>42971</v>
      </c>
      <c r="Y232" s="21">
        <v>42971</v>
      </c>
      <c r="Z232" s="21">
        <v>42741</v>
      </c>
      <c r="AA232" s="22">
        <f>DATEDIF(Z232,Y232,"d")</f>
        <v>230</v>
      </c>
      <c r="AB232" s="25">
        <v>0</v>
      </c>
      <c r="AC232" s="24">
        <v>0</v>
      </c>
      <c r="AD232" s="24">
        <v>0</v>
      </c>
      <c r="AE232" s="24">
        <v>1</v>
      </c>
      <c r="AF232" s="24"/>
      <c r="AG232" s="26"/>
      <c r="AH232" s="24">
        <v>1</v>
      </c>
      <c r="AI232" s="24">
        <v>0</v>
      </c>
      <c r="AJ232" s="24">
        <v>0</v>
      </c>
      <c r="AK232" s="24">
        <v>0</v>
      </c>
      <c r="AL232" s="24">
        <v>0</v>
      </c>
      <c r="AM232" s="24" t="s">
        <v>132</v>
      </c>
      <c r="AN232" s="24" t="s">
        <v>111</v>
      </c>
      <c r="AO232" s="24" t="s">
        <v>118</v>
      </c>
      <c r="AP232" s="24">
        <v>0</v>
      </c>
      <c r="AQ232" s="27">
        <v>43556</v>
      </c>
      <c r="AR232" s="26">
        <v>43826</v>
      </c>
      <c r="AS232" s="28">
        <f>_xlfn.DAYS(AR232,AQ232)</f>
        <v>270</v>
      </c>
      <c r="AT232" s="28">
        <f>_xlfn.DAYS(AR232,AQ232)</f>
        <v>270</v>
      </c>
      <c r="AU232" s="20">
        <v>0</v>
      </c>
      <c r="AV232" s="25">
        <f>YEARFRAC(AQ232,E232)</f>
        <v>72.719444444444449</v>
      </c>
      <c r="AW232" s="26">
        <v>43556</v>
      </c>
      <c r="AX232" s="24">
        <v>17.29</v>
      </c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9"/>
      <c r="BK232" s="24"/>
      <c r="BL232" s="24"/>
      <c r="BM232" s="24"/>
      <c r="BN232" s="24">
        <v>0</v>
      </c>
      <c r="BO232" s="24">
        <v>2</v>
      </c>
      <c r="BP232" s="24">
        <v>0.54</v>
      </c>
      <c r="BQ232" s="26">
        <v>43612</v>
      </c>
      <c r="BR232" s="24">
        <v>1</v>
      </c>
      <c r="BS232" s="24">
        <v>0</v>
      </c>
      <c r="BT232" s="26"/>
      <c r="BU232" s="24">
        <v>0</v>
      </c>
      <c r="BV232" s="24">
        <v>0</v>
      </c>
      <c r="BW232" s="32"/>
      <c r="BX232" s="32"/>
      <c r="BY232" s="32"/>
      <c r="BZ232" s="32" t="s">
        <v>119</v>
      </c>
      <c r="CA232" s="32" t="s">
        <v>119</v>
      </c>
      <c r="CB232" s="32" t="s">
        <v>119</v>
      </c>
      <c r="CC232" s="32" t="s">
        <v>119</v>
      </c>
      <c r="CD232" s="32" t="s">
        <v>119</v>
      </c>
      <c r="CE232" s="32" t="s">
        <v>119</v>
      </c>
      <c r="CF232" s="32" t="s">
        <v>119</v>
      </c>
      <c r="CG232" s="32" t="s">
        <v>119</v>
      </c>
      <c r="CH232" s="32" t="s">
        <v>119</v>
      </c>
      <c r="CI232" s="32" t="s">
        <v>119</v>
      </c>
      <c r="CJ232" s="32" t="s">
        <v>119</v>
      </c>
      <c r="CK232" s="32" t="s">
        <v>119</v>
      </c>
      <c r="CL232" s="32" t="s">
        <v>119</v>
      </c>
      <c r="CM232" s="32" t="s">
        <v>119</v>
      </c>
      <c r="CN232" s="32" t="s">
        <v>119</v>
      </c>
      <c r="CO232" s="32" t="s">
        <v>119</v>
      </c>
      <c r="CP232" s="32" t="s">
        <v>119</v>
      </c>
      <c r="CQ232" s="32" t="s">
        <v>119</v>
      </c>
      <c r="CR232" s="32" t="s">
        <v>119</v>
      </c>
      <c r="CS232" s="32" t="s">
        <v>119</v>
      </c>
      <c r="CT232" s="32" t="s">
        <v>119</v>
      </c>
      <c r="CU232" s="32" t="s">
        <v>119</v>
      </c>
      <c r="CV232" s="32" t="s">
        <v>119</v>
      </c>
      <c r="CW232" s="32" t="s">
        <v>119</v>
      </c>
      <c r="CX232" s="32" t="s">
        <v>119</v>
      </c>
      <c r="CY232" s="24">
        <v>0</v>
      </c>
      <c r="CZ232" s="24">
        <v>0</v>
      </c>
      <c r="DA232" s="24">
        <v>0</v>
      </c>
      <c r="DB232" s="24">
        <v>0</v>
      </c>
      <c r="DC232" s="24">
        <v>1</v>
      </c>
      <c r="DD232" s="24">
        <v>0</v>
      </c>
      <c r="DE232" s="24">
        <v>0</v>
      </c>
      <c r="DF232" s="24">
        <v>0</v>
      </c>
      <c r="DG232" s="24">
        <v>0</v>
      </c>
      <c r="DH232" s="26">
        <v>43895</v>
      </c>
      <c r="DI232" s="30"/>
    </row>
    <row r="233" spans="1:113" x14ac:dyDescent="0.25">
      <c r="A233" s="15">
        <v>144</v>
      </c>
      <c r="B233" s="54">
        <v>44301</v>
      </c>
      <c r="C233" s="17" t="s">
        <v>390</v>
      </c>
      <c r="D233" s="18">
        <v>440915423</v>
      </c>
      <c r="E233" s="19">
        <v>16330</v>
      </c>
      <c r="F233" s="82" t="s">
        <v>105</v>
      </c>
      <c r="G233" s="15">
        <v>17.11</v>
      </c>
      <c r="H233" s="15">
        <v>5.68</v>
      </c>
      <c r="I233" s="72">
        <v>44260</v>
      </c>
      <c r="J233" s="23">
        <f t="shared" si="76"/>
        <v>76</v>
      </c>
      <c r="K233" s="23">
        <v>671</v>
      </c>
      <c r="L233" s="23" t="s">
        <v>125</v>
      </c>
      <c r="M233" s="23">
        <v>7</v>
      </c>
      <c r="N233" s="24">
        <v>7</v>
      </c>
      <c r="O233" s="24">
        <v>0</v>
      </c>
      <c r="P233" s="24">
        <v>0</v>
      </c>
      <c r="Q233" s="24">
        <v>0</v>
      </c>
      <c r="R233" s="24">
        <v>0</v>
      </c>
      <c r="S233" s="24">
        <v>0</v>
      </c>
      <c r="T233" s="23"/>
      <c r="U233" s="23"/>
      <c r="V233" s="23">
        <v>1</v>
      </c>
      <c r="W233" s="64" t="s">
        <v>108</v>
      </c>
      <c r="X233" s="72">
        <v>44263</v>
      </c>
      <c r="Y233" s="23"/>
      <c r="Z233" s="72">
        <v>44270</v>
      </c>
      <c r="AA233" s="22"/>
      <c r="AB233" s="24">
        <v>1</v>
      </c>
      <c r="AC233" s="24">
        <v>1</v>
      </c>
      <c r="AD233" s="24" t="s">
        <v>391</v>
      </c>
      <c r="AE233" s="24">
        <v>0</v>
      </c>
      <c r="AF233" s="24">
        <v>0.88</v>
      </c>
      <c r="AG233" s="39">
        <v>44441</v>
      </c>
      <c r="AH233" s="24">
        <v>0</v>
      </c>
      <c r="AI233" s="24">
        <v>1</v>
      </c>
      <c r="AJ233" s="24">
        <v>0</v>
      </c>
      <c r="AK233" s="24">
        <v>0</v>
      </c>
      <c r="AL233" s="24">
        <v>0</v>
      </c>
      <c r="AM233" s="24" t="s">
        <v>132</v>
      </c>
      <c r="AN233" s="24" t="s">
        <v>135</v>
      </c>
      <c r="AO233" s="24"/>
      <c r="AP233" s="24">
        <v>1</v>
      </c>
      <c r="AQ233" s="39">
        <v>44329</v>
      </c>
      <c r="AR233" s="31">
        <v>45061</v>
      </c>
      <c r="AS233" s="28"/>
      <c r="AT233" s="28">
        <f>_xlfn.DAYS(AR233,AQ233)</f>
        <v>732</v>
      </c>
      <c r="AU233" s="20">
        <v>1</v>
      </c>
      <c r="AV233" s="28">
        <f>DATEDIF(E233,AQ233,"Y")</f>
        <v>76</v>
      </c>
      <c r="AW233" s="39">
        <v>44329</v>
      </c>
      <c r="AX233" s="24"/>
      <c r="AY233" s="24"/>
      <c r="AZ233" s="24"/>
      <c r="BA233" s="24">
        <v>4.63</v>
      </c>
      <c r="BB233" s="24">
        <v>17.489999999999998</v>
      </c>
      <c r="BC233" s="24">
        <v>12.5</v>
      </c>
      <c r="BD233" s="24">
        <v>121</v>
      </c>
      <c r="BE233" s="24">
        <v>4.54</v>
      </c>
      <c r="BF233" s="24">
        <v>233</v>
      </c>
      <c r="BG233" s="24">
        <v>2.98</v>
      </c>
      <c r="BH233" s="24">
        <v>0.33</v>
      </c>
      <c r="BI233" s="24">
        <v>1.1499999999999999</v>
      </c>
      <c r="BJ233" s="29">
        <f>BG233/BI233</f>
        <v>2.5913043478260871</v>
      </c>
      <c r="BK233" s="29">
        <f>BI233/BH233</f>
        <v>3.4848484848484844</v>
      </c>
      <c r="BL233" s="29">
        <f>BF233/BI233</f>
        <v>202.60869565217394</v>
      </c>
      <c r="BM233" s="29">
        <f>BL233*BG233</f>
        <v>603.77391304347827</v>
      </c>
      <c r="BN233" s="24">
        <v>1</v>
      </c>
      <c r="BO233" s="24">
        <v>1</v>
      </c>
      <c r="BP233" s="24">
        <v>0.88</v>
      </c>
      <c r="BQ233" s="39">
        <v>44441</v>
      </c>
      <c r="BR233" s="24">
        <v>0</v>
      </c>
      <c r="BS233" s="24" t="s">
        <v>299</v>
      </c>
      <c r="BT233" s="39">
        <v>44616</v>
      </c>
      <c r="BU233" s="24">
        <v>1</v>
      </c>
      <c r="BV233" s="24">
        <v>0</v>
      </c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>
        <v>0</v>
      </c>
      <c r="CZ233" s="24">
        <v>0</v>
      </c>
      <c r="DA233" s="24">
        <v>0</v>
      </c>
      <c r="DB233" s="24">
        <v>0</v>
      </c>
      <c r="DC233" s="24">
        <v>0</v>
      </c>
      <c r="DD233" s="24">
        <v>0</v>
      </c>
      <c r="DE233" s="24">
        <v>0</v>
      </c>
      <c r="DF233" s="24">
        <v>0</v>
      </c>
      <c r="DG233" s="24">
        <v>0</v>
      </c>
      <c r="DH233" s="39">
        <v>44658</v>
      </c>
      <c r="DI233" s="30"/>
    </row>
    <row r="234" spans="1:113" x14ac:dyDescent="0.25">
      <c r="A234" s="15">
        <v>148</v>
      </c>
      <c r="B234" s="54">
        <v>44337</v>
      </c>
      <c r="C234" s="17" t="s">
        <v>400</v>
      </c>
      <c r="D234" s="18">
        <v>380915002</v>
      </c>
      <c r="E234" s="19">
        <v>14138</v>
      </c>
      <c r="F234" s="82" t="s">
        <v>105</v>
      </c>
      <c r="G234" s="15">
        <v>6.11</v>
      </c>
      <c r="H234" s="15">
        <v>4.05</v>
      </c>
      <c r="I234" s="72">
        <v>39497</v>
      </c>
      <c r="J234" s="23">
        <f t="shared" si="76"/>
        <v>69</v>
      </c>
      <c r="K234" s="23"/>
      <c r="L234" s="23" t="s">
        <v>152</v>
      </c>
      <c r="M234" s="23">
        <v>7</v>
      </c>
      <c r="N234" s="24">
        <v>7</v>
      </c>
      <c r="O234" s="24"/>
      <c r="P234" s="24">
        <v>1</v>
      </c>
      <c r="Q234" s="24">
        <v>0</v>
      </c>
      <c r="R234" s="24">
        <v>1</v>
      </c>
      <c r="S234" s="24">
        <v>0</v>
      </c>
      <c r="T234" s="23"/>
      <c r="U234" s="23" t="s">
        <v>401</v>
      </c>
      <c r="V234" s="23">
        <v>0</v>
      </c>
      <c r="W234" s="37" t="s">
        <v>128</v>
      </c>
      <c r="X234" s="41" t="s">
        <v>246</v>
      </c>
      <c r="Y234" s="23"/>
      <c r="Z234" s="23">
        <v>2009</v>
      </c>
      <c r="AA234" s="22"/>
      <c r="AB234" s="24"/>
      <c r="AC234" s="24">
        <v>1</v>
      </c>
      <c r="AD234" s="24" t="s">
        <v>402</v>
      </c>
      <c r="AE234" s="24">
        <v>1</v>
      </c>
      <c r="AF234" s="24">
        <v>13.38</v>
      </c>
      <c r="AG234" s="39">
        <v>43983</v>
      </c>
      <c r="AH234" s="24">
        <v>0</v>
      </c>
      <c r="AI234" s="24">
        <v>0</v>
      </c>
      <c r="AJ234" s="24">
        <v>0</v>
      </c>
      <c r="AK234" s="24">
        <v>0</v>
      </c>
      <c r="AL234" s="24">
        <v>0</v>
      </c>
      <c r="AM234" s="24">
        <v>0</v>
      </c>
      <c r="AN234" s="24" t="s">
        <v>247</v>
      </c>
      <c r="AO234" s="24"/>
      <c r="AP234" s="24"/>
      <c r="AQ234" s="24"/>
      <c r="AR234" s="24"/>
      <c r="AS234" s="28"/>
      <c r="AT234" s="28"/>
      <c r="AU234" s="20" t="s">
        <v>130</v>
      </c>
      <c r="AV234" s="28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9"/>
      <c r="BK234" s="29"/>
      <c r="BL234" s="29"/>
      <c r="BM234" s="29"/>
      <c r="BN234" s="24">
        <v>1</v>
      </c>
      <c r="BO234" s="24">
        <v>0</v>
      </c>
      <c r="BP234" s="24"/>
      <c r="BQ234" s="24"/>
      <c r="BR234" s="24"/>
      <c r="BS234" s="24"/>
      <c r="BT234" s="24"/>
      <c r="BU234" s="24"/>
      <c r="BV234" s="24">
        <v>0</v>
      </c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>
        <v>0</v>
      </c>
      <c r="CZ234" s="24">
        <v>0</v>
      </c>
      <c r="DA234" s="24">
        <v>1</v>
      </c>
      <c r="DB234" s="24">
        <v>0</v>
      </c>
      <c r="DC234" s="24">
        <v>0</v>
      </c>
      <c r="DD234" s="24"/>
      <c r="DE234" s="24">
        <v>0</v>
      </c>
      <c r="DF234" s="24">
        <v>0</v>
      </c>
      <c r="DG234" s="24">
        <v>0</v>
      </c>
      <c r="DH234" s="39">
        <v>44603</v>
      </c>
      <c r="DI234" s="30"/>
    </row>
    <row r="235" spans="1:113" x14ac:dyDescent="0.25">
      <c r="A235" s="15">
        <v>150</v>
      </c>
      <c r="B235" s="54">
        <v>44356</v>
      </c>
      <c r="C235" s="17" t="s">
        <v>403</v>
      </c>
      <c r="D235" s="18">
        <v>6103230067</v>
      </c>
      <c r="E235" s="74">
        <v>22363</v>
      </c>
      <c r="F235" s="82" t="s">
        <v>105</v>
      </c>
      <c r="G235" s="15">
        <v>33.6</v>
      </c>
      <c r="H235" s="15">
        <v>3.03</v>
      </c>
      <c r="I235" s="72">
        <v>42767</v>
      </c>
      <c r="J235" s="23">
        <f t="shared" si="76"/>
        <v>55</v>
      </c>
      <c r="K235" s="23">
        <v>92</v>
      </c>
      <c r="L235" s="23" t="s">
        <v>125</v>
      </c>
      <c r="M235" s="23">
        <v>7</v>
      </c>
      <c r="N235" s="24">
        <v>7</v>
      </c>
      <c r="O235" s="24">
        <v>0</v>
      </c>
      <c r="P235" s="24">
        <v>0</v>
      </c>
      <c r="Q235" s="24">
        <v>1</v>
      </c>
      <c r="R235" s="24">
        <v>0</v>
      </c>
      <c r="S235" s="24">
        <v>1</v>
      </c>
      <c r="T235" s="23" t="s">
        <v>273</v>
      </c>
      <c r="U235" s="23"/>
      <c r="V235" s="23">
        <v>0</v>
      </c>
      <c r="W235" s="37" t="s">
        <v>144</v>
      </c>
      <c r="X235" s="72">
        <v>43971</v>
      </c>
      <c r="Y235" s="72">
        <v>43971</v>
      </c>
      <c r="Z235" s="72">
        <v>43009</v>
      </c>
      <c r="AA235" s="22">
        <f>DATEDIF(Z235,Y235,"d")</f>
        <v>962</v>
      </c>
      <c r="AB235" s="24">
        <v>0</v>
      </c>
      <c r="AC235" s="24">
        <v>1</v>
      </c>
      <c r="AD235" s="24" t="s">
        <v>117</v>
      </c>
      <c r="AE235" s="24">
        <v>0</v>
      </c>
      <c r="AF235" s="24"/>
      <c r="AG235" s="24"/>
      <c r="AH235" s="24">
        <v>1</v>
      </c>
      <c r="AI235" s="24">
        <v>1</v>
      </c>
      <c r="AJ235" s="24">
        <v>0</v>
      </c>
      <c r="AK235" s="24">
        <v>0</v>
      </c>
      <c r="AL235" s="24">
        <v>0</v>
      </c>
      <c r="AM235" s="24" t="s">
        <v>132</v>
      </c>
      <c r="AN235" s="24" t="s">
        <v>111</v>
      </c>
      <c r="AO235" s="24" t="s">
        <v>112</v>
      </c>
      <c r="AP235" s="24">
        <v>0</v>
      </c>
      <c r="AQ235" s="39">
        <v>44356</v>
      </c>
      <c r="AR235" s="31">
        <v>45061</v>
      </c>
      <c r="AS235" s="28"/>
      <c r="AT235" s="28">
        <f t="shared" ref="AT235:AT248" si="77">_xlfn.DAYS(AR235,AQ235)</f>
        <v>705</v>
      </c>
      <c r="AU235" s="20">
        <v>1</v>
      </c>
      <c r="AV235" s="28">
        <f t="shared" ref="AV235:AV248" si="78">DATEDIF(E235,AQ235,"Y")</f>
        <v>60</v>
      </c>
      <c r="AW235" s="39">
        <v>44356</v>
      </c>
      <c r="AX235" s="24">
        <v>33.6</v>
      </c>
      <c r="AY235" s="24">
        <v>12.53</v>
      </c>
      <c r="AZ235" s="24"/>
      <c r="BA235" s="24">
        <v>3.03</v>
      </c>
      <c r="BB235" s="24">
        <v>1.46</v>
      </c>
      <c r="BC235" s="24">
        <v>5.6</v>
      </c>
      <c r="BD235" s="24">
        <v>143</v>
      </c>
      <c r="BE235" s="24">
        <v>10.38</v>
      </c>
      <c r="BF235" s="24">
        <v>170</v>
      </c>
      <c r="BG235" s="24">
        <v>6.21</v>
      </c>
      <c r="BH235" s="24">
        <v>0.61</v>
      </c>
      <c r="BI235" s="24">
        <v>3.23</v>
      </c>
      <c r="BJ235" s="29">
        <f>BG235/BI235</f>
        <v>1.9226006191950464</v>
      </c>
      <c r="BK235" s="29">
        <f>BI235/BH235</f>
        <v>5.2950819672131146</v>
      </c>
      <c r="BL235" s="29">
        <f>BF235/BI235</f>
        <v>52.631578947368425</v>
      </c>
      <c r="BM235" s="29">
        <f>BL235*BG235</f>
        <v>326.84210526315792</v>
      </c>
      <c r="BN235" s="24">
        <v>2</v>
      </c>
      <c r="BO235" s="24">
        <v>0</v>
      </c>
      <c r="BP235" s="24"/>
      <c r="BQ235" s="24"/>
      <c r="BR235" s="24"/>
      <c r="BS235" s="24"/>
      <c r="BT235" s="24"/>
      <c r="BU235" s="24">
        <v>0</v>
      </c>
      <c r="BV235" s="24">
        <v>1</v>
      </c>
      <c r="BW235" s="39">
        <v>44162</v>
      </c>
      <c r="BX235" s="39">
        <v>44224</v>
      </c>
      <c r="BY235" s="24">
        <v>3</v>
      </c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>
        <v>0</v>
      </c>
      <c r="CZ235" s="24">
        <v>0</v>
      </c>
      <c r="DA235" s="24">
        <v>0</v>
      </c>
      <c r="DB235" s="24">
        <v>0</v>
      </c>
      <c r="DC235" s="24">
        <v>0</v>
      </c>
      <c r="DD235" s="24">
        <v>0</v>
      </c>
      <c r="DE235" s="24">
        <v>0</v>
      </c>
      <c r="DF235" s="24">
        <v>0</v>
      </c>
      <c r="DG235" s="24">
        <v>0</v>
      </c>
      <c r="DH235" s="39">
        <v>44638</v>
      </c>
      <c r="DI235" s="30"/>
    </row>
    <row r="236" spans="1:113" x14ac:dyDescent="0.25">
      <c r="A236" s="15">
        <v>152</v>
      </c>
      <c r="B236" s="54">
        <v>44411</v>
      </c>
      <c r="C236" s="17" t="s">
        <v>406</v>
      </c>
      <c r="D236" s="18">
        <v>351201448</v>
      </c>
      <c r="E236" s="74">
        <v>13119</v>
      </c>
      <c r="F236" s="82" t="s">
        <v>105</v>
      </c>
      <c r="G236" s="15">
        <v>215.66</v>
      </c>
      <c r="H236" s="15">
        <v>2.4500000000000002</v>
      </c>
      <c r="I236" s="72">
        <v>43396</v>
      </c>
      <c r="J236" s="23">
        <f t="shared" si="76"/>
        <v>82</v>
      </c>
      <c r="K236" s="23">
        <v>100</v>
      </c>
      <c r="L236" s="23" t="s">
        <v>407</v>
      </c>
      <c r="M236" s="23">
        <v>8</v>
      </c>
      <c r="N236" s="24">
        <v>8</v>
      </c>
      <c r="O236" s="24">
        <v>0</v>
      </c>
      <c r="P236" s="24">
        <v>0</v>
      </c>
      <c r="Q236" s="24">
        <v>0</v>
      </c>
      <c r="R236" s="24">
        <v>0</v>
      </c>
      <c r="S236" s="24">
        <v>0</v>
      </c>
      <c r="T236" s="23"/>
      <c r="U236" s="23"/>
      <c r="V236" s="23">
        <v>0</v>
      </c>
      <c r="W236" s="37"/>
      <c r="X236" s="23"/>
      <c r="Y236" s="72">
        <v>44348</v>
      </c>
      <c r="Z236" s="72">
        <v>43398</v>
      </c>
      <c r="AA236" s="22">
        <f>DATEDIF(Z236,Y236,"d")</f>
        <v>950</v>
      </c>
      <c r="AB236" s="24">
        <v>0</v>
      </c>
      <c r="AC236" s="24">
        <v>0</v>
      </c>
      <c r="AD236" s="24"/>
      <c r="AE236" s="24">
        <v>1</v>
      </c>
      <c r="AF236" s="24"/>
      <c r="AG236" s="24"/>
      <c r="AH236" s="24">
        <v>1</v>
      </c>
      <c r="AI236" s="24">
        <v>1</v>
      </c>
      <c r="AJ236" s="24">
        <v>0</v>
      </c>
      <c r="AK236" s="24">
        <v>0</v>
      </c>
      <c r="AL236" s="24">
        <v>0</v>
      </c>
      <c r="AM236" s="24" t="s">
        <v>132</v>
      </c>
      <c r="AN236" s="24" t="s">
        <v>111</v>
      </c>
      <c r="AO236" s="24" t="s">
        <v>118</v>
      </c>
      <c r="AP236" s="24">
        <v>1</v>
      </c>
      <c r="AQ236" s="39">
        <v>44417</v>
      </c>
      <c r="AR236" s="39">
        <v>44531</v>
      </c>
      <c r="AS236" s="28">
        <f>_xlfn.DAYS(AR236,AQ236)</f>
        <v>114</v>
      </c>
      <c r="AT236" s="28">
        <f t="shared" si="77"/>
        <v>114</v>
      </c>
      <c r="AU236" s="20">
        <v>1</v>
      </c>
      <c r="AV236" s="28">
        <f t="shared" si="78"/>
        <v>85</v>
      </c>
      <c r="AW236" s="39">
        <v>44411</v>
      </c>
      <c r="AX236" s="24">
        <v>215.66</v>
      </c>
      <c r="AY236" s="24">
        <v>11.09</v>
      </c>
      <c r="AZ236" s="24">
        <v>535.96</v>
      </c>
      <c r="BA236" s="24">
        <v>2.4500000000000002</v>
      </c>
      <c r="BB236" s="24">
        <v>1.17</v>
      </c>
      <c r="BC236" s="24">
        <v>15.7</v>
      </c>
      <c r="BD236" s="24">
        <v>131</v>
      </c>
      <c r="BE236" s="24">
        <v>8.65</v>
      </c>
      <c r="BF236" s="24">
        <v>206</v>
      </c>
      <c r="BG236" s="24">
        <v>5.5</v>
      </c>
      <c r="BH236" s="24">
        <v>0.87</v>
      </c>
      <c r="BI236" s="24">
        <v>1.81</v>
      </c>
      <c r="BJ236" s="29">
        <f>BG236/BI236</f>
        <v>3.0386740331491713</v>
      </c>
      <c r="BK236" s="29">
        <f>BI236/BH236</f>
        <v>2.0804597701149428</v>
      </c>
      <c r="BL236" s="29">
        <f>BF236/BI236</f>
        <v>113.81215469613259</v>
      </c>
      <c r="BM236" s="29">
        <f>BL236*BG236</f>
        <v>625.96685082872932</v>
      </c>
      <c r="BN236" s="24">
        <v>1</v>
      </c>
      <c r="BO236" s="24">
        <v>0</v>
      </c>
      <c r="BP236" s="24"/>
      <c r="BQ236" s="24"/>
      <c r="BR236" s="24"/>
      <c r="BS236" s="24"/>
      <c r="BT236" s="24"/>
      <c r="BU236" s="24">
        <v>0</v>
      </c>
      <c r="BV236" s="24">
        <v>1</v>
      </c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39">
        <v>44531</v>
      </c>
      <c r="DI236" s="30"/>
    </row>
    <row r="237" spans="1:113" x14ac:dyDescent="0.25">
      <c r="A237" s="15">
        <v>154</v>
      </c>
      <c r="B237" s="54">
        <v>44433</v>
      </c>
      <c r="C237" s="17" t="s">
        <v>410</v>
      </c>
      <c r="D237" s="18">
        <v>5710020536</v>
      </c>
      <c r="E237" s="74">
        <v>21095</v>
      </c>
      <c r="F237" s="82" t="s">
        <v>105</v>
      </c>
      <c r="G237" s="15">
        <v>534.03</v>
      </c>
      <c r="H237" s="15">
        <v>3.17</v>
      </c>
      <c r="I237" s="72">
        <v>44392</v>
      </c>
      <c r="J237" s="23">
        <f t="shared" si="76"/>
        <v>63</v>
      </c>
      <c r="K237" s="23">
        <v>1735.76</v>
      </c>
      <c r="L237" s="23" t="s">
        <v>116</v>
      </c>
      <c r="M237" s="23">
        <v>8</v>
      </c>
      <c r="N237" s="24">
        <v>8</v>
      </c>
      <c r="O237" s="24">
        <v>0</v>
      </c>
      <c r="P237" s="24">
        <v>0</v>
      </c>
      <c r="Q237" s="24">
        <v>0</v>
      </c>
      <c r="R237" s="24">
        <v>0</v>
      </c>
      <c r="S237" s="24">
        <v>0</v>
      </c>
      <c r="T237" s="23" t="s">
        <v>141</v>
      </c>
      <c r="U237" s="23"/>
      <c r="V237" s="23">
        <v>1</v>
      </c>
      <c r="W237" s="37" t="s">
        <v>108</v>
      </c>
      <c r="X237" s="72">
        <v>44399</v>
      </c>
      <c r="Y237" s="23"/>
      <c r="Z237" s="72">
        <v>44397</v>
      </c>
      <c r="AA237" s="22"/>
      <c r="AB237" s="24">
        <v>1</v>
      </c>
      <c r="AC237" s="24">
        <v>1</v>
      </c>
      <c r="AD237" s="24" t="s">
        <v>109</v>
      </c>
      <c r="AE237" s="24">
        <v>0</v>
      </c>
      <c r="AF237" s="24"/>
      <c r="AG237" s="24"/>
      <c r="AH237" s="24">
        <v>1</v>
      </c>
      <c r="AI237" s="24">
        <v>1</v>
      </c>
      <c r="AJ237" s="24">
        <v>0</v>
      </c>
      <c r="AK237" s="24">
        <v>0</v>
      </c>
      <c r="AL237" s="24">
        <v>0</v>
      </c>
      <c r="AM237" s="24" t="s">
        <v>132</v>
      </c>
      <c r="AN237" s="24" t="s">
        <v>111</v>
      </c>
      <c r="AO237" s="24" t="s">
        <v>118</v>
      </c>
      <c r="AP237" s="24">
        <v>1</v>
      </c>
      <c r="AQ237" s="39">
        <v>44617</v>
      </c>
      <c r="AR237" s="31">
        <v>45061</v>
      </c>
      <c r="AS237" s="28"/>
      <c r="AT237" s="28">
        <f t="shared" si="77"/>
        <v>444</v>
      </c>
      <c r="AU237" s="20">
        <v>1</v>
      </c>
      <c r="AV237" s="28">
        <f t="shared" si="78"/>
        <v>64</v>
      </c>
      <c r="AW237" s="39">
        <v>44616</v>
      </c>
      <c r="AX237" s="24"/>
      <c r="AY237" s="24"/>
      <c r="AZ237" s="24"/>
      <c r="BA237" s="24">
        <v>4</v>
      </c>
      <c r="BB237" s="24">
        <v>5.32</v>
      </c>
      <c r="BC237" s="24">
        <v>93.4</v>
      </c>
      <c r="BD237" s="24"/>
      <c r="BE237" s="24"/>
      <c r="BF237" s="24"/>
      <c r="BG237" s="24"/>
      <c r="BH237" s="24"/>
      <c r="BI237" s="24"/>
      <c r="BJ237" s="29"/>
      <c r="BK237" s="29"/>
      <c r="BL237" s="29"/>
      <c r="BM237" s="29"/>
      <c r="BN237" s="24">
        <v>1</v>
      </c>
      <c r="BO237" s="24">
        <v>3</v>
      </c>
      <c r="BP237" s="24"/>
      <c r="BQ237" s="24"/>
      <c r="BR237" s="24"/>
      <c r="BS237" s="24"/>
      <c r="BT237" s="24"/>
      <c r="BU237" s="24">
        <v>0</v>
      </c>
      <c r="BV237" s="24">
        <v>0</v>
      </c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>
        <v>0</v>
      </c>
      <c r="CZ237" s="24">
        <v>0</v>
      </c>
      <c r="DA237" s="24">
        <v>0</v>
      </c>
      <c r="DB237" s="24">
        <v>0</v>
      </c>
      <c r="DC237" s="24">
        <v>1</v>
      </c>
      <c r="DD237" s="24">
        <v>1</v>
      </c>
      <c r="DE237" s="24">
        <v>0</v>
      </c>
      <c r="DF237" s="24">
        <v>0</v>
      </c>
      <c r="DG237" s="24">
        <v>0</v>
      </c>
      <c r="DH237" s="39">
        <v>44644</v>
      </c>
      <c r="DI237" s="30"/>
    </row>
    <row r="238" spans="1:113" x14ac:dyDescent="0.25">
      <c r="A238" s="15">
        <v>170</v>
      </c>
      <c r="B238" s="75">
        <v>44662</v>
      </c>
      <c r="C238" s="37" t="s">
        <v>441</v>
      </c>
      <c r="D238" s="37">
        <v>5804010630</v>
      </c>
      <c r="E238" s="75">
        <v>21276</v>
      </c>
      <c r="F238" s="82" t="s">
        <v>105</v>
      </c>
      <c r="G238" s="15"/>
      <c r="H238" s="76"/>
      <c r="I238" s="75">
        <v>43862</v>
      </c>
      <c r="J238" s="23">
        <f t="shared" si="76"/>
        <v>61</v>
      </c>
      <c r="K238" s="23">
        <v>150</v>
      </c>
      <c r="L238" s="24" t="s">
        <v>121</v>
      </c>
      <c r="M238" s="23">
        <v>9</v>
      </c>
      <c r="N238" s="23">
        <v>8</v>
      </c>
      <c r="O238" s="24"/>
      <c r="P238" s="24"/>
      <c r="Q238" s="24"/>
      <c r="R238" s="24"/>
      <c r="S238" s="23"/>
      <c r="T238" s="23"/>
      <c r="U238" s="23"/>
      <c r="V238" s="23">
        <v>1</v>
      </c>
      <c r="W238" s="23" t="s">
        <v>108</v>
      </c>
      <c r="X238" s="72">
        <v>43879</v>
      </c>
      <c r="Y238" s="72">
        <v>44652</v>
      </c>
      <c r="Z238" s="72">
        <v>43922</v>
      </c>
      <c r="AA238" s="22">
        <f>DATEDIF(Z238,Y238,"d")</f>
        <v>730</v>
      </c>
      <c r="AB238" s="24">
        <v>1</v>
      </c>
      <c r="AC238" s="24"/>
      <c r="AD238" s="24"/>
      <c r="AE238" s="24"/>
      <c r="AF238" s="24"/>
      <c r="AG238" s="24"/>
      <c r="AH238" s="24">
        <v>0</v>
      </c>
      <c r="AI238" s="24">
        <v>1</v>
      </c>
      <c r="AJ238" s="24">
        <v>0</v>
      </c>
      <c r="AK238" s="24">
        <v>0</v>
      </c>
      <c r="AL238" s="24">
        <v>0</v>
      </c>
      <c r="AM238" s="24" t="s">
        <v>132</v>
      </c>
      <c r="AN238" s="24" t="s">
        <v>111</v>
      </c>
      <c r="AO238" s="24" t="s">
        <v>118</v>
      </c>
      <c r="AP238" s="24">
        <v>1</v>
      </c>
      <c r="AQ238" s="39">
        <v>44672</v>
      </c>
      <c r="AR238" s="31">
        <v>45061</v>
      </c>
      <c r="AS238" s="28"/>
      <c r="AT238" s="28">
        <f t="shared" si="77"/>
        <v>389</v>
      </c>
      <c r="AU238" s="20">
        <v>1</v>
      </c>
      <c r="AV238" s="28">
        <f t="shared" si="78"/>
        <v>64</v>
      </c>
      <c r="AW238" s="39">
        <v>44662</v>
      </c>
      <c r="AX238" s="24">
        <v>9.49</v>
      </c>
      <c r="AY238" s="24"/>
      <c r="AZ238" s="24"/>
      <c r="BA238" s="24">
        <v>2.98</v>
      </c>
      <c r="BB238" s="24">
        <v>0.85</v>
      </c>
      <c r="BC238" s="24">
        <v>4</v>
      </c>
      <c r="BD238" s="24">
        <v>135</v>
      </c>
      <c r="BE238" s="24">
        <v>6.83</v>
      </c>
      <c r="BF238" s="24">
        <v>280</v>
      </c>
      <c r="BG238" s="24">
        <v>3.56</v>
      </c>
      <c r="BH238" s="24">
        <v>1.08</v>
      </c>
      <c r="BI238" s="24">
        <v>1.22</v>
      </c>
      <c r="BJ238" s="29">
        <f t="shared" ref="BJ238:BJ248" si="79">BG238/BI238</f>
        <v>2.918032786885246</v>
      </c>
      <c r="BK238" s="29">
        <f t="shared" ref="BK238:BK248" si="80">BI238/BH238</f>
        <v>1.1296296296296295</v>
      </c>
      <c r="BL238" s="29">
        <f t="shared" ref="BL238:BL248" si="81">BF238/BI238</f>
        <v>229.50819672131149</v>
      </c>
      <c r="BM238" s="29">
        <f t="shared" ref="BM238:BM248" si="82">BL238*BG238</f>
        <v>817.04918032786895</v>
      </c>
      <c r="BN238" s="24">
        <v>1</v>
      </c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>
        <v>0</v>
      </c>
      <c r="DH238" s="39">
        <v>44795</v>
      </c>
    </row>
    <row r="239" spans="1:113" x14ac:dyDescent="0.25">
      <c r="A239" s="15">
        <v>172</v>
      </c>
      <c r="B239" s="75">
        <v>44678</v>
      </c>
      <c r="C239" s="37" t="s">
        <v>444</v>
      </c>
      <c r="D239" s="37">
        <v>370630417</v>
      </c>
      <c r="E239" s="75">
        <v>13696</v>
      </c>
      <c r="F239" s="82" t="s">
        <v>105</v>
      </c>
      <c r="G239" s="15"/>
      <c r="H239" s="76"/>
      <c r="I239" s="75">
        <v>44001</v>
      </c>
      <c r="J239" s="23">
        <f t="shared" si="76"/>
        <v>82</v>
      </c>
      <c r="K239" s="23">
        <v>14</v>
      </c>
      <c r="L239" s="24" t="s">
        <v>155</v>
      </c>
      <c r="M239" s="23">
        <v>10</v>
      </c>
      <c r="N239" s="23">
        <v>8</v>
      </c>
      <c r="O239" s="24"/>
      <c r="P239" s="24"/>
      <c r="Q239" s="24"/>
      <c r="R239" s="24"/>
      <c r="S239" s="23"/>
      <c r="T239" s="23" t="s">
        <v>143</v>
      </c>
      <c r="U239" s="23"/>
      <c r="V239" s="23">
        <v>0</v>
      </c>
      <c r="W239" s="23" t="s">
        <v>144</v>
      </c>
      <c r="X239" s="72">
        <v>44378</v>
      </c>
      <c r="Y239" s="72">
        <v>44531</v>
      </c>
      <c r="Z239" s="72">
        <v>44035</v>
      </c>
      <c r="AA239" s="22">
        <f>DATEDIF(Z239,Y239,"d")</f>
        <v>496</v>
      </c>
      <c r="AB239" s="24">
        <v>0</v>
      </c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 t="s">
        <v>132</v>
      </c>
      <c r="AN239" s="24" t="s">
        <v>111</v>
      </c>
      <c r="AO239" s="24" t="s">
        <v>118</v>
      </c>
      <c r="AP239" s="24">
        <v>0</v>
      </c>
      <c r="AQ239" s="39">
        <v>44680</v>
      </c>
      <c r="AR239" s="31">
        <v>45061</v>
      </c>
      <c r="AS239" s="28"/>
      <c r="AT239" s="28">
        <f t="shared" si="77"/>
        <v>381</v>
      </c>
      <c r="AU239" s="20">
        <v>1</v>
      </c>
      <c r="AV239" s="28">
        <f t="shared" si="78"/>
        <v>84</v>
      </c>
      <c r="AW239" s="39">
        <v>44678</v>
      </c>
      <c r="AX239" s="24">
        <v>33.75</v>
      </c>
      <c r="AY239" s="24">
        <v>24.16</v>
      </c>
      <c r="AZ239" s="24">
        <v>843.7</v>
      </c>
      <c r="BA239" s="24">
        <v>3.93</v>
      </c>
      <c r="BB239" s="24">
        <v>2.29</v>
      </c>
      <c r="BC239" s="24">
        <v>4</v>
      </c>
      <c r="BD239" s="24">
        <v>115</v>
      </c>
      <c r="BE239" s="24">
        <v>8.33</v>
      </c>
      <c r="BF239" s="24">
        <v>328</v>
      </c>
      <c r="BG239" s="24">
        <v>6.35</v>
      </c>
      <c r="BH239" s="24">
        <v>0.61</v>
      </c>
      <c r="BI239" s="24">
        <v>1.2</v>
      </c>
      <c r="BJ239" s="29">
        <f t="shared" si="79"/>
        <v>5.291666666666667</v>
      </c>
      <c r="BK239" s="29">
        <f t="shared" si="80"/>
        <v>1.9672131147540983</v>
      </c>
      <c r="BL239" s="29">
        <f t="shared" si="81"/>
        <v>273.33333333333337</v>
      </c>
      <c r="BM239" s="29">
        <f t="shared" si="82"/>
        <v>1735.6666666666667</v>
      </c>
      <c r="BN239" s="24">
        <v>1</v>
      </c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>
        <v>0</v>
      </c>
      <c r="DH239" s="39">
        <v>44796</v>
      </c>
    </row>
    <row r="240" spans="1:113" x14ac:dyDescent="0.25">
      <c r="A240" s="15">
        <v>181</v>
      </c>
      <c r="B240" s="75">
        <v>44704</v>
      </c>
      <c r="C240" s="37" t="s">
        <v>459</v>
      </c>
      <c r="D240" s="37">
        <v>6512201080</v>
      </c>
      <c r="E240" s="75">
        <v>24096</v>
      </c>
      <c r="F240" s="82" t="s">
        <v>105</v>
      </c>
      <c r="G240" s="15">
        <v>25.4</v>
      </c>
      <c r="H240" s="76">
        <v>4.4000000000000004</v>
      </c>
      <c r="I240" s="75">
        <v>44700</v>
      </c>
      <c r="J240" s="23">
        <f t="shared" si="76"/>
        <v>56</v>
      </c>
      <c r="K240" s="55"/>
      <c r="L240" s="24" t="s">
        <v>121</v>
      </c>
      <c r="M240" s="23">
        <v>9</v>
      </c>
      <c r="N240" s="23">
        <v>8</v>
      </c>
      <c r="O240" s="24">
        <v>0</v>
      </c>
      <c r="P240" s="24">
        <v>0</v>
      </c>
      <c r="Q240" s="24">
        <v>0</v>
      </c>
      <c r="R240" s="24">
        <v>0</v>
      </c>
      <c r="S240" s="23">
        <v>0</v>
      </c>
      <c r="T240" s="23" t="s">
        <v>460</v>
      </c>
      <c r="U240" s="23"/>
      <c r="V240" s="23">
        <v>1</v>
      </c>
      <c r="W240" s="23" t="s">
        <v>108</v>
      </c>
      <c r="X240" s="72">
        <v>44673</v>
      </c>
      <c r="Y240" s="23"/>
      <c r="Z240" s="72">
        <v>44690</v>
      </c>
      <c r="AA240" s="22"/>
      <c r="AB240" s="24">
        <v>0</v>
      </c>
      <c r="AC240" s="24">
        <v>1</v>
      </c>
      <c r="AD240" s="24" t="s">
        <v>150</v>
      </c>
      <c r="AE240" s="24">
        <v>0</v>
      </c>
      <c r="AF240" s="24"/>
      <c r="AG240" s="24"/>
      <c r="AH240" s="24">
        <v>0</v>
      </c>
      <c r="AI240" s="24">
        <v>1</v>
      </c>
      <c r="AJ240" s="24">
        <v>0</v>
      </c>
      <c r="AK240" s="24">
        <v>0</v>
      </c>
      <c r="AL240" s="24">
        <v>0</v>
      </c>
      <c r="AM240" s="24" t="s">
        <v>110</v>
      </c>
      <c r="AN240" s="24" t="s">
        <v>111</v>
      </c>
      <c r="AO240" s="24" t="s">
        <v>118</v>
      </c>
      <c r="AP240" s="24">
        <v>0</v>
      </c>
      <c r="AQ240" s="39">
        <v>44739</v>
      </c>
      <c r="AR240" s="31">
        <v>45061</v>
      </c>
      <c r="AS240" s="28"/>
      <c r="AT240" s="28">
        <f t="shared" si="77"/>
        <v>322</v>
      </c>
      <c r="AU240" s="20">
        <v>1</v>
      </c>
      <c r="AV240" s="28">
        <f t="shared" si="78"/>
        <v>56</v>
      </c>
      <c r="AW240" s="39">
        <v>44700</v>
      </c>
      <c r="AX240" s="24">
        <v>25.4</v>
      </c>
      <c r="AY240" s="24">
        <v>18.3</v>
      </c>
      <c r="AZ240" s="24"/>
      <c r="BA240" s="24">
        <v>4.4000000000000004</v>
      </c>
      <c r="BB240" s="24">
        <v>1.75</v>
      </c>
      <c r="BC240" s="24">
        <v>4</v>
      </c>
      <c r="BD240" s="24">
        <v>167</v>
      </c>
      <c r="BE240" s="24">
        <v>8.5399999999999991</v>
      </c>
      <c r="BF240" s="24">
        <v>160</v>
      </c>
      <c r="BG240" s="24">
        <v>4.28</v>
      </c>
      <c r="BH240" s="24">
        <v>0.61</v>
      </c>
      <c r="BI240" s="24">
        <v>3.49</v>
      </c>
      <c r="BJ240" s="24">
        <f t="shared" si="79"/>
        <v>1.2263610315186246</v>
      </c>
      <c r="BK240" s="29">
        <f t="shared" si="80"/>
        <v>5.7213114754098369</v>
      </c>
      <c r="BL240" s="29">
        <f t="shared" si="81"/>
        <v>45.845272206303719</v>
      </c>
      <c r="BM240" s="29">
        <f t="shared" si="82"/>
        <v>196.21776504297992</v>
      </c>
      <c r="BN240" s="24">
        <v>1</v>
      </c>
      <c r="BO240" s="24">
        <v>0</v>
      </c>
      <c r="BP240" s="24">
        <v>0.61</v>
      </c>
      <c r="BQ240" s="39">
        <v>44798</v>
      </c>
      <c r="BR240" s="24">
        <v>0</v>
      </c>
      <c r="BS240" s="24"/>
      <c r="BT240" s="24"/>
      <c r="BU240" s="24">
        <v>0</v>
      </c>
      <c r="BV240" s="24">
        <v>0</v>
      </c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>
        <v>0</v>
      </c>
      <c r="CZ240" s="24">
        <v>0</v>
      </c>
      <c r="DA240" s="24">
        <v>0</v>
      </c>
      <c r="DB240" s="24">
        <v>0</v>
      </c>
      <c r="DC240" s="24">
        <v>0</v>
      </c>
      <c r="DD240" s="24">
        <v>0</v>
      </c>
      <c r="DE240" s="24">
        <v>0</v>
      </c>
      <c r="DF240" s="24">
        <v>0</v>
      </c>
      <c r="DG240" s="24">
        <v>0</v>
      </c>
      <c r="DH240" s="39">
        <v>44803</v>
      </c>
    </row>
    <row r="241" spans="1:113" x14ac:dyDescent="0.25">
      <c r="A241" s="15">
        <v>183</v>
      </c>
      <c r="B241" s="75">
        <v>44711</v>
      </c>
      <c r="C241" s="37" t="s">
        <v>463</v>
      </c>
      <c r="D241" s="37">
        <v>531226224</v>
      </c>
      <c r="E241" s="75">
        <v>19719</v>
      </c>
      <c r="F241" s="82" t="s">
        <v>105</v>
      </c>
      <c r="G241" s="15">
        <v>283.61</v>
      </c>
      <c r="H241" s="76">
        <v>5.6</v>
      </c>
      <c r="I241" s="75">
        <v>44694</v>
      </c>
      <c r="J241" s="23">
        <f t="shared" si="76"/>
        <v>68</v>
      </c>
      <c r="K241" s="23">
        <v>548</v>
      </c>
      <c r="L241" s="24" t="s">
        <v>121</v>
      </c>
      <c r="M241" s="23">
        <v>9</v>
      </c>
      <c r="N241" s="23">
        <v>8</v>
      </c>
      <c r="O241" s="24">
        <v>0</v>
      </c>
      <c r="P241" s="24">
        <v>0</v>
      </c>
      <c r="Q241" s="24">
        <v>0</v>
      </c>
      <c r="R241" s="24">
        <v>0</v>
      </c>
      <c r="S241" s="23">
        <v>0</v>
      </c>
      <c r="T241" s="23" t="s">
        <v>231</v>
      </c>
      <c r="U241" s="23"/>
      <c r="V241" s="23">
        <v>1</v>
      </c>
      <c r="W241" s="23" t="s">
        <v>108</v>
      </c>
      <c r="X241" s="72">
        <v>44698</v>
      </c>
      <c r="Y241" s="23"/>
      <c r="Z241" s="72">
        <v>44711</v>
      </c>
      <c r="AA241" s="22"/>
      <c r="AB241" s="24">
        <v>1</v>
      </c>
      <c r="AC241" s="24">
        <v>1</v>
      </c>
      <c r="AD241" s="24" t="s">
        <v>109</v>
      </c>
      <c r="AE241" s="24">
        <v>0</v>
      </c>
      <c r="AF241" s="24"/>
      <c r="AG241" s="24"/>
      <c r="AH241" s="24">
        <v>1</v>
      </c>
      <c r="AI241" s="24">
        <v>1</v>
      </c>
      <c r="AJ241" s="24">
        <v>1</v>
      </c>
      <c r="AK241" s="24">
        <v>1</v>
      </c>
      <c r="AL241" s="24">
        <v>0</v>
      </c>
      <c r="AM241" s="24" t="s">
        <v>367</v>
      </c>
      <c r="AN241" s="24" t="s">
        <v>135</v>
      </c>
      <c r="AO241" s="24"/>
      <c r="AP241" s="24">
        <v>1</v>
      </c>
      <c r="AQ241" s="39">
        <v>44764</v>
      </c>
      <c r="AR241" s="31">
        <v>45061</v>
      </c>
      <c r="AS241" s="28"/>
      <c r="AT241" s="28">
        <f t="shared" si="77"/>
        <v>297</v>
      </c>
      <c r="AU241" s="20">
        <v>1</v>
      </c>
      <c r="AV241" s="28">
        <f t="shared" si="78"/>
        <v>68</v>
      </c>
      <c r="AW241" s="39">
        <v>44763</v>
      </c>
      <c r="AX241" s="24">
        <v>15.58</v>
      </c>
      <c r="AY241" s="24">
        <v>13.65</v>
      </c>
      <c r="AZ241" s="24">
        <v>128.69999999999999</v>
      </c>
      <c r="BA241" s="24">
        <v>4.22</v>
      </c>
      <c r="BB241" s="24">
        <v>7.83</v>
      </c>
      <c r="BC241" s="24">
        <v>14.2</v>
      </c>
      <c r="BD241" s="24">
        <v>133</v>
      </c>
      <c r="BE241" s="24">
        <v>8.92</v>
      </c>
      <c r="BF241" s="24">
        <v>245</v>
      </c>
      <c r="BG241" s="24">
        <v>5.85</v>
      </c>
      <c r="BH241" s="24">
        <v>1.04</v>
      </c>
      <c r="BI241" s="24">
        <v>1.94</v>
      </c>
      <c r="BJ241" s="24">
        <f t="shared" si="79"/>
        <v>3.0154639175257731</v>
      </c>
      <c r="BK241" s="29">
        <f t="shared" si="80"/>
        <v>1.8653846153846152</v>
      </c>
      <c r="BL241" s="29">
        <f t="shared" si="81"/>
        <v>126.28865979381443</v>
      </c>
      <c r="BM241" s="29">
        <f t="shared" si="82"/>
        <v>738.78865979381442</v>
      </c>
      <c r="BN241" s="24">
        <v>1</v>
      </c>
      <c r="BO241" s="24">
        <v>0</v>
      </c>
      <c r="BP241" s="24"/>
      <c r="BQ241" s="24"/>
      <c r="BR241" s="24"/>
      <c r="BS241" s="24"/>
      <c r="BT241" s="24"/>
      <c r="BU241" s="24">
        <v>0</v>
      </c>
      <c r="BV241" s="24">
        <v>0</v>
      </c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>
        <v>0</v>
      </c>
      <c r="CZ241" s="24">
        <v>0</v>
      </c>
      <c r="DA241" s="24">
        <v>0</v>
      </c>
      <c r="DB241" s="24">
        <v>0</v>
      </c>
      <c r="DC241" s="24">
        <v>0</v>
      </c>
      <c r="DD241" s="24">
        <v>0</v>
      </c>
      <c r="DE241" s="24">
        <v>0</v>
      </c>
      <c r="DF241" s="24">
        <v>0</v>
      </c>
      <c r="DG241" s="24">
        <v>0</v>
      </c>
      <c r="DH241" s="39">
        <v>44812</v>
      </c>
    </row>
    <row r="242" spans="1:113" x14ac:dyDescent="0.25">
      <c r="A242" s="15">
        <v>188</v>
      </c>
      <c r="B242" s="75">
        <v>44727</v>
      </c>
      <c r="C242" s="37" t="s">
        <v>469</v>
      </c>
      <c r="D242" s="37">
        <v>440707490</v>
      </c>
      <c r="E242" s="74">
        <v>16260</v>
      </c>
      <c r="F242" s="82" t="s">
        <v>105</v>
      </c>
      <c r="G242" s="15">
        <v>109.34</v>
      </c>
      <c r="H242" s="76">
        <v>3.16</v>
      </c>
      <c r="I242" s="75">
        <v>40969</v>
      </c>
      <c r="J242" s="23">
        <f t="shared" si="76"/>
        <v>67</v>
      </c>
      <c r="K242" s="23">
        <v>9.6</v>
      </c>
      <c r="L242" s="24" t="s">
        <v>152</v>
      </c>
      <c r="M242" s="23">
        <v>7</v>
      </c>
      <c r="N242" s="23">
        <v>7</v>
      </c>
      <c r="O242" s="24">
        <v>0</v>
      </c>
      <c r="P242" s="24">
        <v>0</v>
      </c>
      <c r="Q242" s="24">
        <v>1</v>
      </c>
      <c r="R242" s="24">
        <v>0</v>
      </c>
      <c r="S242" s="23">
        <v>0</v>
      </c>
      <c r="T242" s="23" t="s">
        <v>137</v>
      </c>
      <c r="U242" s="23"/>
      <c r="V242" s="23">
        <v>0</v>
      </c>
      <c r="W242" s="23" t="s">
        <v>138</v>
      </c>
      <c r="X242" s="72">
        <v>44470</v>
      </c>
      <c r="Y242" s="72">
        <v>44470</v>
      </c>
      <c r="Z242" s="72">
        <v>40969</v>
      </c>
      <c r="AA242" s="22">
        <f>DATEDIF(Z242,Y242,"d")</f>
        <v>3501</v>
      </c>
      <c r="AB242" s="24">
        <v>0</v>
      </c>
      <c r="AC242" s="24">
        <v>1</v>
      </c>
      <c r="AD242" s="24" t="s">
        <v>470</v>
      </c>
      <c r="AE242" s="24">
        <v>0</v>
      </c>
      <c r="AF242" s="24"/>
      <c r="AG242" s="24"/>
      <c r="AH242" s="24">
        <v>0</v>
      </c>
      <c r="AI242" s="24">
        <v>1</v>
      </c>
      <c r="AJ242" s="24">
        <v>0</v>
      </c>
      <c r="AK242" s="24">
        <v>0</v>
      </c>
      <c r="AL242" s="24">
        <v>0</v>
      </c>
      <c r="AM242" s="24" t="s">
        <v>132</v>
      </c>
      <c r="AN242" s="24" t="s">
        <v>111</v>
      </c>
      <c r="AO242" s="24" t="s">
        <v>118</v>
      </c>
      <c r="AP242" s="24">
        <v>0</v>
      </c>
      <c r="AQ242" s="39">
        <v>44732</v>
      </c>
      <c r="AR242" s="31">
        <v>45061</v>
      </c>
      <c r="AS242" s="28"/>
      <c r="AT242" s="28">
        <f t="shared" si="77"/>
        <v>329</v>
      </c>
      <c r="AU242" s="20">
        <v>1</v>
      </c>
      <c r="AV242" s="28">
        <f t="shared" si="78"/>
        <v>77</v>
      </c>
      <c r="AW242" s="39">
        <v>44727</v>
      </c>
      <c r="AX242" s="24">
        <v>109.34</v>
      </c>
      <c r="AY242" s="24">
        <v>34.28</v>
      </c>
      <c r="AZ242" s="24">
        <v>125.91</v>
      </c>
      <c r="BA242" s="24">
        <v>3.16</v>
      </c>
      <c r="BB242" s="24">
        <v>1.92</v>
      </c>
      <c r="BC242" s="24">
        <v>4</v>
      </c>
      <c r="BD242" s="24">
        <v>145</v>
      </c>
      <c r="BE242" s="24">
        <v>6.43</v>
      </c>
      <c r="BF242" s="24">
        <v>140</v>
      </c>
      <c r="BG242" s="24">
        <v>4.0199999999999996</v>
      </c>
      <c r="BH242" s="24">
        <v>0.64</v>
      </c>
      <c r="BI242" s="24">
        <v>1.46</v>
      </c>
      <c r="BJ242" s="24">
        <f t="shared" si="79"/>
        <v>2.7534246575342465</v>
      </c>
      <c r="BK242" s="29">
        <f t="shared" si="80"/>
        <v>2.28125</v>
      </c>
      <c r="BL242" s="29">
        <f t="shared" si="81"/>
        <v>95.890410958904113</v>
      </c>
      <c r="BM242" s="29">
        <f t="shared" si="82"/>
        <v>385.47945205479448</v>
      </c>
      <c r="BN242" s="24">
        <v>1</v>
      </c>
      <c r="BO242" s="24">
        <v>0</v>
      </c>
      <c r="BP242" s="24"/>
      <c r="BQ242" s="24"/>
      <c r="BR242" s="24"/>
      <c r="BS242" s="24"/>
      <c r="BT242" s="24"/>
      <c r="BU242" s="24">
        <v>0</v>
      </c>
      <c r="BV242" s="24">
        <v>0</v>
      </c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>
        <v>0</v>
      </c>
      <c r="CZ242" s="24">
        <v>0</v>
      </c>
      <c r="DA242" s="24">
        <v>0</v>
      </c>
      <c r="DB242" s="24">
        <v>0</v>
      </c>
      <c r="DC242" s="24">
        <v>0</v>
      </c>
      <c r="DD242" s="24">
        <v>0</v>
      </c>
      <c r="DE242" s="24">
        <v>1</v>
      </c>
      <c r="DF242" s="24">
        <v>0</v>
      </c>
      <c r="DG242" s="24">
        <v>0</v>
      </c>
      <c r="DH242" s="24" t="s">
        <v>471</v>
      </c>
    </row>
    <row r="243" spans="1:113" x14ac:dyDescent="0.25">
      <c r="A243" s="15">
        <v>200</v>
      </c>
      <c r="B243" s="75">
        <v>44743</v>
      </c>
      <c r="C243" s="37" t="s">
        <v>490</v>
      </c>
      <c r="D243" s="37">
        <v>341113434</v>
      </c>
      <c r="E243" s="74">
        <v>12736</v>
      </c>
      <c r="F243" s="82" t="s">
        <v>105</v>
      </c>
      <c r="G243" s="15">
        <v>3.74</v>
      </c>
      <c r="H243" s="76">
        <v>3.59</v>
      </c>
      <c r="I243" s="75">
        <v>39630</v>
      </c>
      <c r="J243" s="23">
        <f t="shared" si="76"/>
        <v>73</v>
      </c>
      <c r="K243" s="23">
        <v>13.1</v>
      </c>
      <c r="L243" s="24" t="s">
        <v>125</v>
      </c>
      <c r="M243" s="23">
        <v>7</v>
      </c>
      <c r="N243" s="23">
        <v>7</v>
      </c>
      <c r="O243" s="24">
        <v>0</v>
      </c>
      <c r="P243" s="24">
        <v>1</v>
      </c>
      <c r="Q243" s="24">
        <v>0</v>
      </c>
      <c r="R243" s="24">
        <v>0</v>
      </c>
      <c r="S243" s="23">
        <v>0</v>
      </c>
      <c r="T243" s="23"/>
      <c r="U243" s="23" t="s">
        <v>491</v>
      </c>
      <c r="V243" s="23">
        <v>1</v>
      </c>
      <c r="W243" s="23" t="s">
        <v>108</v>
      </c>
      <c r="X243" s="72">
        <v>43482</v>
      </c>
      <c r="Y243" s="72">
        <v>44725</v>
      </c>
      <c r="Z243" s="72">
        <v>39661</v>
      </c>
      <c r="AA243" s="22">
        <f>DATEDIF(Z243,Y243,"d")</f>
        <v>5064</v>
      </c>
      <c r="AB243" s="24">
        <v>1</v>
      </c>
      <c r="AC243" s="24"/>
      <c r="AD243" s="24"/>
      <c r="AE243" s="24">
        <v>1</v>
      </c>
      <c r="AF243" s="24"/>
      <c r="AG243" s="24"/>
      <c r="AH243" s="24">
        <v>1</v>
      </c>
      <c r="AI243" s="24">
        <v>1</v>
      </c>
      <c r="AJ243" s="24">
        <v>0</v>
      </c>
      <c r="AK243" s="24">
        <v>0</v>
      </c>
      <c r="AL243" s="24">
        <v>0</v>
      </c>
      <c r="AM243" s="24" t="s">
        <v>132</v>
      </c>
      <c r="AN243" s="24" t="s">
        <v>111</v>
      </c>
      <c r="AO243" s="24" t="s">
        <v>118</v>
      </c>
      <c r="AP243" s="24">
        <v>1</v>
      </c>
      <c r="AQ243" s="39">
        <v>44743</v>
      </c>
      <c r="AR243" s="31">
        <v>45061</v>
      </c>
      <c r="AS243" s="28"/>
      <c r="AT243" s="28">
        <f t="shared" si="77"/>
        <v>318</v>
      </c>
      <c r="AU243" s="20">
        <v>1</v>
      </c>
      <c r="AV243" s="28">
        <f t="shared" si="78"/>
        <v>87</v>
      </c>
      <c r="AW243" s="39">
        <v>44743</v>
      </c>
      <c r="AX243" s="24">
        <v>3.74</v>
      </c>
      <c r="AY243" s="24">
        <v>9.1300000000000008</v>
      </c>
      <c r="AZ243" s="24">
        <v>324.08</v>
      </c>
      <c r="BA243" s="24">
        <v>3.59</v>
      </c>
      <c r="BB243" s="24">
        <v>1.69</v>
      </c>
      <c r="BC243" s="24">
        <v>4</v>
      </c>
      <c r="BD243" s="24">
        <v>123</v>
      </c>
      <c r="BE243" s="24">
        <v>10.64</v>
      </c>
      <c r="BF243" s="24">
        <v>304</v>
      </c>
      <c r="BG243" s="24">
        <v>8.5299999999999994</v>
      </c>
      <c r="BH243" s="24">
        <v>0.68</v>
      </c>
      <c r="BI243" s="24">
        <v>1.23</v>
      </c>
      <c r="BJ243" s="24">
        <f t="shared" si="79"/>
        <v>6.9349593495934956</v>
      </c>
      <c r="BK243" s="24">
        <f t="shared" si="80"/>
        <v>1.8088235294117645</v>
      </c>
      <c r="BL243" s="24">
        <f t="shared" si="81"/>
        <v>247.15447154471545</v>
      </c>
      <c r="BM243" s="24">
        <f t="shared" si="82"/>
        <v>2108.2276422764226</v>
      </c>
      <c r="BN243" s="24">
        <v>1</v>
      </c>
      <c r="BO243" s="24">
        <v>1</v>
      </c>
      <c r="BP243" s="24">
        <v>0.15</v>
      </c>
      <c r="BQ243" s="39">
        <v>44799</v>
      </c>
      <c r="BR243" s="24">
        <v>1</v>
      </c>
      <c r="BS243" s="24"/>
      <c r="BT243" s="24"/>
      <c r="BU243" s="24">
        <v>0</v>
      </c>
      <c r="BV243" s="24">
        <v>0</v>
      </c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>
        <v>0</v>
      </c>
      <c r="CZ243" s="24">
        <v>0</v>
      </c>
      <c r="DA243" s="24">
        <v>0</v>
      </c>
      <c r="DB243" s="24">
        <v>0</v>
      </c>
      <c r="DC243" s="24">
        <v>0</v>
      </c>
      <c r="DD243" s="24">
        <v>0</v>
      </c>
      <c r="DE243" s="24">
        <v>1</v>
      </c>
      <c r="DF243" s="24">
        <v>0</v>
      </c>
      <c r="DG243" s="24">
        <v>0</v>
      </c>
      <c r="DH243" s="39">
        <v>44876</v>
      </c>
    </row>
    <row r="244" spans="1:113" x14ac:dyDescent="0.25">
      <c r="A244" s="15">
        <v>215</v>
      </c>
      <c r="B244" s="75">
        <v>44819</v>
      </c>
      <c r="C244" s="37" t="s">
        <v>517</v>
      </c>
      <c r="D244" s="37">
        <v>7006095866</v>
      </c>
      <c r="E244" s="74">
        <v>25728</v>
      </c>
      <c r="F244" s="82" t="s">
        <v>105</v>
      </c>
      <c r="G244" s="15"/>
      <c r="H244" s="76">
        <v>4</v>
      </c>
      <c r="I244" s="75">
        <v>42617</v>
      </c>
      <c r="J244" s="23">
        <f t="shared" si="76"/>
        <v>46</v>
      </c>
      <c r="K244" s="23">
        <v>9</v>
      </c>
      <c r="L244" s="24" t="s">
        <v>125</v>
      </c>
      <c r="M244" s="23">
        <v>7</v>
      </c>
      <c r="N244" s="23">
        <v>7</v>
      </c>
      <c r="O244" s="24">
        <v>0</v>
      </c>
      <c r="P244" s="24">
        <v>1</v>
      </c>
      <c r="Q244" s="24">
        <v>0</v>
      </c>
      <c r="R244" s="24">
        <v>1</v>
      </c>
      <c r="S244" s="23">
        <v>0</v>
      </c>
      <c r="T244" s="23"/>
      <c r="U244" s="23" t="s">
        <v>518</v>
      </c>
      <c r="V244" s="23">
        <v>0</v>
      </c>
      <c r="W244" s="23" t="s">
        <v>128</v>
      </c>
      <c r="X244" s="72">
        <v>44805</v>
      </c>
      <c r="Y244" s="23"/>
      <c r="Z244" s="72">
        <v>44830</v>
      </c>
      <c r="AA244" s="22"/>
      <c r="AB244" s="24">
        <v>0</v>
      </c>
      <c r="AC244" s="24">
        <v>1</v>
      </c>
      <c r="AD244" s="24" t="s">
        <v>150</v>
      </c>
      <c r="AE244" s="24">
        <v>0</v>
      </c>
      <c r="AF244" s="24">
        <v>0.73</v>
      </c>
      <c r="AG244" s="39">
        <v>44886</v>
      </c>
      <c r="AH244" s="24">
        <v>1</v>
      </c>
      <c r="AI244" s="24">
        <v>1</v>
      </c>
      <c r="AJ244" s="24">
        <v>0</v>
      </c>
      <c r="AK244" s="24">
        <v>0</v>
      </c>
      <c r="AL244" s="24">
        <v>0</v>
      </c>
      <c r="AM244" s="24" t="s">
        <v>367</v>
      </c>
      <c r="AN244" s="24" t="s">
        <v>135</v>
      </c>
      <c r="AO244" s="24"/>
      <c r="AP244" s="24">
        <v>0</v>
      </c>
      <c r="AQ244" s="39">
        <v>44830</v>
      </c>
      <c r="AR244" s="31">
        <v>45061</v>
      </c>
      <c r="AS244" s="28"/>
      <c r="AT244" s="28">
        <f t="shared" si="77"/>
        <v>231</v>
      </c>
      <c r="AU244" s="20">
        <v>1</v>
      </c>
      <c r="AV244" s="28">
        <f t="shared" si="78"/>
        <v>52</v>
      </c>
      <c r="AW244" s="39">
        <v>44819</v>
      </c>
      <c r="AX244" s="24"/>
      <c r="AY244" s="24"/>
      <c r="AZ244" s="24">
        <v>86.55</v>
      </c>
      <c r="BA244" s="24">
        <v>4</v>
      </c>
      <c r="BB244" s="24">
        <v>0.74</v>
      </c>
      <c r="BC244" s="24">
        <v>4</v>
      </c>
      <c r="BD244" s="24">
        <v>180</v>
      </c>
      <c r="BE244" s="24">
        <v>9.31</v>
      </c>
      <c r="BF244" s="24">
        <v>283</v>
      </c>
      <c r="BG244" s="24">
        <v>4.4400000000000004</v>
      </c>
      <c r="BH244" s="24">
        <v>0.9</v>
      </c>
      <c r="BI244" s="24">
        <v>3.83</v>
      </c>
      <c r="BJ244" s="24">
        <f t="shared" si="79"/>
        <v>1.1592689295039165</v>
      </c>
      <c r="BK244" s="24">
        <f t="shared" si="80"/>
        <v>4.2555555555555555</v>
      </c>
      <c r="BL244" s="24">
        <f t="shared" si="81"/>
        <v>73.89033942558747</v>
      </c>
      <c r="BM244" s="24">
        <f t="shared" si="82"/>
        <v>328.07310704960838</v>
      </c>
      <c r="BN244" s="24">
        <v>0</v>
      </c>
      <c r="BO244" s="24">
        <v>0</v>
      </c>
      <c r="BP244" s="24">
        <v>0.73</v>
      </c>
      <c r="BQ244" s="39">
        <v>44886</v>
      </c>
      <c r="BR244" s="24">
        <v>0</v>
      </c>
      <c r="BS244" s="24"/>
      <c r="BT244" s="24"/>
      <c r="BU244" s="24">
        <v>0</v>
      </c>
      <c r="BV244" s="24">
        <v>0</v>
      </c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>
        <v>0</v>
      </c>
      <c r="CZ244" s="24">
        <v>0</v>
      </c>
      <c r="DA244" s="24">
        <v>0</v>
      </c>
      <c r="DB244" s="24">
        <v>0</v>
      </c>
      <c r="DC244" s="24">
        <v>0</v>
      </c>
      <c r="DD244" s="24">
        <v>0</v>
      </c>
      <c r="DE244" s="24">
        <v>0</v>
      </c>
      <c r="DF244" s="24">
        <v>0</v>
      </c>
      <c r="DG244" s="24">
        <v>0</v>
      </c>
      <c r="DH244" s="39">
        <v>44886</v>
      </c>
    </row>
    <row r="245" spans="1:113" x14ac:dyDescent="0.25">
      <c r="A245" s="15">
        <v>234</v>
      </c>
      <c r="B245" s="75">
        <v>44879</v>
      </c>
      <c r="C245" s="37" t="s">
        <v>551</v>
      </c>
      <c r="D245" s="37">
        <v>441023438</v>
      </c>
      <c r="E245" s="75">
        <v>16368</v>
      </c>
      <c r="F245" s="82" t="s">
        <v>105</v>
      </c>
      <c r="G245" s="15">
        <v>3088.3</v>
      </c>
      <c r="H245" s="15">
        <v>14.34</v>
      </c>
      <c r="I245" s="72">
        <v>44869</v>
      </c>
      <c r="J245" s="23">
        <f t="shared" si="76"/>
        <v>78</v>
      </c>
      <c r="K245" s="23" t="s">
        <v>552</v>
      </c>
      <c r="L245" s="23" t="s">
        <v>121</v>
      </c>
      <c r="M245" s="23">
        <v>9</v>
      </c>
      <c r="N245" s="23">
        <v>8</v>
      </c>
      <c r="O245" s="24">
        <v>0</v>
      </c>
      <c r="P245" s="24">
        <v>0</v>
      </c>
      <c r="Q245" s="24">
        <v>0</v>
      </c>
      <c r="R245" s="24">
        <v>0</v>
      </c>
      <c r="S245" s="24">
        <v>0</v>
      </c>
      <c r="T245" s="23" t="s">
        <v>553</v>
      </c>
      <c r="U245" s="23"/>
      <c r="V245" s="23">
        <v>1</v>
      </c>
      <c r="W245" s="23" t="s">
        <v>108</v>
      </c>
      <c r="X245" s="72">
        <v>44858</v>
      </c>
      <c r="Y245" s="23"/>
      <c r="Z245" s="72">
        <v>44900</v>
      </c>
      <c r="AA245" s="22"/>
      <c r="AB245" s="24">
        <v>1</v>
      </c>
      <c r="AC245" s="24">
        <v>1</v>
      </c>
      <c r="AD245" s="24" t="s">
        <v>109</v>
      </c>
      <c r="AE245" s="24">
        <v>0</v>
      </c>
      <c r="AF245" s="24"/>
      <c r="AG245" s="24"/>
      <c r="AH245" s="24">
        <v>1</v>
      </c>
      <c r="AI245" s="24">
        <v>1</v>
      </c>
      <c r="AJ245" s="24">
        <v>0</v>
      </c>
      <c r="AK245" s="24">
        <v>1</v>
      </c>
      <c r="AL245" s="24">
        <v>0</v>
      </c>
      <c r="AM245" s="24" t="s">
        <v>132</v>
      </c>
      <c r="AN245" s="24" t="s">
        <v>135</v>
      </c>
      <c r="AO245" s="24"/>
      <c r="AP245" s="24">
        <v>1</v>
      </c>
      <c r="AQ245" s="39">
        <v>44956</v>
      </c>
      <c r="AR245" s="31">
        <v>45061</v>
      </c>
      <c r="AS245" s="24"/>
      <c r="AT245" s="28">
        <f t="shared" si="77"/>
        <v>105</v>
      </c>
      <c r="AU245" s="20">
        <v>1</v>
      </c>
      <c r="AV245" s="28">
        <f t="shared" si="78"/>
        <v>78</v>
      </c>
      <c r="AW245" s="39">
        <v>44956</v>
      </c>
      <c r="AX245" s="24">
        <v>139.16</v>
      </c>
      <c r="AY245" s="24"/>
      <c r="AZ245" s="24"/>
      <c r="BA245" s="24">
        <v>3.45</v>
      </c>
      <c r="BB245" s="24">
        <v>2.41</v>
      </c>
      <c r="BC245" s="24">
        <v>17.2</v>
      </c>
      <c r="BD245" s="24">
        <v>79</v>
      </c>
      <c r="BE245" s="24">
        <v>10.199999999999999</v>
      </c>
      <c r="BF245" s="24">
        <v>295</v>
      </c>
      <c r="BG245" s="24">
        <v>4.6399999999999997</v>
      </c>
      <c r="BH245" s="24">
        <v>0.8</v>
      </c>
      <c r="BI245" s="24">
        <v>3.93</v>
      </c>
      <c r="BJ245" s="24">
        <f t="shared" si="79"/>
        <v>1.1806615776081424</v>
      </c>
      <c r="BK245" s="24">
        <f t="shared" si="80"/>
        <v>4.9124999999999996</v>
      </c>
      <c r="BL245" s="24">
        <f t="shared" si="81"/>
        <v>75.063613231552154</v>
      </c>
      <c r="BM245" s="24">
        <f t="shared" si="82"/>
        <v>348.29516539440198</v>
      </c>
      <c r="BN245" s="24">
        <v>1</v>
      </c>
      <c r="BO245" s="24">
        <v>0</v>
      </c>
      <c r="BP245" s="24"/>
      <c r="BQ245" s="24"/>
      <c r="BR245" s="24">
        <v>0</v>
      </c>
      <c r="BS245" s="24"/>
      <c r="BT245" s="24"/>
      <c r="BU245" s="24">
        <v>0</v>
      </c>
      <c r="BV245" s="24">
        <v>0</v>
      </c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>
        <v>0</v>
      </c>
      <c r="CZ245" s="24">
        <v>0</v>
      </c>
      <c r="DA245" s="24">
        <v>0</v>
      </c>
      <c r="DB245" s="24">
        <v>0</v>
      </c>
      <c r="DC245" s="24">
        <v>0</v>
      </c>
      <c r="DD245" s="24">
        <v>0</v>
      </c>
      <c r="DE245" s="24">
        <v>0</v>
      </c>
      <c r="DF245" s="24">
        <v>0</v>
      </c>
      <c r="DG245" s="24">
        <v>0</v>
      </c>
      <c r="DH245" s="39">
        <v>44980</v>
      </c>
      <c r="DI245" s="30"/>
    </row>
    <row r="246" spans="1:113" x14ac:dyDescent="0.25">
      <c r="A246" s="15">
        <v>244</v>
      </c>
      <c r="B246" s="75">
        <v>44916</v>
      </c>
      <c r="C246" s="37" t="s">
        <v>570</v>
      </c>
      <c r="D246" s="37">
        <v>421123455</v>
      </c>
      <c r="E246" s="75">
        <v>15668</v>
      </c>
      <c r="F246" s="82" t="s">
        <v>105</v>
      </c>
      <c r="G246" s="15">
        <v>3.01</v>
      </c>
      <c r="H246" s="15">
        <v>3</v>
      </c>
      <c r="I246" s="72">
        <v>39692</v>
      </c>
      <c r="J246" s="23">
        <f t="shared" si="76"/>
        <v>65</v>
      </c>
      <c r="K246" s="23"/>
      <c r="L246" s="23" t="s">
        <v>327</v>
      </c>
      <c r="M246" s="23">
        <v>7</v>
      </c>
      <c r="N246" s="23">
        <v>7</v>
      </c>
      <c r="O246" s="24">
        <v>0</v>
      </c>
      <c r="P246" s="24">
        <v>0</v>
      </c>
      <c r="Q246" s="24">
        <v>1</v>
      </c>
      <c r="R246" s="24">
        <v>0</v>
      </c>
      <c r="S246" s="24">
        <v>0</v>
      </c>
      <c r="T246" s="23" t="s">
        <v>127</v>
      </c>
      <c r="U246" s="23"/>
      <c r="V246" s="23">
        <v>0</v>
      </c>
      <c r="W246" s="23" t="s">
        <v>128</v>
      </c>
      <c r="X246" s="72">
        <v>44894</v>
      </c>
      <c r="Y246" s="72">
        <v>44894</v>
      </c>
      <c r="Z246" s="72">
        <v>39448</v>
      </c>
      <c r="AA246" s="23">
        <f>DATEDIF(Z246,Y246,"d")</f>
        <v>5446</v>
      </c>
      <c r="AB246" s="24">
        <v>0</v>
      </c>
      <c r="AC246" s="24">
        <v>0</v>
      </c>
      <c r="AD246" s="24"/>
      <c r="AE246" s="24">
        <v>1</v>
      </c>
      <c r="AF246" s="24"/>
      <c r="AG246" s="24"/>
      <c r="AH246" s="24">
        <v>1</v>
      </c>
      <c r="AI246" s="24">
        <v>0</v>
      </c>
      <c r="AJ246" s="24">
        <v>0</v>
      </c>
      <c r="AK246" s="24">
        <v>0</v>
      </c>
      <c r="AL246" s="24">
        <v>0</v>
      </c>
      <c r="AM246" s="24" t="s">
        <v>110</v>
      </c>
      <c r="AN246" s="24" t="s">
        <v>111</v>
      </c>
      <c r="AO246" s="24" t="s">
        <v>118</v>
      </c>
      <c r="AP246" s="24">
        <v>0</v>
      </c>
      <c r="AQ246" s="39">
        <v>44916</v>
      </c>
      <c r="AR246" s="31">
        <v>45061</v>
      </c>
      <c r="AS246" s="24"/>
      <c r="AT246" s="28">
        <f t="shared" si="77"/>
        <v>145</v>
      </c>
      <c r="AU246" s="20">
        <v>1</v>
      </c>
      <c r="AV246" s="28">
        <f t="shared" si="78"/>
        <v>80</v>
      </c>
      <c r="AW246" s="39">
        <v>44916</v>
      </c>
      <c r="AX246" s="24">
        <v>3.01</v>
      </c>
      <c r="AY246" s="24">
        <v>11.09</v>
      </c>
      <c r="AZ246" s="24">
        <v>83.36</v>
      </c>
      <c r="BA246" s="24">
        <v>3</v>
      </c>
      <c r="BB246" s="24">
        <v>1.25</v>
      </c>
      <c r="BC246" s="24">
        <v>4</v>
      </c>
      <c r="BD246" s="24">
        <v>141</v>
      </c>
      <c r="BE246" s="24">
        <v>8.5399999999999991</v>
      </c>
      <c r="BF246" s="24">
        <v>168</v>
      </c>
      <c r="BG246" s="24">
        <v>5.03</v>
      </c>
      <c r="BH246" s="24">
        <v>0.62</v>
      </c>
      <c r="BI246" s="24">
        <v>2.76</v>
      </c>
      <c r="BJ246" s="29">
        <f t="shared" si="79"/>
        <v>1.8224637681159424</v>
      </c>
      <c r="BK246" s="29">
        <f t="shared" si="80"/>
        <v>4.4516129032258061</v>
      </c>
      <c r="BL246" s="29">
        <f t="shared" si="81"/>
        <v>60.869565217391312</v>
      </c>
      <c r="BM246" s="29">
        <f t="shared" si="82"/>
        <v>306.17391304347831</v>
      </c>
      <c r="BN246" s="24">
        <v>0</v>
      </c>
      <c r="BO246" s="24">
        <v>0</v>
      </c>
      <c r="BP246" s="24">
        <v>0.41</v>
      </c>
      <c r="BQ246" s="39">
        <v>44943</v>
      </c>
      <c r="BR246" s="24">
        <v>0</v>
      </c>
      <c r="BS246" s="24"/>
      <c r="BT246" s="24"/>
      <c r="BU246" s="24">
        <v>0</v>
      </c>
      <c r="BV246" s="24">
        <v>0</v>
      </c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>
        <v>0</v>
      </c>
      <c r="CZ246" s="24">
        <v>0</v>
      </c>
      <c r="DA246" s="24">
        <v>0</v>
      </c>
      <c r="DB246" s="24">
        <v>0</v>
      </c>
      <c r="DC246" s="24">
        <v>0</v>
      </c>
      <c r="DD246" s="24">
        <v>0</v>
      </c>
      <c r="DE246" s="24">
        <v>0</v>
      </c>
      <c r="DF246" s="24">
        <v>0</v>
      </c>
      <c r="DG246" s="24">
        <v>0</v>
      </c>
      <c r="DH246" s="39">
        <v>44993</v>
      </c>
      <c r="DI246" s="30"/>
    </row>
    <row r="247" spans="1:113" x14ac:dyDescent="0.25">
      <c r="A247" s="15">
        <v>248</v>
      </c>
      <c r="B247" s="75">
        <v>44943</v>
      </c>
      <c r="C247" s="37" t="s">
        <v>577</v>
      </c>
      <c r="D247" s="37">
        <v>7204235324</v>
      </c>
      <c r="E247" s="75">
        <v>26412</v>
      </c>
      <c r="F247" s="82" t="s">
        <v>105</v>
      </c>
      <c r="G247" s="15">
        <v>296.83999999999997</v>
      </c>
      <c r="H247" s="15">
        <v>4.22</v>
      </c>
      <c r="I247" s="72">
        <v>44848</v>
      </c>
      <c r="J247" s="23">
        <f t="shared" si="76"/>
        <v>50</v>
      </c>
      <c r="K247" s="23">
        <v>35</v>
      </c>
      <c r="L247" s="23" t="s">
        <v>121</v>
      </c>
      <c r="M247" s="23">
        <v>9</v>
      </c>
      <c r="N247" s="23">
        <v>8</v>
      </c>
      <c r="O247" s="24">
        <v>0</v>
      </c>
      <c r="P247" s="24">
        <v>1</v>
      </c>
      <c r="Q247" s="24">
        <v>0</v>
      </c>
      <c r="R247" s="24">
        <v>0</v>
      </c>
      <c r="S247" s="24">
        <v>0</v>
      </c>
      <c r="T247" s="23"/>
      <c r="U247" s="23" t="s">
        <v>578</v>
      </c>
      <c r="V247" s="23">
        <v>0</v>
      </c>
      <c r="W247" s="23" t="s">
        <v>144</v>
      </c>
      <c r="X247" s="23"/>
      <c r="Y247" s="23"/>
      <c r="Z247" s="72">
        <v>44942</v>
      </c>
      <c r="AA247" s="23"/>
      <c r="AB247" s="24">
        <v>0</v>
      </c>
      <c r="AC247" s="24">
        <v>1</v>
      </c>
      <c r="AD247" s="24" t="s">
        <v>150</v>
      </c>
      <c r="AE247" s="24">
        <v>0</v>
      </c>
      <c r="AF247" s="24">
        <v>6.48</v>
      </c>
      <c r="AG247" s="39">
        <v>44980</v>
      </c>
      <c r="AH247" s="24">
        <v>0</v>
      </c>
      <c r="AI247" s="24">
        <v>0</v>
      </c>
      <c r="AJ247" s="24">
        <v>0</v>
      </c>
      <c r="AK247" s="24">
        <v>0</v>
      </c>
      <c r="AL247" s="24">
        <v>0</v>
      </c>
      <c r="AM247" s="24" t="s">
        <v>367</v>
      </c>
      <c r="AN247" s="24" t="s">
        <v>135</v>
      </c>
      <c r="AO247" s="24"/>
      <c r="AP247" s="24">
        <v>0</v>
      </c>
      <c r="AQ247" s="39">
        <v>44956</v>
      </c>
      <c r="AR247" s="31">
        <v>45061</v>
      </c>
      <c r="AS247" s="24"/>
      <c r="AT247" s="28">
        <f t="shared" si="77"/>
        <v>105</v>
      </c>
      <c r="AU247" s="20">
        <v>1</v>
      </c>
      <c r="AV247" s="28">
        <f t="shared" si="78"/>
        <v>50</v>
      </c>
      <c r="AW247" s="39">
        <v>44956</v>
      </c>
      <c r="AX247" s="24">
        <v>273.99</v>
      </c>
      <c r="AY247" s="24"/>
      <c r="AZ247" s="24"/>
      <c r="BA247" s="24"/>
      <c r="BB247" s="24">
        <v>1.83</v>
      </c>
      <c r="BC247" s="24">
        <v>4</v>
      </c>
      <c r="BD247" s="24">
        <v>113</v>
      </c>
      <c r="BE247" s="24">
        <v>6.91</v>
      </c>
      <c r="BF247" s="24">
        <v>215</v>
      </c>
      <c r="BG247" s="24">
        <v>4.55</v>
      </c>
      <c r="BH247" s="24">
        <v>0.6</v>
      </c>
      <c r="BI247" s="24">
        <v>1.42</v>
      </c>
      <c r="BJ247" s="24">
        <f t="shared" si="79"/>
        <v>3.204225352112676</v>
      </c>
      <c r="BK247" s="24">
        <f t="shared" si="80"/>
        <v>2.3666666666666667</v>
      </c>
      <c r="BL247" s="29">
        <f t="shared" si="81"/>
        <v>151.40845070422537</v>
      </c>
      <c r="BM247" s="24">
        <f t="shared" si="82"/>
        <v>688.9084507042254</v>
      </c>
      <c r="BN247" s="24">
        <v>1</v>
      </c>
      <c r="BO247" s="24">
        <v>0</v>
      </c>
      <c r="BP247" s="24">
        <v>6.48</v>
      </c>
      <c r="BQ247" s="39">
        <v>44980</v>
      </c>
      <c r="BR247" s="24">
        <v>0</v>
      </c>
      <c r="BS247" s="24"/>
      <c r="BT247" s="24"/>
      <c r="BU247" s="24">
        <v>0</v>
      </c>
      <c r="BV247" s="24">
        <v>0</v>
      </c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>
        <v>0</v>
      </c>
      <c r="CZ247" s="24">
        <v>0</v>
      </c>
      <c r="DA247" s="24">
        <v>0</v>
      </c>
      <c r="DB247" s="24">
        <v>0</v>
      </c>
      <c r="DC247" s="24">
        <v>0</v>
      </c>
      <c r="DD247" s="24">
        <v>0</v>
      </c>
      <c r="DE247" s="24">
        <v>0</v>
      </c>
      <c r="DF247" s="24">
        <v>0</v>
      </c>
      <c r="DG247" s="24">
        <v>0</v>
      </c>
      <c r="DH247" s="39">
        <v>45000</v>
      </c>
      <c r="DI247" s="30"/>
    </row>
    <row r="248" spans="1:113" x14ac:dyDescent="0.25">
      <c r="A248" s="15">
        <v>250</v>
      </c>
      <c r="B248" s="75">
        <v>44950</v>
      </c>
      <c r="C248" s="37" t="s">
        <v>582</v>
      </c>
      <c r="D248" s="37">
        <v>5704081570</v>
      </c>
      <c r="E248" s="75">
        <v>20918</v>
      </c>
      <c r="F248" s="82" t="s">
        <v>105</v>
      </c>
      <c r="G248" s="15">
        <v>1.34</v>
      </c>
      <c r="H248" s="15">
        <v>3.12</v>
      </c>
      <c r="I248" s="72">
        <v>44904</v>
      </c>
      <c r="J248" s="23">
        <f t="shared" si="76"/>
        <v>65</v>
      </c>
      <c r="K248" s="23">
        <v>242.13</v>
      </c>
      <c r="L248" s="23" t="s">
        <v>155</v>
      </c>
      <c r="M248" s="23">
        <v>10</v>
      </c>
      <c r="N248" s="23">
        <v>8</v>
      </c>
      <c r="O248" s="24">
        <v>0</v>
      </c>
      <c r="P248" s="24">
        <v>0</v>
      </c>
      <c r="Q248" s="24">
        <v>0</v>
      </c>
      <c r="R248" s="24">
        <v>0</v>
      </c>
      <c r="S248" s="24">
        <v>0</v>
      </c>
      <c r="T248" s="23" t="s">
        <v>141</v>
      </c>
      <c r="U248" s="23"/>
      <c r="V248" s="23">
        <v>1</v>
      </c>
      <c r="W248" s="23" t="s">
        <v>108</v>
      </c>
      <c r="X248" s="72">
        <v>44904</v>
      </c>
      <c r="Y248" s="23"/>
      <c r="Z248" s="72">
        <v>44916</v>
      </c>
      <c r="AA248" s="23"/>
      <c r="AB248" s="24">
        <v>1</v>
      </c>
      <c r="AC248" s="24">
        <v>1</v>
      </c>
      <c r="AD248" s="24" t="s">
        <v>150</v>
      </c>
      <c r="AE248" s="24">
        <v>0</v>
      </c>
      <c r="AF248" s="24">
        <v>1.34</v>
      </c>
      <c r="AG248" s="39">
        <v>44950</v>
      </c>
      <c r="AH248" s="24">
        <v>0</v>
      </c>
      <c r="AI248" s="24">
        <v>1</v>
      </c>
      <c r="AJ248" s="24">
        <v>0</v>
      </c>
      <c r="AK248" s="24">
        <v>0</v>
      </c>
      <c r="AL248" s="24">
        <v>0</v>
      </c>
      <c r="AM248" s="24" t="s">
        <v>367</v>
      </c>
      <c r="AN248" s="24" t="s">
        <v>135</v>
      </c>
      <c r="AO248" s="24"/>
      <c r="AP248" s="24">
        <v>1</v>
      </c>
      <c r="AQ248" s="39">
        <v>44928</v>
      </c>
      <c r="AR248" s="39">
        <v>44977</v>
      </c>
      <c r="AS248" s="24"/>
      <c r="AT248" s="28">
        <f t="shared" si="77"/>
        <v>49</v>
      </c>
      <c r="AU248" s="20">
        <v>0</v>
      </c>
      <c r="AV248" s="28">
        <f t="shared" si="78"/>
        <v>65</v>
      </c>
      <c r="AW248" s="39">
        <v>45290</v>
      </c>
      <c r="AX248" s="24">
        <v>108.71</v>
      </c>
      <c r="AY248" s="24"/>
      <c r="AZ248" s="24"/>
      <c r="BA248" s="24">
        <v>2.57</v>
      </c>
      <c r="BB248" s="24">
        <v>4.96</v>
      </c>
      <c r="BC248" s="24">
        <v>16.399999999999999</v>
      </c>
      <c r="BD248" s="24">
        <v>157</v>
      </c>
      <c r="BE248" s="24">
        <v>10.44</v>
      </c>
      <c r="BF248" s="24">
        <v>217</v>
      </c>
      <c r="BG248" s="24">
        <v>5.28</v>
      </c>
      <c r="BH248" s="24">
        <v>0.76</v>
      </c>
      <c r="BI248" s="24">
        <v>4.3</v>
      </c>
      <c r="BJ248" s="24">
        <f t="shared" si="79"/>
        <v>1.2279069767441861</v>
      </c>
      <c r="BK248" s="24">
        <f t="shared" si="80"/>
        <v>5.6578947368421053</v>
      </c>
      <c r="BL248" s="29">
        <f t="shared" si="81"/>
        <v>50.465116279069768</v>
      </c>
      <c r="BM248" s="24">
        <f t="shared" si="82"/>
        <v>266.45581395348842</v>
      </c>
      <c r="BN248" s="24">
        <v>1</v>
      </c>
      <c r="BO248" s="24">
        <v>3</v>
      </c>
      <c r="BP248" s="24">
        <v>1.34</v>
      </c>
      <c r="BQ248" s="39">
        <v>44950</v>
      </c>
      <c r="BR248" s="24">
        <v>0</v>
      </c>
      <c r="BS248" s="24"/>
      <c r="BT248" s="24"/>
      <c r="BU248" s="24">
        <v>0</v>
      </c>
      <c r="BV248" s="24">
        <v>0</v>
      </c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  <c r="CP248" s="24"/>
      <c r="CQ248" s="24"/>
      <c r="CR248" s="24"/>
      <c r="CS248" s="24"/>
      <c r="CT248" s="24"/>
      <c r="CU248" s="24"/>
      <c r="CV248" s="24"/>
      <c r="CW248" s="24"/>
      <c r="CX248" s="24"/>
      <c r="CY248" s="24">
        <v>0</v>
      </c>
      <c r="CZ248" s="24">
        <v>0</v>
      </c>
      <c r="DA248" s="24">
        <v>1</v>
      </c>
      <c r="DB248" s="24">
        <v>0</v>
      </c>
      <c r="DC248" s="24">
        <v>0</v>
      </c>
      <c r="DD248" s="24">
        <v>1</v>
      </c>
      <c r="DE248" s="24">
        <v>0</v>
      </c>
      <c r="DF248" s="24">
        <v>0</v>
      </c>
      <c r="DG248" s="24">
        <v>0</v>
      </c>
      <c r="DH248" s="39">
        <v>45007</v>
      </c>
      <c r="DI248" s="30"/>
    </row>
  </sheetData>
  <sortState ref="A2:DI248">
    <sortCondition ref="F2:F248"/>
  </sortState>
  <conditionalFormatting sqref="C210">
    <cfRule type="duplicateValues" dxfId="55" priority="11"/>
  </conditionalFormatting>
  <conditionalFormatting sqref="C210:C215 C217:C222">
    <cfRule type="duplicateValues" dxfId="54" priority="10"/>
  </conditionalFormatting>
  <conditionalFormatting sqref="C211:C215 C217:C222">
    <cfRule type="duplicateValues" dxfId="53" priority="12"/>
  </conditionalFormatting>
  <conditionalFormatting sqref="C216">
    <cfRule type="duplicateValues" dxfId="52" priority="3"/>
    <cfRule type="duplicateValues" dxfId="51" priority="47"/>
  </conditionalFormatting>
  <conditionalFormatting sqref="D1">
    <cfRule type="duplicateValues" dxfId="50" priority="1"/>
    <cfRule type="duplicateValues" dxfId="49" priority="2"/>
  </conditionalFormatting>
  <conditionalFormatting sqref="D2:D209 D223:D242">
    <cfRule type="duplicateValues" dxfId="48" priority="48"/>
  </conditionalFormatting>
  <conditionalFormatting sqref="D6">
    <cfRule type="duplicateValues" dxfId="47" priority="46"/>
  </conditionalFormatting>
  <conditionalFormatting sqref="D11">
    <cfRule type="duplicateValues" dxfId="46" priority="45"/>
  </conditionalFormatting>
  <conditionalFormatting sqref="D16">
    <cfRule type="duplicateValues" dxfId="45" priority="44"/>
  </conditionalFormatting>
  <conditionalFormatting sqref="D26">
    <cfRule type="duplicateValues" dxfId="44" priority="43"/>
  </conditionalFormatting>
  <conditionalFormatting sqref="D74">
    <cfRule type="duplicateValues" dxfId="43" priority="42"/>
  </conditionalFormatting>
  <conditionalFormatting sqref="D75:D77 D2:D5 D7:D10 D12:D15 D17:D25 D27:D73 D79:D101 D104:D105 D108:D111">
    <cfRule type="duplicateValues" dxfId="42" priority="49"/>
  </conditionalFormatting>
  <conditionalFormatting sqref="D78">
    <cfRule type="duplicateValues" dxfId="41" priority="41"/>
  </conditionalFormatting>
  <conditionalFormatting sqref="D102:D103">
    <cfRule type="duplicateValues" dxfId="40" priority="40"/>
  </conditionalFormatting>
  <conditionalFormatting sqref="D106:D107">
    <cfRule type="duplicateValues" dxfId="39" priority="39"/>
  </conditionalFormatting>
  <conditionalFormatting sqref="D112:D120 D125:D156 D122:D123">
    <cfRule type="duplicateValues" dxfId="38" priority="38"/>
  </conditionalFormatting>
  <conditionalFormatting sqref="D121">
    <cfRule type="duplicateValues" dxfId="37" priority="36"/>
  </conditionalFormatting>
  <conditionalFormatting sqref="D124">
    <cfRule type="duplicateValues" dxfId="36" priority="37"/>
  </conditionalFormatting>
  <conditionalFormatting sqref="D157">
    <cfRule type="duplicateValues" dxfId="35" priority="32"/>
    <cfRule type="duplicateValues" dxfId="34" priority="33"/>
    <cfRule type="duplicateValues" dxfId="33" priority="34"/>
  </conditionalFormatting>
  <conditionalFormatting sqref="D158">
    <cfRule type="duplicateValues" dxfId="32" priority="29"/>
    <cfRule type="duplicateValues" dxfId="31" priority="30"/>
    <cfRule type="duplicateValues" dxfId="30" priority="31"/>
  </conditionalFormatting>
  <conditionalFormatting sqref="D159">
    <cfRule type="duplicateValues" dxfId="29" priority="26"/>
    <cfRule type="duplicateValues" dxfId="28" priority="27"/>
    <cfRule type="duplicateValues" dxfId="27" priority="28"/>
  </conditionalFormatting>
  <conditionalFormatting sqref="D160">
    <cfRule type="duplicateValues" dxfId="26" priority="23"/>
    <cfRule type="duplicateValues" dxfId="25" priority="24"/>
    <cfRule type="duplicateValues" dxfId="24" priority="25"/>
  </conditionalFormatting>
  <conditionalFormatting sqref="D161">
    <cfRule type="duplicateValues" dxfId="23" priority="20"/>
    <cfRule type="duplicateValues" dxfId="22" priority="21"/>
    <cfRule type="duplicateValues" dxfId="21" priority="22"/>
  </conditionalFormatting>
  <conditionalFormatting sqref="D162:D186">
    <cfRule type="duplicateValues" dxfId="20" priority="19"/>
  </conditionalFormatting>
  <conditionalFormatting sqref="D223">
    <cfRule type="duplicateValues" dxfId="19" priority="13"/>
    <cfRule type="duplicateValues" dxfId="18" priority="14"/>
    <cfRule type="duplicateValues" dxfId="17" priority="15"/>
    <cfRule type="duplicateValues" dxfId="16" priority="16"/>
    <cfRule type="duplicateValues" dxfId="15" priority="17"/>
    <cfRule type="duplicateValues" dxfId="14" priority="18"/>
  </conditionalFormatting>
  <conditionalFormatting sqref="D227:D242">
    <cfRule type="duplicateValues" dxfId="13" priority="35"/>
  </conditionalFormatting>
  <conditionalFormatting sqref="D243">
    <cfRule type="duplicateValues" dxfId="12" priority="7"/>
    <cfRule type="duplicateValues" dxfId="11" priority="8"/>
    <cfRule type="duplicateValues" dxfId="10" priority="9"/>
  </conditionalFormatting>
  <conditionalFormatting sqref="D243:D248">
    <cfRule type="duplicateValues" dxfId="9" priority="50"/>
  </conditionalFormatting>
  <conditionalFormatting sqref="D244">
    <cfRule type="duplicateValues" dxfId="8" priority="4"/>
    <cfRule type="duplicateValues" dxfId="7" priority="5"/>
    <cfRule type="duplicateValues" dxfId="6" priority="6"/>
  </conditionalFormatting>
  <conditionalFormatting sqref="D245:D248">
    <cfRule type="duplicateValues" dxfId="5" priority="51"/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EFD78-E37B-4473-831D-89B1E5CB1731}">
  <dimension ref="A1:L248"/>
  <sheetViews>
    <sheetView tabSelected="1" workbookViewId="0">
      <pane ySplit="1" topLeftCell="A2" activePane="bottomLeft" state="frozen"/>
      <selection pane="bottomLeft" activeCell="C225" sqref="C225"/>
    </sheetView>
  </sheetViews>
  <sheetFormatPr defaultRowHeight="15" x14ac:dyDescent="0.25"/>
  <cols>
    <col min="2" max="2" width="12.5703125" customWidth="1"/>
    <col min="3" max="3" width="20.140625" bestFit="1" customWidth="1"/>
    <col min="4" max="4" width="13.7109375" bestFit="1" customWidth="1"/>
    <col min="5" max="5" width="12.7109375" bestFit="1" customWidth="1"/>
    <col min="6" max="6" width="8" bestFit="1" customWidth="1"/>
    <col min="7" max="7" width="13.7109375" customWidth="1"/>
    <col min="8" max="8" width="9.28515625" bestFit="1" customWidth="1"/>
    <col min="9" max="9" width="10.42578125" bestFit="1" customWidth="1"/>
    <col min="10" max="10" width="11.28515625" customWidth="1"/>
    <col min="11" max="11" width="11.42578125" bestFit="1" customWidth="1"/>
    <col min="12" max="12" width="10.42578125" bestFit="1" customWidth="1"/>
  </cols>
  <sheetData>
    <row r="1" spans="1:12" ht="60" x14ac:dyDescent="0.25">
      <c r="A1" s="78" t="s">
        <v>0</v>
      </c>
      <c r="B1" s="79" t="s">
        <v>1</v>
      </c>
      <c r="C1" s="78" t="s">
        <v>2</v>
      </c>
      <c r="D1" s="78" t="s">
        <v>3</v>
      </c>
      <c r="E1" s="79" t="s">
        <v>4</v>
      </c>
      <c r="F1" s="78" t="s">
        <v>5</v>
      </c>
      <c r="G1" s="78" t="s">
        <v>6</v>
      </c>
      <c r="H1" s="78" t="s">
        <v>10</v>
      </c>
      <c r="I1" s="78" t="s">
        <v>31</v>
      </c>
      <c r="J1" s="78" t="s">
        <v>587</v>
      </c>
      <c r="K1" s="80" t="s">
        <v>42</v>
      </c>
      <c r="L1" s="78" t="s">
        <v>49</v>
      </c>
    </row>
    <row r="2" spans="1:12" x14ac:dyDescent="0.25">
      <c r="A2" s="15">
        <v>169</v>
      </c>
      <c r="B2" s="75">
        <v>44657</v>
      </c>
      <c r="C2" s="36" t="s">
        <v>438</v>
      </c>
      <c r="D2" s="58">
        <v>471212439</v>
      </c>
      <c r="E2" s="59">
        <v>17512</v>
      </c>
      <c r="F2" s="20" t="s">
        <v>115</v>
      </c>
      <c r="G2" s="15">
        <v>5.69</v>
      </c>
      <c r="H2" s="23">
        <v>86.7</v>
      </c>
      <c r="I2" s="24">
        <v>10.52</v>
      </c>
      <c r="J2" s="24" t="s">
        <v>440</v>
      </c>
      <c r="K2" s="39">
        <v>44657</v>
      </c>
      <c r="L2" s="24">
        <v>14.2</v>
      </c>
    </row>
    <row r="3" spans="1:12" x14ac:dyDescent="0.25">
      <c r="A3" s="15">
        <v>238</v>
      </c>
      <c r="B3" s="75">
        <v>44888</v>
      </c>
      <c r="C3" s="36" t="s">
        <v>558</v>
      </c>
      <c r="D3" s="58">
        <v>380515449</v>
      </c>
      <c r="E3" s="59">
        <v>14015</v>
      </c>
      <c r="F3" s="20" t="s">
        <v>115</v>
      </c>
      <c r="G3" s="15">
        <v>9.59</v>
      </c>
      <c r="H3" s="23">
        <v>70</v>
      </c>
      <c r="I3" s="24" t="s">
        <v>113</v>
      </c>
      <c r="J3" s="24" t="s">
        <v>440</v>
      </c>
      <c r="K3" s="39">
        <v>44888</v>
      </c>
      <c r="L3" s="24">
        <v>9.59</v>
      </c>
    </row>
    <row r="4" spans="1:12" x14ac:dyDescent="0.25">
      <c r="A4" s="15">
        <v>207</v>
      </c>
      <c r="B4" s="75">
        <v>44771</v>
      </c>
      <c r="C4" s="36" t="s">
        <v>503</v>
      </c>
      <c r="D4" s="58">
        <v>320908479</v>
      </c>
      <c r="E4" s="59">
        <v>11940</v>
      </c>
      <c r="F4" s="20" t="s">
        <v>115</v>
      </c>
      <c r="G4" s="15">
        <v>4.1399999999999997</v>
      </c>
      <c r="H4" s="23">
        <v>15.91</v>
      </c>
      <c r="I4" s="24">
        <v>0.05</v>
      </c>
      <c r="J4" s="24" t="s">
        <v>320</v>
      </c>
      <c r="K4" s="39">
        <v>44844</v>
      </c>
      <c r="L4" s="24">
        <v>4.1399999999999997</v>
      </c>
    </row>
    <row r="5" spans="1:12" x14ac:dyDescent="0.25">
      <c r="A5" s="56">
        <v>111</v>
      </c>
      <c r="B5" s="57">
        <v>44046</v>
      </c>
      <c r="C5" s="36" t="s">
        <v>318</v>
      </c>
      <c r="D5" s="58">
        <v>400426401</v>
      </c>
      <c r="E5" s="59">
        <v>14727</v>
      </c>
      <c r="F5" s="60" t="s">
        <v>115</v>
      </c>
      <c r="G5" s="56">
        <v>11.73</v>
      </c>
      <c r="H5" s="61">
        <v>88</v>
      </c>
      <c r="I5" s="34">
        <v>6.39</v>
      </c>
      <c r="J5" s="34" t="s">
        <v>320</v>
      </c>
      <c r="K5" s="34" t="s">
        <v>588</v>
      </c>
      <c r="L5" s="34" t="s">
        <v>113</v>
      </c>
    </row>
    <row r="6" spans="1:12" x14ac:dyDescent="0.25">
      <c r="A6" s="56">
        <v>114</v>
      </c>
      <c r="B6" s="57">
        <v>44075</v>
      </c>
      <c r="C6" s="36" t="s">
        <v>324</v>
      </c>
      <c r="D6" s="58">
        <v>410529457</v>
      </c>
      <c r="E6" s="59">
        <v>15125</v>
      </c>
      <c r="F6" s="60" t="s">
        <v>115</v>
      </c>
      <c r="G6" s="56">
        <v>30.78</v>
      </c>
      <c r="H6" s="61">
        <v>30.78</v>
      </c>
      <c r="I6" s="34">
        <v>0.25</v>
      </c>
      <c r="J6" s="24" t="s">
        <v>247</v>
      </c>
      <c r="K6" s="34" t="s">
        <v>588</v>
      </c>
      <c r="L6" s="34" t="s">
        <v>113</v>
      </c>
    </row>
    <row r="7" spans="1:12" x14ac:dyDescent="0.25">
      <c r="A7" s="15">
        <v>173</v>
      </c>
      <c r="B7" s="75">
        <v>44678</v>
      </c>
      <c r="C7" s="36" t="s">
        <v>445</v>
      </c>
      <c r="D7" s="58">
        <v>3601560512</v>
      </c>
      <c r="E7" s="59">
        <v>13155</v>
      </c>
      <c r="F7" s="20" t="s">
        <v>115</v>
      </c>
      <c r="G7" s="15">
        <v>17.8</v>
      </c>
      <c r="H7" s="23" t="s">
        <v>113</v>
      </c>
      <c r="I7" s="24" t="s">
        <v>113</v>
      </c>
      <c r="J7" s="24" t="s">
        <v>247</v>
      </c>
      <c r="K7" s="24" t="s">
        <v>588</v>
      </c>
      <c r="L7" s="24" t="s">
        <v>113</v>
      </c>
    </row>
    <row r="8" spans="1:12" x14ac:dyDescent="0.25">
      <c r="A8" s="15">
        <v>192</v>
      </c>
      <c r="B8" s="75">
        <v>44733</v>
      </c>
      <c r="C8" s="36" t="s">
        <v>479</v>
      </c>
      <c r="D8" s="58">
        <v>390703422</v>
      </c>
      <c r="E8" s="59">
        <v>14429</v>
      </c>
      <c r="F8" s="20" t="s">
        <v>115</v>
      </c>
      <c r="G8" s="15">
        <v>11.66</v>
      </c>
      <c r="H8" s="23">
        <v>18.739999999999998</v>
      </c>
      <c r="I8" s="24">
        <v>0.5</v>
      </c>
      <c r="J8" s="24" t="s">
        <v>247</v>
      </c>
      <c r="K8" s="24" t="s">
        <v>588</v>
      </c>
      <c r="L8" s="24" t="s">
        <v>113</v>
      </c>
    </row>
    <row r="9" spans="1:12" x14ac:dyDescent="0.25">
      <c r="A9" s="15">
        <v>45</v>
      </c>
      <c r="B9" s="16">
        <v>43395</v>
      </c>
      <c r="C9" s="36" t="s">
        <v>206</v>
      </c>
      <c r="D9" s="58">
        <v>380621728</v>
      </c>
      <c r="E9" s="59">
        <v>14052</v>
      </c>
      <c r="F9" s="20" t="s">
        <v>115</v>
      </c>
      <c r="G9" s="15">
        <v>1384.21</v>
      </c>
      <c r="H9" s="23">
        <v>6.05</v>
      </c>
      <c r="I9" s="24" t="s">
        <v>113</v>
      </c>
      <c r="J9" s="24" t="s">
        <v>111</v>
      </c>
      <c r="K9" s="27">
        <v>41599</v>
      </c>
      <c r="L9" s="24">
        <v>100.75</v>
      </c>
    </row>
    <row r="10" spans="1:12" x14ac:dyDescent="0.25">
      <c r="A10" s="15">
        <v>75</v>
      </c>
      <c r="B10" s="16">
        <v>43446</v>
      </c>
      <c r="C10" s="36" t="s">
        <v>254</v>
      </c>
      <c r="D10" s="58">
        <v>521107218</v>
      </c>
      <c r="E10" s="59">
        <v>19305</v>
      </c>
      <c r="F10" s="20" t="s">
        <v>115</v>
      </c>
      <c r="G10" s="15">
        <v>0.13</v>
      </c>
      <c r="H10" s="23">
        <v>549.74</v>
      </c>
      <c r="I10" s="24">
        <v>0.09</v>
      </c>
      <c r="J10" s="24" t="s">
        <v>111</v>
      </c>
      <c r="K10" s="27">
        <v>42184</v>
      </c>
      <c r="L10" s="24">
        <v>13.55</v>
      </c>
    </row>
    <row r="11" spans="1:12" x14ac:dyDescent="0.25">
      <c r="A11" s="15">
        <v>9</v>
      </c>
      <c r="B11" s="16">
        <v>43304</v>
      </c>
      <c r="C11" s="36" t="s">
        <v>142</v>
      </c>
      <c r="D11" s="58">
        <v>530606056</v>
      </c>
      <c r="E11" s="59">
        <v>19516</v>
      </c>
      <c r="F11" s="20" t="s">
        <v>115</v>
      </c>
      <c r="G11" s="15">
        <v>0.62</v>
      </c>
      <c r="H11" s="23">
        <v>118</v>
      </c>
      <c r="I11" s="24">
        <v>5.13</v>
      </c>
      <c r="J11" s="24" t="s">
        <v>111</v>
      </c>
      <c r="K11" s="27">
        <v>42262</v>
      </c>
      <c r="L11" s="24">
        <v>696.6</v>
      </c>
    </row>
    <row r="12" spans="1:12" x14ac:dyDescent="0.25">
      <c r="A12" s="15">
        <v>2</v>
      </c>
      <c r="B12" s="16">
        <v>43265</v>
      </c>
      <c r="C12" s="36" t="s">
        <v>114</v>
      </c>
      <c r="D12" s="58">
        <v>5605152311</v>
      </c>
      <c r="E12" s="59">
        <v>20590</v>
      </c>
      <c r="F12" s="20" t="s">
        <v>115</v>
      </c>
      <c r="G12" s="15">
        <v>1529.04</v>
      </c>
      <c r="H12" s="23">
        <v>2758.63</v>
      </c>
      <c r="I12" s="24">
        <v>1.54</v>
      </c>
      <c r="J12" s="24" t="s">
        <v>111</v>
      </c>
      <c r="K12" s="27">
        <v>42702</v>
      </c>
      <c r="L12" s="24">
        <v>278.02</v>
      </c>
    </row>
    <row r="13" spans="1:12" x14ac:dyDescent="0.25">
      <c r="A13" s="15">
        <v>39</v>
      </c>
      <c r="B13" s="16">
        <v>43391</v>
      </c>
      <c r="C13" s="36" t="s">
        <v>197</v>
      </c>
      <c r="D13" s="58">
        <v>510708131</v>
      </c>
      <c r="E13" s="59">
        <v>18817</v>
      </c>
      <c r="F13" s="20" t="s">
        <v>115</v>
      </c>
      <c r="G13" s="15">
        <v>0.51</v>
      </c>
      <c r="H13" s="23">
        <v>3.11</v>
      </c>
      <c r="I13" s="24">
        <v>0.79</v>
      </c>
      <c r="J13" s="24" t="s">
        <v>111</v>
      </c>
      <c r="K13" s="27">
        <v>42768</v>
      </c>
      <c r="L13" s="24">
        <v>4.38</v>
      </c>
    </row>
    <row r="14" spans="1:12" x14ac:dyDescent="0.25">
      <c r="A14" s="15">
        <v>67</v>
      </c>
      <c r="B14" s="16">
        <v>43417</v>
      </c>
      <c r="C14" s="36" t="s">
        <v>241</v>
      </c>
      <c r="D14" s="58">
        <v>380730776</v>
      </c>
      <c r="E14" s="59">
        <v>14091</v>
      </c>
      <c r="F14" s="20" t="s">
        <v>115</v>
      </c>
      <c r="G14" s="15">
        <v>23.05</v>
      </c>
      <c r="H14" s="23">
        <v>48.1</v>
      </c>
      <c r="I14" s="24" t="s">
        <v>113</v>
      </c>
      <c r="J14" s="24" t="s">
        <v>111</v>
      </c>
      <c r="K14" s="27">
        <v>42779</v>
      </c>
      <c r="L14" s="24">
        <v>37.71</v>
      </c>
    </row>
    <row r="15" spans="1:12" x14ac:dyDescent="0.25">
      <c r="A15" s="15">
        <v>80</v>
      </c>
      <c r="B15" s="16">
        <v>43500</v>
      </c>
      <c r="C15" s="36" t="s">
        <v>262</v>
      </c>
      <c r="D15" s="58">
        <v>5708242089</v>
      </c>
      <c r="E15" s="59">
        <v>21056</v>
      </c>
      <c r="F15" s="20" t="s">
        <v>115</v>
      </c>
      <c r="G15" s="15">
        <v>0.02</v>
      </c>
      <c r="H15" s="23">
        <v>26.7</v>
      </c>
      <c r="I15" s="24">
        <v>1.87</v>
      </c>
      <c r="J15" s="24" t="s">
        <v>111</v>
      </c>
      <c r="K15" s="27">
        <v>42822</v>
      </c>
      <c r="L15" s="24">
        <v>16.07</v>
      </c>
    </row>
    <row r="16" spans="1:12" x14ac:dyDescent="0.25">
      <c r="A16" s="15">
        <v>72</v>
      </c>
      <c r="B16" s="16">
        <v>43439</v>
      </c>
      <c r="C16" s="36" t="s">
        <v>249</v>
      </c>
      <c r="D16" s="58">
        <v>5904042111</v>
      </c>
      <c r="E16" s="59">
        <v>21644</v>
      </c>
      <c r="F16" s="20" t="s">
        <v>115</v>
      </c>
      <c r="G16" s="15">
        <v>0.06</v>
      </c>
      <c r="H16" s="23">
        <v>150</v>
      </c>
      <c r="I16" s="24" t="s">
        <v>113</v>
      </c>
      <c r="J16" s="24" t="s">
        <v>111</v>
      </c>
      <c r="K16" s="27">
        <v>42878</v>
      </c>
      <c r="L16" s="24">
        <v>5.0999999999999996</v>
      </c>
    </row>
    <row r="17" spans="1:12" x14ac:dyDescent="0.25">
      <c r="A17" s="15">
        <v>61</v>
      </c>
      <c r="B17" s="16">
        <v>43405</v>
      </c>
      <c r="C17" s="36" t="s">
        <v>235</v>
      </c>
      <c r="D17" s="58">
        <v>460124406</v>
      </c>
      <c r="E17" s="59">
        <v>16826</v>
      </c>
      <c r="F17" s="20" t="s">
        <v>115</v>
      </c>
      <c r="G17" s="15">
        <v>1.68</v>
      </c>
      <c r="H17" s="23">
        <v>192</v>
      </c>
      <c r="I17" s="24" t="s">
        <v>113</v>
      </c>
      <c r="J17" s="24" t="s">
        <v>111</v>
      </c>
      <c r="K17" s="27">
        <v>42929</v>
      </c>
      <c r="L17" s="24">
        <v>334.11</v>
      </c>
    </row>
    <row r="18" spans="1:12" x14ac:dyDescent="0.25">
      <c r="A18" s="15">
        <v>49</v>
      </c>
      <c r="B18" s="16">
        <v>43396</v>
      </c>
      <c r="C18" s="36" t="s">
        <v>212</v>
      </c>
      <c r="D18" s="58">
        <v>380925432</v>
      </c>
      <c r="E18" s="59">
        <v>14148</v>
      </c>
      <c r="F18" s="20" t="s">
        <v>115</v>
      </c>
      <c r="G18" s="15">
        <v>4.8</v>
      </c>
      <c r="H18" s="23">
        <v>200.6</v>
      </c>
      <c r="I18" s="24">
        <v>3.5</v>
      </c>
      <c r="J18" s="24" t="s">
        <v>111</v>
      </c>
      <c r="K18" s="27">
        <v>42992</v>
      </c>
      <c r="L18" s="24">
        <v>15.82</v>
      </c>
    </row>
    <row r="19" spans="1:12" x14ac:dyDescent="0.25">
      <c r="A19" s="15">
        <v>36</v>
      </c>
      <c r="B19" s="16">
        <v>43390</v>
      </c>
      <c r="C19" s="36" t="s">
        <v>192</v>
      </c>
      <c r="D19" s="58">
        <v>520423387</v>
      </c>
      <c r="E19" s="59">
        <v>19107</v>
      </c>
      <c r="F19" s="20" t="s">
        <v>115</v>
      </c>
      <c r="G19" s="15">
        <v>6.06</v>
      </c>
      <c r="H19" s="23">
        <v>18</v>
      </c>
      <c r="I19" s="29">
        <v>2.2999999999999998</v>
      </c>
      <c r="J19" s="24" t="s">
        <v>111</v>
      </c>
      <c r="K19" s="27">
        <v>43046</v>
      </c>
      <c r="L19" s="24">
        <v>20.43</v>
      </c>
    </row>
    <row r="20" spans="1:12" x14ac:dyDescent="0.25">
      <c r="A20" s="38">
        <v>32</v>
      </c>
      <c r="B20" s="16">
        <v>43389</v>
      </c>
      <c r="C20" s="36" t="s">
        <v>188</v>
      </c>
      <c r="D20" s="58">
        <v>380801418</v>
      </c>
      <c r="E20" s="59">
        <v>14093</v>
      </c>
      <c r="F20" s="20" t="s">
        <v>115</v>
      </c>
      <c r="G20" s="15">
        <v>0.5</v>
      </c>
      <c r="H20" s="23" t="s">
        <v>113</v>
      </c>
      <c r="I20" s="24" t="s">
        <v>113</v>
      </c>
      <c r="J20" s="24" t="s">
        <v>111</v>
      </c>
      <c r="K20" s="27">
        <v>43067</v>
      </c>
      <c r="L20" s="24">
        <v>41.14</v>
      </c>
    </row>
    <row r="21" spans="1:12" x14ac:dyDescent="0.25">
      <c r="A21" s="15">
        <v>60</v>
      </c>
      <c r="B21" s="16">
        <v>43404</v>
      </c>
      <c r="C21" s="36" t="s">
        <v>234</v>
      </c>
      <c r="D21" s="58">
        <v>470722438</v>
      </c>
      <c r="E21" s="59">
        <v>17370</v>
      </c>
      <c r="F21" s="20" t="s">
        <v>115</v>
      </c>
      <c r="G21" s="15">
        <v>0.98</v>
      </c>
      <c r="H21" s="23">
        <v>19.600000000000001</v>
      </c>
      <c r="I21" s="24">
        <v>0.28999999999999998</v>
      </c>
      <c r="J21" s="24" t="s">
        <v>111</v>
      </c>
      <c r="K21" s="27">
        <v>43109</v>
      </c>
      <c r="L21" s="24">
        <v>2.33</v>
      </c>
    </row>
    <row r="22" spans="1:12" x14ac:dyDescent="0.25">
      <c r="A22" s="15">
        <v>7</v>
      </c>
      <c r="B22" s="16">
        <v>43300</v>
      </c>
      <c r="C22" s="36" t="s">
        <v>136</v>
      </c>
      <c r="D22" s="58">
        <v>490505071</v>
      </c>
      <c r="E22" s="59">
        <v>18023</v>
      </c>
      <c r="F22" s="20" t="s">
        <v>115</v>
      </c>
      <c r="G22" s="15">
        <v>1206.1400000000001</v>
      </c>
      <c r="H22" s="23">
        <v>14.46</v>
      </c>
      <c r="I22" s="24">
        <v>0.13</v>
      </c>
      <c r="J22" s="24" t="s">
        <v>111</v>
      </c>
      <c r="K22" s="27">
        <v>43116</v>
      </c>
      <c r="L22" s="24">
        <v>485.02</v>
      </c>
    </row>
    <row r="23" spans="1:12" x14ac:dyDescent="0.25">
      <c r="A23" s="15">
        <v>50</v>
      </c>
      <c r="B23" s="16">
        <v>43396</v>
      </c>
      <c r="C23" s="36" t="s">
        <v>214</v>
      </c>
      <c r="D23" s="58">
        <v>461004457</v>
      </c>
      <c r="E23" s="59">
        <v>17079</v>
      </c>
      <c r="F23" s="20" t="s">
        <v>115</v>
      </c>
      <c r="G23" s="15">
        <v>6.67</v>
      </c>
      <c r="H23" s="23">
        <v>6.93</v>
      </c>
      <c r="I23" s="24">
        <v>118.19</v>
      </c>
      <c r="J23" s="24" t="s">
        <v>111</v>
      </c>
      <c r="K23" s="27">
        <v>43119</v>
      </c>
      <c r="L23" s="24">
        <v>45.96</v>
      </c>
    </row>
    <row r="24" spans="1:12" x14ac:dyDescent="0.25">
      <c r="A24" s="15">
        <v>54</v>
      </c>
      <c r="B24" s="16">
        <v>43402</v>
      </c>
      <c r="C24" s="36" t="s">
        <v>224</v>
      </c>
      <c r="D24" s="58">
        <v>510512018</v>
      </c>
      <c r="E24" s="59">
        <v>18760</v>
      </c>
      <c r="F24" s="20" t="s">
        <v>115</v>
      </c>
      <c r="G24" s="15">
        <v>0.46</v>
      </c>
      <c r="H24" s="23">
        <v>410</v>
      </c>
      <c r="I24" s="24">
        <v>1.47</v>
      </c>
      <c r="J24" s="24" t="s">
        <v>111</v>
      </c>
      <c r="K24" s="27">
        <v>43122</v>
      </c>
      <c r="L24" s="24">
        <v>26.9</v>
      </c>
    </row>
    <row r="25" spans="1:12" x14ac:dyDescent="0.25">
      <c r="A25" s="15">
        <v>58</v>
      </c>
      <c r="B25" s="16">
        <v>43403</v>
      </c>
      <c r="C25" s="36" t="s">
        <v>230</v>
      </c>
      <c r="D25" s="58">
        <v>510904128</v>
      </c>
      <c r="E25" s="59">
        <v>18875</v>
      </c>
      <c r="F25" s="20" t="s">
        <v>115</v>
      </c>
      <c r="G25" s="15">
        <v>1389.79</v>
      </c>
      <c r="H25" s="23">
        <v>754.87</v>
      </c>
      <c r="I25" s="24">
        <v>2.35</v>
      </c>
      <c r="J25" s="24" t="s">
        <v>111</v>
      </c>
      <c r="K25" s="27">
        <v>43129</v>
      </c>
      <c r="L25" s="24">
        <v>309.2</v>
      </c>
    </row>
    <row r="26" spans="1:12" x14ac:dyDescent="0.25">
      <c r="A26" s="15">
        <v>27</v>
      </c>
      <c r="B26" s="16">
        <v>43383</v>
      </c>
      <c r="C26" s="36" t="s">
        <v>178</v>
      </c>
      <c r="D26" s="58">
        <v>7402155343</v>
      </c>
      <c r="E26" s="59">
        <v>27075</v>
      </c>
      <c r="F26" s="20" t="s">
        <v>115</v>
      </c>
      <c r="G26" s="15">
        <v>0.06</v>
      </c>
      <c r="H26" s="23">
        <v>16.5</v>
      </c>
      <c r="I26" s="32">
        <v>0.06</v>
      </c>
      <c r="J26" s="24" t="s">
        <v>111</v>
      </c>
      <c r="K26" s="27">
        <v>43194</v>
      </c>
      <c r="L26" s="24">
        <v>15.71</v>
      </c>
    </row>
    <row r="27" spans="1:12" x14ac:dyDescent="0.25">
      <c r="A27" s="15">
        <v>51</v>
      </c>
      <c r="B27" s="16">
        <v>43397</v>
      </c>
      <c r="C27" s="36" t="s">
        <v>216</v>
      </c>
      <c r="D27" s="58">
        <v>490714032</v>
      </c>
      <c r="E27" s="59">
        <v>18096</v>
      </c>
      <c r="F27" s="20" t="s">
        <v>115</v>
      </c>
      <c r="G27" s="15">
        <v>10.67</v>
      </c>
      <c r="H27" s="23">
        <v>7</v>
      </c>
      <c r="I27" s="24">
        <v>0.8</v>
      </c>
      <c r="J27" s="24" t="s">
        <v>111</v>
      </c>
      <c r="K27" s="27">
        <v>43203</v>
      </c>
      <c r="L27" s="24">
        <v>45.14</v>
      </c>
    </row>
    <row r="28" spans="1:12" x14ac:dyDescent="0.25">
      <c r="A28" s="15">
        <v>19</v>
      </c>
      <c r="B28" s="16">
        <v>43381</v>
      </c>
      <c r="C28" s="36" t="s">
        <v>165</v>
      </c>
      <c r="D28" s="58">
        <v>450504401</v>
      </c>
      <c r="E28" s="59">
        <v>16561</v>
      </c>
      <c r="F28" s="20" t="s">
        <v>115</v>
      </c>
      <c r="G28" s="15">
        <v>0.38</v>
      </c>
      <c r="H28" s="23">
        <v>6.8</v>
      </c>
      <c r="I28" s="24">
        <v>0.01</v>
      </c>
      <c r="J28" s="24" t="s">
        <v>111</v>
      </c>
      <c r="K28" s="27">
        <v>43213</v>
      </c>
      <c r="L28" s="24">
        <v>4.71</v>
      </c>
    </row>
    <row r="29" spans="1:12" x14ac:dyDescent="0.25">
      <c r="A29" s="15">
        <v>18</v>
      </c>
      <c r="B29" s="16">
        <v>43381</v>
      </c>
      <c r="C29" s="36" t="s">
        <v>164</v>
      </c>
      <c r="D29" s="58">
        <v>380322444</v>
      </c>
      <c r="E29" s="59">
        <v>13961</v>
      </c>
      <c r="F29" s="20" t="s">
        <v>115</v>
      </c>
      <c r="G29" s="15">
        <v>235.89</v>
      </c>
      <c r="H29" s="23">
        <v>4.4000000000000004</v>
      </c>
      <c r="I29" s="24">
        <v>0.02</v>
      </c>
      <c r="J29" s="24" t="s">
        <v>111</v>
      </c>
      <c r="K29" s="27">
        <v>43267</v>
      </c>
      <c r="L29" s="24">
        <v>143.02000000000001</v>
      </c>
    </row>
    <row r="30" spans="1:12" x14ac:dyDescent="0.25">
      <c r="A30" s="15">
        <v>30</v>
      </c>
      <c r="B30" s="16">
        <v>43388</v>
      </c>
      <c r="C30" s="36" t="s">
        <v>185</v>
      </c>
      <c r="D30" s="58">
        <v>450418410</v>
      </c>
      <c r="E30" s="59">
        <v>16545</v>
      </c>
      <c r="F30" s="20" t="s">
        <v>115</v>
      </c>
      <c r="G30" s="15">
        <v>0.28999999999999998</v>
      </c>
      <c r="H30" s="23">
        <v>7.43</v>
      </c>
      <c r="I30" s="24">
        <v>0.06</v>
      </c>
      <c r="J30" s="24" t="s">
        <v>111</v>
      </c>
      <c r="K30" s="27">
        <v>43273</v>
      </c>
      <c r="L30" s="24">
        <v>10.51</v>
      </c>
    </row>
    <row r="31" spans="1:12" x14ac:dyDescent="0.25">
      <c r="A31" s="15">
        <v>23</v>
      </c>
      <c r="B31" s="16">
        <v>43381</v>
      </c>
      <c r="C31" s="36" t="s">
        <v>173</v>
      </c>
      <c r="D31" s="58">
        <v>5405140202</v>
      </c>
      <c r="E31" s="59">
        <v>19858</v>
      </c>
      <c r="F31" s="20" t="s">
        <v>115</v>
      </c>
      <c r="G31" s="15">
        <v>0.01</v>
      </c>
      <c r="H31" s="23">
        <v>6.39</v>
      </c>
      <c r="I31" s="24">
        <v>0.02</v>
      </c>
      <c r="J31" s="24" t="s">
        <v>111</v>
      </c>
      <c r="K31" s="27">
        <v>43282</v>
      </c>
      <c r="L31" s="24">
        <v>1.44</v>
      </c>
    </row>
    <row r="32" spans="1:12" x14ac:dyDescent="0.25">
      <c r="A32" s="15">
        <v>28</v>
      </c>
      <c r="B32" s="16">
        <v>43384</v>
      </c>
      <c r="C32" s="36" t="s">
        <v>180</v>
      </c>
      <c r="D32" s="58">
        <v>421123408</v>
      </c>
      <c r="E32" s="59">
        <v>15668</v>
      </c>
      <c r="F32" s="20" t="s">
        <v>115</v>
      </c>
      <c r="G32" s="15">
        <v>9.07</v>
      </c>
      <c r="H32" s="23">
        <v>40</v>
      </c>
      <c r="I32" s="24" t="s">
        <v>113</v>
      </c>
      <c r="J32" s="24" t="s">
        <v>111</v>
      </c>
      <c r="K32" s="27">
        <v>43328</v>
      </c>
      <c r="L32" s="24">
        <v>6.74</v>
      </c>
    </row>
    <row r="33" spans="1:12" x14ac:dyDescent="0.25">
      <c r="A33" s="15">
        <v>15</v>
      </c>
      <c r="B33" s="16">
        <v>43348</v>
      </c>
      <c r="C33" s="36" t="s">
        <v>158</v>
      </c>
      <c r="D33" s="58">
        <v>410304428</v>
      </c>
      <c r="E33" s="59">
        <v>15039</v>
      </c>
      <c r="F33" s="20" t="s">
        <v>115</v>
      </c>
      <c r="G33" s="15">
        <v>13.73</v>
      </c>
      <c r="H33" s="23">
        <v>43.3</v>
      </c>
      <c r="I33" s="24">
        <v>0.87</v>
      </c>
      <c r="J33" s="24" t="s">
        <v>111</v>
      </c>
      <c r="K33" s="27">
        <v>43348</v>
      </c>
      <c r="L33" s="24">
        <v>13.87</v>
      </c>
    </row>
    <row r="34" spans="1:12" x14ac:dyDescent="0.25">
      <c r="A34" s="15">
        <v>13</v>
      </c>
      <c r="B34" s="16">
        <v>43343</v>
      </c>
      <c r="C34" s="36" t="s">
        <v>154</v>
      </c>
      <c r="D34" s="58">
        <v>430304423</v>
      </c>
      <c r="E34" s="59">
        <v>15769</v>
      </c>
      <c r="F34" s="20" t="s">
        <v>115</v>
      </c>
      <c r="G34" s="15">
        <v>165.82</v>
      </c>
      <c r="H34" s="23">
        <v>757.1</v>
      </c>
      <c r="I34" s="24">
        <v>65.28</v>
      </c>
      <c r="J34" s="24" t="s">
        <v>111</v>
      </c>
      <c r="K34" s="27">
        <v>43357</v>
      </c>
      <c r="L34" s="24">
        <v>249.3</v>
      </c>
    </row>
    <row r="35" spans="1:12" x14ac:dyDescent="0.25">
      <c r="A35" s="15">
        <v>21</v>
      </c>
      <c r="B35" s="16">
        <v>43381</v>
      </c>
      <c r="C35" s="36" t="s">
        <v>170</v>
      </c>
      <c r="D35" s="58">
        <v>500508086</v>
      </c>
      <c r="E35" s="59">
        <v>18391</v>
      </c>
      <c r="F35" s="20" t="s">
        <v>115</v>
      </c>
      <c r="G35" s="15">
        <v>14.14</v>
      </c>
      <c r="H35" s="23">
        <v>8.1</v>
      </c>
      <c r="I35" s="24">
        <v>7.0000000000000007E-2</v>
      </c>
      <c r="J35" s="24" t="s">
        <v>111</v>
      </c>
      <c r="K35" s="27">
        <v>43388</v>
      </c>
      <c r="L35" s="24">
        <v>14.14</v>
      </c>
    </row>
    <row r="36" spans="1:12" x14ac:dyDescent="0.25">
      <c r="A36" s="15">
        <v>17</v>
      </c>
      <c r="B36" s="16">
        <v>43361</v>
      </c>
      <c r="C36" s="36" t="s">
        <v>163</v>
      </c>
      <c r="D36" s="58">
        <v>501217185</v>
      </c>
      <c r="E36" s="59">
        <v>18614</v>
      </c>
      <c r="F36" s="20" t="s">
        <v>115</v>
      </c>
      <c r="G36" s="15">
        <v>1.97</v>
      </c>
      <c r="H36" s="23">
        <v>4.6100000000000003</v>
      </c>
      <c r="I36" s="24">
        <v>0.01</v>
      </c>
      <c r="J36" s="24" t="s">
        <v>111</v>
      </c>
      <c r="K36" s="27">
        <v>43417</v>
      </c>
      <c r="L36" s="24">
        <v>4.7300000000000004</v>
      </c>
    </row>
    <row r="37" spans="1:12" x14ac:dyDescent="0.25">
      <c r="A37" s="15">
        <v>33</v>
      </c>
      <c r="B37" s="16">
        <v>43389</v>
      </c>
      <c r="C37" s="36" t="s">
        <v>189</v>
      </c>
      <c r="D37" s="58">
        <v>6102150219</v>
      </c>
      <c r="E37" s="59">
        <v>22327</v>
      </c>
      <c r="F37" s="20" t="s">
        <v>115</v>
      </c>
      <c r="G37" s="15">
        <v>40.99</v>
      </c>
      <c r="H37" s="23">
        <v>72</v>
      </c>
      <c r="I37" s="24">
        <v>5.21</v>
      </c>
      <c r="J37" s="24" t="s">
        <v>111</v>
      </c>
      <c r="K37" s="27">
        <v>43417</v>
      </c>
      <c r="L37" s="24">
        <v>89.55</v>
      </c>
    </row>
    <row r="38" spans="1:12" x14ac:dyDescent="0.25">
      <c r="A38" s="15">
        <v>55</v>
      </c>
      <c r="B38" s="16">
        <v>43402</v>
      </c>
      <c r="C38" s="36" t="s">
        <v>225</v>
      </c>
      <c r="D38" s="58">
        <v>460426433</v>
      </c>
      <c r="E38" s="59">
        <v>16918</v>
      </c>
      <c r="F38" s="20" t="s">
        <v>115</v>
      </c>
      <c r="G38" s="15">
        <v>187.97</v>
      </c>
      <c r="H38" s="23">
        <v>18.12</v>
      </c>
      <c r="I38" s="24" t="s">
        <v>113</v>
      </c>
      <c r="J38" s="24" t="s">
        <v>111</v>
      </c>
      <c r="K38" s="27">
        <v>43424</v>
      </c>
      <c r="L38" s="24">
        <v>434.52</v>
      </c>
    </row>
    <row r="39" spans="1:12" x14ac:dyDescent="0.25">
      <c r="A39" s="15">
        <v>81</v>
      </c>
      <c r="B39" s="16">
        <v>43503</v>
      </c>
      <c r="C39" s="36" t="s">
        <v>263</v>
      </c>
      <c r="D39" s="58">
        <v>420225417</v>
      </c>
      <c r="E39" s="59">
        <v>15397</v>
      </c>
      <c r="F39" s="20" t="s">
        <v>115</v>
      </c>
      <c r="G39" s="15">
        <v>2.42</v>
      </c>
      <c r="H39" s="23">
        <v>9.3699999999999992</v>
      </c>
      <c r="I39" s="24">
        <v>0.27</v>
      </c>
      <c r="J39" s="24" t="s">
        <v>111</v>
      </c>
      <c r="K39" s="27">
        <v>43447</v>
      </c>
      <c r="L39" s="24">
        <v>12.71</v>
      </c>
    </row>
    <row r="40" spans="1:12" x14ac:dyDescent="0.25">
      <c r="A40" s="15">
        <v>74</v>
      </c>
      <c r="B40" s="16">
        <v>43440</v>
      </c>
      <c r="C40" s="36" t="s">
        <v>253</v>
      </c>
      <c r="D40" s="58">
        <v>6211130783</v>
      </c>
      <c r="E40" s="59">
        <v>22963</v>
      </c>
      <c r="F40" s="20" t="s">
        <v>115</v>
      </c>
      <c r="G40" s="15">
        <v>29.29</v>
      </c>
      <c r="H40" s="23">
        <v>17</v>
      </c>
      <c r="I40" s="24">
        <v>16.79</v>
      </c>
      <c r="J40" s="24" t="s">
        <v>111</v>
      </c>
      <c r="K40" s="27">
        <v>43476</v>
      </c>
      <c r="L40" s="24">
        <v>50.75</v>
      </c>
    </row>
    <row r="41" spans="1:12" x14ac:dyDescent="0.25">
      <c r="A41" s="15">
        <v>85</v>
      </c>
      <c r="B41" s="16">
        <v>43559</v>
      </c>
      <c r="C41" s="36" t="s">
        <v>270</v>
      </c>
      <c r="D41" s="58">
        <v>6107261061</v>
      </c>
      <c r="E41" s="59">
        <v>22488</v>
      </c>
      <c r="F41" s="20" t="s">
        <v>115</v>
      </c>
      <c r="G41" s="15">
        <v>6.18</v>
      </c>
      <c r="H41" s="23">
        <v>115</v>
      </c>
      <c r="I41" s="24">
        <v>5.28</v>
      </c>
      <c r="J41" s="24" t="s">
        <v>111</v>
      </c>
      <c r="K41" s="27">
        <v>43539</v>
      </c>
      <c r="L41" s="24">
        <v>17.82</v>
      </c>
    </row>
    <row r="42" spans="1:12" x14ac:dyDescent="0.25">
      <c r="A42" s="15">
        <v>92</v>
      </c>
      <c r="B42" s="16">
        <v>43656</v>
      </c>
      <c r="C42" s="36" t="s">
        <v>281</v>
      </c>
      <c r="D42" s="58">
        <v>480214402</v>
      </c>
      <c r="E42" s="59">
        <v>17577</v>
      </c>
      <c r="F42" s="20" t="s">
        <v>115</v>
      </c>
      <c r="G42" s="15">
        <v>20.04</v>
      </c>
      <c r="H42" s="23">
        <v>14.2</v>
      </c>
      <c r="I42" s="24" t="s">
        <v>113</v>
      </c>
      <c r="J42" s="24" t="s">
        <v>111</v>
      </c>
      <c r="K42" s="26">
        <v>43685</v>
      </c>
      <c r="L42" s="24">
        <v>27.14</v>
      </c>
    </row>
    <row r="43" spans="1:12" x14ac:dyDescent="0.25">
      <c r="A43" s="15">
        <v>99</v>
      </c>
      <c r="B43" s="16">
        <v>43747</v>
      </c>
      <c r="C43" s="36" t="s">
        <v>289</v>
      </c>
      <c r="D43" s="58">
        <v>401114423</v>
      </c>
      <c r="E43" s="59">
        <v>14929</v>
      </c>
      <c r="F43" s="20" t="s">
        <v>115</v>
      </c>
      <c r="G43" s="15">
        <v>950.55</v>
      </c>
      <c r="H43" s="23">
        <v>647.64</v>
      </c>
      <c r="I43" s="24">
        <v>537</v>
      </c>
      <c r="J43" s="24" t="s">
        <v>111</v>
      </c>
      <c r="K43" s="26">
        <v>43747</v>
      </c>
      <c r="L43" s="24">
        <v>950.55</v>
      </c>
    </row>
    <row r="44" spans="1:12" x14ac:dyDescent="0.25">
      <c r="A44" s="15">
        <v>98</v>
      </c>
      <c r="B44" s="16">
        <v>43740</v>
      </c>
      <c r="C44" s="36" t="s">
        <v>288</v>
      </c>
      <c r="D44" s="58">
        <v>6807161119</v>
      </c>
      <c r="E44" s="59">
        <v>25035</v>
      </c>
      <c r="F44" s="20" t="s">
        <v>115</v>
      </c>
      <c r="G44" s="15">
        <v>19.600000000000001</v>
      </c>
      <c r="H44" s="23">
        <v>68</v>
      </c>
      <c r="I44" s="24">
        <v>2.74</v>
      </c>
      <c r="J44" s="24" t="s">
        <v>111</v>
      </c>
      <c r="K44" s="26">
        <v>43761</v>
      </c>
      <c r="L44" s="24">
        <v>25.13</v>
      </c>
    </row>
    <row r="45" spans="1:12" x14ac:dyDescent="0.25">
      <c r="A45" s="15">
        <v>100</v>
      </c>
      <c r="B45" s="16">
        <v>43752</v>
      </c>
      <c r="C45" s="36" t="s">
        <v>291</v>
      </c>
      <c r="D45" s="58">
        <v>330212445</v>
      </c>
      <c r="E45" s="59">
        <v>12097</v>
      </c>
      <c r="F45" s="20" t="s">
        <v>115</v>
      </c>
      <c r="G45" s="15">
        <v>34.53</v>
      </c>
      <c r="H45" s="23">
        <v>34.53</v>
      </c>
      <c r="I45" s="24" t="s">
        <v>113</v>
      </c>
      <c r="J45" s="24" t="s">
        <v>111</v>
      </c>
      <c r="K45" s="26">
        <v>43774</v>
      </c>
      <c r="L45" s="24">
        <v>46.94</v>
      </c>
    </row>
    <row r="46" spans="1:12" x14ac:dyDescent="0.25">
      <c r="A46" s="15">
        <v>94</v>
      </c>
      <c r="B46" s="16">
        <v>43678</v>
      </c>
      <c r="C46" s="36" t="s">
        <v>284</v>
      </c>
      <c r="D46" s="58">
        <v>340712485</v>
      </c>
      <c r="E46" s="59">
        <v>12612</v>
      </c>
      <c r="F46" s="20" t="s">
        <v>115</v>
      </c>
      <c r="G46" s="15">
        <v>298.77</v>
      </c>
      <c r="H46" s="23">
        <v>54.99</v>
      </c>
      <c r="I46" s="24">
        <v>3.06</v>
      </c>
      <c r="J46" s="24" t="s">
        <v>111</v>
      </c>
      <c r="K46" s="26">
        <v>43794</v>
      </c>
      <c r="L46" s="24">
        <v>69.650000000000006</v>
      </c>
    </row>
    <row r="47" spans="1:12" x14ac:dyDescent="0.25">
      <c r="A47" s="15">
        <v>106</v>
      </c>
      <c r="B47" s="54">
        <v>43965</v>
      </c>
      <c r="C47" s="36" t="s">
        <v>304</v>
      </c>
      <c r="D47" s="58">
        <v>5401281578</v>
      </c>
      <c r="E47" s="59">
        <v>19752</v>
      </c>
      <c r="F47" s="20" t="s">
        <v>115</v>
      </c>
      <c r="G47" s="15">
        <v>36.64</v>
      </c>
      <c r="H47" s="23">
        <v>150</v>
      </c>
      <c r="I47" s="24">
        <v>0.06</v>
      </c>
      <c r="J47" s="24" t="s">
        <v>111</v>
      </c>
      <c r="K47" s="39">
        <v>43979</v>
      </c>
      <c r="L47" s="24">
        <v>36.340000000000003</v>
      </c>
    </row>
    <row r="48" spans="1:12" x14ac:dyDescent="0.25">
      <c r="A48" s="56">
        <v>107</v>
      </c>
      <c r="B48" s="57">
        <v>43970</v>
      </c>
      <c r="C48" s="36" t="s">
        <v>307</v>
      </c>
      <c r="D48" s="58">
        <v>5611251932</v>
      </c>
      <c r="E48" s="59">
        <v>20784</v>
      </c>
      <c r="F48" s="60" t="s">
        <v>115</v>
      </c>
      <c r="G48" s="56">
        <v>17.62</v>
      </c>
      <c r="H48" s="61">
        <v>6.35</v>
      </c>
      <c r="I48" s="34">
        <v>0.67</v>
      </c>
      <c r="J48" s="34" t="s">
        <v>111</v>
      </c>
      <c r="K48" s="65">
        <v>44013</v>
      </c>
      <c r="L48" s="34">
        <v>20.82</v>
      </c>
    </row>
    <row r="49" spans="1:12" x14ac:dyDescent="0.25">
      <c r="A49" s="15">
        <v>109</v>
      </c>
      <c r="B49" s="54">
        <v>44022</v>
      </c>
      <c r="C49" s="36" t="s">
        <v>311</v>
      </c>
      <c r="D49" s="58">
        <v>460705448</v>
      </c>
      <c r="E49" s="59">
        <v>16988</v>
      </c>
      <c r="F49" s="20" t="s">
        <v>115</v>
      </c>
      <c r="G49" s="15">
        <v>55.92</v>
      </c>
      <c r="H49" s="23">
        <v>45.97</v>
      </c>
      <c r="I49" s="24">
        <v>0.69</v>
      </c>
      <c r="J49" s="24" t="s">
        <v>111</v>
      </c>
      <c r="K49" s="39">
        <v>44022</v>
      </c>
      <c r="L49" s="24">
        <v>55.92</v>
      </c>
    </row>
    <row r="50" spans="1:12" x14ac:dyDescent="0.25">
      <c r="A50" s="15">
        <v>119</v>
      </c>
      <c r="B50" s="54">
        <v>44113</v>
      </c>
      <c r="C50" s="36" t="s">
        <v>336</v>
      </c>
      <c r="D50" s="58">
        <v>390211401</v>
      </c>
      <c r="E50" s="59">
        <v>14287</v>
      </c>
      <c r="F50" s="20" t="s">
        <v>115</v>
      </c>
      <c r="G50" s="15">
        <v>38.630000000000003</v>
      </c>
      <c r="H50" s="23">
        <v>78.900000000000006</v>
      </c>
      <c r="I50" s="24">
        <v>4.05</v>
      </c>
      <c r="J50" s="24" t="s">
        <v>111</v>
      </c>
      <c r="K50" s="39">
        <v>44022</v>
      </c>
      <c r="L50" s="24">
        <v>41.56</v>
      </c>
    </row>
    <row r="51" spans="1:12" x14ac:dyDescent="0.25">
      <c r="A51" s="15">
        <v>117</v>
      </c>
      <c r="B51" s="54">
        <v>44111</v>
      </c>
      <c r="C51" s="36" t="s">
        <v>331</v>
      </c>
      <c r="D51" s="58">
        <v>491206187</v>
      </c>
      <c r="E51" s="59">
        <v>18238</v>
      </c>
      <c r="F51" s="20" t="s">
        <v>115</v>
      </c>
      <c r="G51" s="15">
        <v>7.25</v>
      </c>
      <c r="H51" s="23">
        <v>117</v>
      </c>
      <c r="I51" s="24">
        <v>8.18</v>
      </c>
      <c r="J51" s="24" t="s">
        <v>111</v>
      </c>
      <c r="K51" s="39">
        <v>44111</v>
      </c>
      <c r="L51" s="24" t="s">
        <v>113</v>
      </c>
    </row>
    <row r="52" spans="1:12" x14ac:dyDescent="0.25">
      <c r="A52" s="15">
        <v>115</v>
      </c>
      <c r="B52" s="54">
        <v>44075</v>
      </c>
      <c r="C52" s="84" t="s">
        <v>326</v>
      </c>
      <c r="D52" s="58">
        <v>390928409</v>
      </c>
      <c r="E52" s="59">
        <v>14516</v>
      </c>
      <c r="F52" s="20" t="s">
        <v>115</v>
      </c>
      <c r="G52" s="15">
        <v>72.239999999999995</v>
      </c>
      <c r="H52" s="23">
        <v>77</v>
      </c>
      <c r="I52" s="24" t="s">
        <v>113</v>
      </c>
      <c r="J52" s="24" t="s">
        <v>111</v>
      </c>
      <c r="K52" s="39">
        <v>44120</v>
      </c>
      <c r="L52" s="24">
        <v>96.04</v>
      </c>
    </row>
    <row r="53" spans="1:12" x14ac:dyDescent="0.25">
      <c r="A53" s="15">
        <v>120</v>
      </c>
      <c r="B53" s="54">
        <v>44125</v>
      </c>
      <c r="C53" s="36" t="s">
        <v>339</v>
      </c>
      <c r="D53" s="58">
        <v>450202407</v>
      </c>
      <c r="E53" s="59">
        <v>16470</v>
      </c>
      <c r="F53" s="20" t="s">
        <v>115</v>
      </c>
      <c r="G53" s="15">
        <v>117.5</v>
      </c>
      <c r="H53" s="23">
        <v>426.79</v>
      </c>
      <c r="I53" s="24">
        <v>1.38</v>
      </c>
      <c r="J53" s="24" t="s">
        <v>111</v>
      </c>
      <c r="K53" s="39">
        <v>44125</v>
      </c>
      <c r="L53" s="24">
        <v>117.5</v>
      </c>
    </row>
    <row r="54" spans="1:12" x14ac:dyDescent="0.25">
      <c r="A54" s="15">
        <v>110</v>
      </c>
      <c r="B54" s="54">
        <v>44046</v>
      </c>
      <c r="C54" s="36" t="s">
        <v>314</v>
      </c>
      <c r="D54" s="58">
        <v>5510131253</v>
      </c>
      <c r="E54" s="59">
        <v>20375</v>
      </c>
      <c r="F54" s="20" t="s">
        <v>115</v>
      </c>
      <c r="G54" s="68">
        <v>24.54</v>
      </c>
      <c r="H54" s="23">
        <v>86.99</v>
      </c>
      <c r="I54" s="24" t="s">
        <v>589</v>
      </c>
      <c r="J54" s="24" t="s">
        <v>111</v>
      </c>
      <c r="K54" s="39">
        <v>44134</v>
      </c>
      <c r="L54" s="24">
        <v>22.91</v>
      </c>
    </row>
    <row r="55" spans="1:12" x14ac:dyDescent="0.25">
      <c r="A55" s="15">
        <v>122</v>
      </c>
      <c r="B55" s="54">
        <v>44134</v>
      </c>
      <c r="C55" s="36" t="s">
        <v>341</v>
      </c>
      <c r="D55" s="58">
        <v>440409096</v>
      </c>
      <c r="E55" s="59">
        <v>16171</v>
      </c>
      <c r="F55" s="20" t="s">
        <v>115</v>
      </c>
      <c r="G55" s="15">
        <v>116.52</v>
      </c>
      <c r="H55" s="23">
        <v>113</v>
      </c>
      <c r="I55" s="24" t="s">
        <v>113</v>
      </c>
      <c r="J55" s="24" t="s">
        <v>111</v>
      </c>
      <c r="K55" s="39">
        <v>44134</v>
      </c>
      <c r="L55" s="24">
        <v>116</v>
      </c>
    </row>
    <row r="56" spans="1:12" x14ac:dyDescent="0.25">
      <c r="A56" s="15">
        <v>123</v>
      </c>
      <c r="B56" s="54">
        <v>44141</v>
      </c>
      <c r="C56" s="36" t="s">
        <v>343</v>
      </c>
      <c r="D56" s="58">
        <v>370911424</v>
      </c>
      <c r="E56" s="59">
        <v>13769</v>
      </c>
      <c r="F56" s="20" t="s">
        <v>115</v>
      </c>
      <c r="G56" s="15">
        <v>1552.47</v>
      </c>
      <c r="H56" s="23">
        <v>64</v>
      </c>
      <c r="I56" s="24">
        <v>12.73</v>
      </c>
      <c r="J56" s="24" t="s">
        <v>111</v>
      </c>
      <c r="K56" s="39">
        <v>44141</v>
      </c>
      <c r="L56" s="24">
        <v>1553.47</v>
      </c>
    </row>
    <row r="57" spans="1:12" x14ac:dyDescent="0.25">
      <c r="A57" s="15">
        <v>125</v>
      </c>
      <c r="B57" s="54">
        <v>44148</v>
      </c>
      <c r="C57" s="36" t="s">
        <v>348</v>
      </c>
      <c r="D57" s="58">
        <v>450922456</v>
      </c>
      <c r="E57" s="59">
        <v>16702</v>
      </c>
      <c r="F57" s="20" t="s">
        <v>115</v>
      </c>
      <c r="G57" s="15">
        <v>59.94</v>
      </c>
      <c r="H57" s="23">
        <v>10.66</v>
      </c>
      <c r="I57" s="24">
        <v>24.68</v>
      </c>
      <c r="J57" s="24" t="s">
        <v>111</v>
      </c>
      <c r="K57" s="39">
        <v>44148</v>
      </c>
      <c r="L57" s="24">
        <v>59.94</v>
      </c>
    </row>
    <row r="58" spans="1:12" x14ac:dyDescent="0.25">
      <c r="A58" s="15">
        <v>130</v>
      </c>
      <c r="B58" s="54">
        <v>44209</v>
      </c>
      <c r="C58" s="36" t="s">
        <v>359</v>
      </c>
      <c r="D58" s="58">
        <v>401009402</v>
      </c>
      <c r="E58" s="59">
        <v>14893</v>
      </c>
      <c r="F58" s="20" t="s">
        <v>115</v>
      </c>
      <c r="G58" s="15">
        <v>216.43</v>
      </c>
      <c r="H58" s="23">
        <v>9.69</v>
      </c>
      <c r="I58" s="24">
        <v>0.26</v>
      </c>
      <c r="J58" s="24" t="s">
        <v>111</v>
      </c>
      <c r="K58" s="39">
        <v>44209</v>
      </c>
      <c r="L58" s="24">
        <v>216.43</v>
      </c>
    </row>
    <row r="59" spans="1:12" x14ac:dyDescent="0.25">
      <c r="A59" s="15">
        <v>134</v>
      </c>
      <c r="B59" s="54">
        <v>44232</v>
      </c>
      <c r="C59" s="36" t="s">
        <v>370</v>
      </c>
      <c r="D59" s="58">
        <v>351029406</v>
      </c>
      <c r="E59" s="59">
        <v>13086</v>
      </c>
      <c r="F59" s="20" t="s">
        <v>115</v>
      </c>
      <c r="G59" s="15">
        <v>172.75</v>
      </c>
      <c r="H59" s="23">
        <v>44781</v>
      </c>
      <c r="I59" s="24">
        <v>10.5</v>
      </c>
      <c r="J59" s="24" t="s">
        <v>111</v>
      </c>
      <c r="K59" s="39">
        <v>44233</v>
      </c>
      <c r="L59" s="24">
        <v>172.75</v>
      </c>
    </row>
    <row r="60" spans="1:12" x14ac:dyDescent="0.25">
      <c r="A60" s="15">
        <v>136</v>
      </c>
      <c r="B60" s="54">
        <v>44245</v>
      </c>
      <c r="C60" s="36" t="s">
        <v>375</v>
      </c>
      <c r="D60" s="58">
        <v>440414421</v>
      </c>
      <c r="E60" s="59">
        <v>16176</v>
      </c>
      <c r="F60" s="20" t="s">
        <v>115</v>
      </c>
      <c r="G60" s="15">
        <v>24.12</v>
      </c>
      <c r="H60" s="23">
        <v>8.01</v>
      </c>
      <c r="I60" s="24">
        <v>7.0000000000000007E-2</v>
      </c>
      <c r="J60" s="24" t="s">
        <v>111</v>
      </c>
      <c r="K60" s="39">
        <v>44246</v>
      </c>
      <c r="L60" s="24">
        <v>24.12</v>
      </c>
    </row>
    <row r="61" spans="1:12" x14ac:dyDescent="0.25">
      <c r="A61" s="15">
        <v>140</v>
      </c>
      <c r="B61" s="54">
        <v>44281</v>
      </c>
      <c r="C61" s="36" t="s">
        <v>382</v>
      </c>
      <c r="D61" s="58">
        <v>500115089</v>
      </c>
      <c r="E61" s="59">
        <v>18278</v>
      </c>
      <c r="F61" s="20" t="s">
        <v>115</v>
      </c>
      <c r="G61" s="15">
        <v>87.02</v>
      </c>
      <c r="H61" s="23">
        <v>4.45</v>
      </c>
      <c r="I61" s="24">
        <v>0.18</v>
      </c>
      <c r="J61" s="24" t="s">
        <v>111</v>
      </c>
      <c r="K61" s="39">
        <v>44281</v>
      </c>
      <c r="L61" s="24">
        <v>87.02</v>
      </c>
    </row>
    <row r="62" spans="1:12" x14ac:dyDescent="0.25">
      <c r="A62" s="15">
        <v>143</v>
      </c>
      <c r="B62" s="54">
        <v>44300</v>
      </c>
      <c r="C62" s="36" t="s">
        <v>389</v>
      </c>
      <c r="D62" s="58">
        <v>361122064</v>
      </c>
      <c r="E62" s="59">
        <v>13476</v>
      </c>
      <c r="F62" s="20" t="s">
        <v>115</v>
      </c>
      <c r="G62" s="15">
        <v>52.46</v>
      </c>
      <c r="H62" s="23" t="s">
        <v>113</v>
      </c>
      <c r="I62" s="24" t="s">
        <v>113</v>
      </c>
      <c r="J62" s="24" t="s">
        <v>111</v>
      </c>
      <c r="K62" s="39">
        <v>44286</v>
      </c>
      <c r="L62" s="24">
        <v>52.26</v>
      </c>
    </row>
    <row r="63" spans="1:12" x14ac:dyDescent="0.25">
      <c r="A63" s="15">
        <v>202</v>
      </c>
      <c r="B63" s="75">
        <v>44749</v>
      </c>
      <c r="C63" s="36" t="s">
        <v>494</v>
      </c>
      <c r="D63" s="58">
        <v>480419427</v>
      </c>
      <c r="E63" s="59">
        <v>17642</v>
      </c>
      <c r="F63" s="20" t="s">
        <v>115</v>
      </c>
      <c r="G63" s="15">
        <v>0.82</v>
      </c>
      <c r="H63" s="23">
        <v>12</v>
      </c>
      <c r="I63" s="24">
        <v>0.14000000000000001</v>
      </c>
      <c r="J63" s="24" t="s">
        <v>111</v>
      </c>
      <c r="K63" s="39">
        <v>44364</v>
      </c>
      <c r="L63" s="24">
        <v>0.82</v>
      </c>
    </row>
    <row r="64" spans="1:12" x14ac:dyDescent="0.25">
      <c r="A64" s="15">
        <v>155</v>
      </c>
      <c r="B64" s="54">
        <v>44480</v>
      </c>
      <c r="C64" s="36" t="s">
        <v>411</v>
      </c>
      <c r="D64" s="58">
        <v>6602221186</v>
      </c>
      <c r="E64" s="59">
        <v>24160</v>
      </c>
      <c r="F64" s="20" t="s">
        <v>115</v>
      </c>
      <c r="G64" s="15">
        <v>11.7</v>
      </c>
      <c r="H64" s="23">
        <v>250</v>
      </c>
      <c r="I64" s="24">
        <v>3.83</v>
      </c>
      <c r="J64" s="24" t="s">
        <v>111</v>
      </c>
      <c r="K64" s="39">
        <v>44481</v>
      </c>
      <c r="L64" s="24">
        <v>11.7</v>
      </c>
    </row>
    <row r="65" spans="1:12" x14ac:dyDescent="0.25">
      <c r="A65" s="15">
        <v>8</v>
      </c>
      <c r="B65" s="16">
        <v>43301</v>
      </c>
      <c r="C65" s="36" t="s">
        <v>140</v>
      </c>
      <c r="D65" s="58">
        <v>6012221743</v>
      </c>
      <c r="E65" s="59">
        <v>22272</v>
      </c>
      <c r="F65" s="20" t="s">
        <v>115</v>
      </c>
      <c r="G65" s="15">
        <v>580.21</v>
      </c>
      <c r="H65" s="23">
        <v>1243</v>
      </c>
      <c r="I65" s="24">
        <v>60.17</v>
      </c>
      <c r="J65" s="24" t="s">
        <v>111</v>
      </c>
      <c r="K65" s="27">
        <v>43481</v>
      </c>
      <c r="L65" s="29">
        <v>195.15</v>
      </c>
    </row>
    <row r="66" spans="1:12" x14ac:dyDescent="0.25">
      <c r="A66" s="15">
        <v>157</v>
      </c>
      <c r="B66" s="54">
        <v>44504</v>
      </c>
      <c r="C66" s="36" t="s">
        <v>415</v>
      </c>
      <c r="D66" s="58">
        <v>490212036</v>
      </c>
      <c r="E66" s="59">
        <v>17941</v>
      </c>
      <c r="F66" s="20" t="s">
        <v>115</v>
      </c>
      <c r="G66" s="15">
        <v>2.1800000000000002</v>
      </c>
      <c r="H66" s="23">
        <v>39.979999999999997</v>
      </c>
      <c r="I66" s="24">
        <v>0.45</v>
      </c>
      <c r="J66" s="24" t="s">
        <v>111</v>
      </c>
      <c r="K66" s="39">
        <v>44525</v>
      </c>
      <c r="L66" s="24">
        <v>3.12</v>
      </c>
    </row>
    <row r="67" spans="1:12" x14ac:dyDescent="0.25">
      <c r="A67" s="15">
        <v>160</v>
      </c>
      <c r="B67" s="54">
        <v>44571</v>
      </c>
      <c r="C67" s="36" t="s">
        <v>420</v>
      </c>
      <c r="D67" s="58">
        <v>6301230936</v>
      </c>
      <c r="E67" s="59">
        <v>23034</v>
      </c>
      <c r="F67" s="20" t="s">
        <v>115</v>
      </c>
      <c r="G67" s="15">
        <v>10.84</v>
      </c>
      <c r="H67" s="23">
        <v>4000</v>
      </c>
      <c r="I67" s="24">
        <v>0.98</v>
      </c>
      <c r="J67" s="24" t="s">
        <v>111</v>
      </c>
      <c r="K67" s="39">
        <v>44575</v>
      </c>
      <c r="L67" s="24">
        <v>10.84</v>
      </c>
    </row>
    <row r="68" spans="1:12" x14ac:dyDescent="0.25">
      <c r="A68" s="15">
        <v>171</v>
      </c>
      <c r="B68" s="75">
        <v>44663</v>
      </c>
      <c r="C68" s="36" t="s">
        <v>442</v>
      </c>
      <c r="D68" s="58">
        <v>400323425</v>
      </c>
      <c r="E68" s="59">
        <v>14693</v>
      </c>
      <c r="F68" s="20" t="s">
        <v>115</v>
      </c>
      <c r="G68" s="15">
        <v>96.91</v>
      </c>
      <c r="H68" s="23">
        <v>14.9</v>
      </c>
      <c r="I68" s="24">
        <v>6.31</v>
      </c>
      <c r="J68" s="24" t="s">
        <v>111</v>
      </c>
      <c r="K68" s="39">
        <v>44580</v>
      </c>
      <c r="L68" s="24">
        <v>104.59</v>
      </c>
    </row>
    <row r="69" spans="1:12" x14ac:dyDescent="0.25">
      <c r="A69" s="15">
        <v>159</v>
      </c>
      <c r="B69" s="54">
        <v>44567</v>
      </c>
      <c r="C69" s="36" t="s">
        <v>419</v>
      </c>
      <c r="D69" s="58">
        <v>431114462</v>
      </c>
      <c r="E69" s="59">
        <v>16024</v>
      </c>
      <c r="F69" s="20" t="s">
        <v>115</v>
      </c>
      <c r="G69" s="15">
        <v>21.73</v>
      </c>
      <c r="H69" s="23">
        <v>5.9</v>
      </c>
      <c r="I69" s="24">
        <v>0.06</v>
      </c>
      <c r="J69" s="24" t="s">
        <v>111</v>
      </c>
      <c r="K69" s="39">
        <v>44609</v>
      </c>
      <c r="L69" s="24">
        <v>34.39</v>
      </c>
    </row>
    <row r="70" spans="1:12" x14ac:dyDescent="0.25">
      <c r="A70" s="15">
        <v>165</v>
      </c>
      <c r="B70" s="75">
        <v>44624</v>
      </c>
      <c r="C70" s="36" t="s">
        <v>430</v>
      </c>
      <c r="D70" s="58">
        <v>470714178</v>
      </c>
      <c r="E70" s="59">
        <v>17362</v>
      </c>
      <c r="F70" s="20" t="s">
        <v>115</v>
      </c>
      <c r="G70" s="15">
        <v>84.2</v>
      </c>
      <c r="H70" s="23">
        <v>53.311999999999998</v>
      </c>
      <c r="I70" s="24">
        <v>2.2000000000000002</v>
      </c>
      <c r="J70" s="24" t="s">
        <v>111</v>
      </c>
      <c r="K70" s="39">
        <v>44627</v>
      </c>
      <c r="L70" s="24">
        <v>84.2</v>
      </c>
    </row>
    <row r="71" spans="1:12" x14ac:dyDescent="0.25">
      <c r="A71" s="15">
        <v>167</v>
      </c>
      <c r="B71" s="75">
        <v>44643</v>
      </c>
      <c r="C71" s="36" t="s">
        <v>435</v>
      </c>
      <c r="D71" s="58">
        <v>371101448</v>
      </c>
      <c r="E71" s="59">
        <v>13820</v>
      </c>
      <c r="F71" s="20" t="s">
        <v>115</v>
      </c>
      <c r="G71" s="15">
        <v>113.22</v>
      </c>
      <c r="H71" s="23">
        <v>70.66</v>
      </c>
      <c r="I71" s="24">
        <v>0.25</v>
      </c>
      <c r="J71" s="24" t="s">
        <v>111</v>
      </c>
      <c r="K71" s="39">
        <v>44643</v>
      </c>
      <c r="L71" s="24">
        <v>113.22</v>
      </c>
    </row>
    <row r="72" spans="1:12" x14ac:dyDescent="0.25">
      <c r="A72" s="15">
        <v>166</v>
      </c>
      <c r="B72" s="75">
        <v>44637</v>
      </c>
      <c r="C72" s="36" t="s">
        <v>433</v>
      </c>
      <c r="D72" s="58">
        <v>5611252262</v>
      </c>
      <c r="E72" s="59">
        <v>20784</v>
      </c>
      <c r="F72" s="20" t="s">
        <v>115</v>
      </c>
      <c r="G72" s="15">
        <v>15.88</v>
      </c>
      <c r="H72" s="23">
        <v>24.6</v>
      </c>
      <c r="I72" s="24">
        <v>4.01</v>
      </c>
      <c r="J72" s="24" t="s">
        <v>111</v>
      </c>
      <c r="K72" s="39">
        <v>44652</v>
      </c>
      <c r="L72" s="24">
        <v>15.88</v>
      </c>
    </row>
    <row r="73" spans="1:12" x14ac:dyDescent="0.25">
      <c r="A73" s="15">
        <v>178</v>
      </c>
      <c r="B73" s="75">
        <v>44697</v>
      </c>
      <c r="C73" s="36" t="s">
        <v>453</v>
      </c>
      <c r="D73" s="58">
        <v>400524455</v>
      </c>
      <c r="E73" s="59">
        <v>14755</v>
      </c>
      <c r="F73" s="20" t="s">
        <v>115</v>
      </c>
      <c r="G73" s="15">
        <v>4.3499999999999996</v>
      </c>
      <c r="H73" s="23">
        <v>6.7</v>
      </c>
      <c r="I73" s="29">
        <v>0.01</v>
      </c>
      <c r="J73" s="24" t="s">
        <v>111</v>
      </c>
      <c r="K73" s="39">
        <v>44711</v>
      </c>
      <c r="L73" s="24">
        <v>4.3499999999999996</v>
      </c>
    </row>
    <row r="74" spans="1:12" x14ac:dyDescent="0.25">
      <c r="A74" s="15">
        <v>195</v>
      </c>
      <c r="B74" s="75">
        <v>44735</v>
      </c>
      <c r="C74" s="36" t="s">
        <v>482</v>
      </c>
      <c r="D74" s="58">
        <v>370812441</v>
      </c>
      <c r="E74" s="59">
        <v>13739</v>
      </c>
      <c r="F74" s="20" t="s">
        <v>115</v>
      </c>
      <c r="G74" s="15">
        <v>3.22</v>
      </c>
      <c r="H74" s="23">
        <v>0.92</v>
      </c>
      <c r="I74" s="24">
        <v>0.44</v>
      </c>
      <c r="J74" s="24" t="s">
        <v>111</v>
      </c>
      <c r="K74" s="39">
        <v>44755</v>
      </c>
      <c r="L74" s="24">
        <v>3.22</v>
      </c>
    </row>
    <row r="75" spans="1:12" x14ac:dyDescent="0.25">
      <c r="A75" s="15">
        <v>186</v>
      </c>
      <c r="B75" s="16">
        <v>44725</v>
      </c>
      <c r="C75" s="84" t="s">
        <v>467</v>
      </c>
      <c r="D75" s="58">
        <v>431115437</v>
      </c>
      <c r="E75" s="59">
        <v>16025</v>
      </c>
      <c r="F75" s="20" t="s">
        <v>115</v>
      </c>
      <c r="G75" s="15">
        <v>0.56999999999999995</v>
      </c>
      <c r="H75" s="23">
        <v>21.5</v>
      </c>
      <c r="I75" s="24" t="s">
        <v>113</v>
      </c>
      <c r="J75" s="24" t="s">
        <v>111</v>
      </c>
      <c r="K75" s="39">
        <v>44774</v>
      </c>
      <c r="L75" s="24">
        <v>0.12</v>
      </c>
    </row>
    <row r="76" spans="1:12" x14ac:dyDescent="0.25">
      <c r="A76" s="15">
        <v>205</v>
      </c>
      <c r="B76" s="75">
        <v>44768</v>
      </c>
      <c r="C76" s="36" t="s">
        <v>500</v>
      </c>
      <c r="D76" s="58">
        <v>480116414</v>
      </c>
      <c r="E76" s="59">
        <v>17548</v>
      </c>
      <c r="F76" s="20" t="s">
        <v>115</v>
      </c>
      <c r="G76" s="15">
        <v>10.75</v>
      </c>
      <c r="H76" s="23">
        <v>23</v>
      </c>
      <c r="I76" s="24">
        <v>0.75</v>
      </c>
      <c r="J76" s="24" t="s">
        <v>111</v>
      </c>
      <c r="K76" s="39">
        <v>44785</v>
      </c>
      <c r="L76" s="24">
        <v>10.75</v>
      </c>
    </row>
    <row r="77" spans="1:12" x14ac:dyDescent="0.25">
      <c r="A77" s="15">
        <v>196</v>
      </c>
      <c r="B77" s="75">
        <v>44739</v>
      </c>
      <c r="C77" s="36" t="s">
        <v>459</v>
      </c>
      <c r="D77" s="58">
        <v>6304161512</v>
      </c>
      <c r="E77" s="59">
        <v>23117</v>
      </c>
      <c r="F77" s="20" t="s">
        <v>115</v>
      </c>
      <c r="G77" s="15">
        <v>0.45</v>
      </c>
      <c r="H77" s="23">
        <v>3.99</v>
      </c>
      <c r="I77" s="24">
        <v>0.28000000000000003</v>
      </c>
      <c r="J77" s="24" t="s">
        <v>111</v>
      </c>
      <c r="K77" s="39">
        <v>44788</v>
      </c>
      <c r="L77" s="24">
        <v>1.38</v>
      </c>
    </row>
    <row r="78" spans="1:12" x14ac:dyDescent="0.25">
      <c r="A78" s="15">
        <v>210</v>
      </c>
      <c r="B78" s="75">
        <v>44797</v>
      </c>
      <c r="C78" s="36" t="s">
        <v>507</v>
      </c>
      <c r="D78" s="58">
        <v>330507439</v>
      </c>
      <c r="E78" s="59">
        <v>12181</v>
      </c>
      <c r="F78" s="20" t="s">
        <v>115</v>
      </c>
      <c r="G78" s="15">
        <v>80.37</v>
      </c>
      <c r="H78" s="23">
        <v>119</v>
      </c>
      <c r="I78" s="24">
        <v>3.9</v>
      </c>
      <c r="J78" s="24" t="s">
        <v>111</v>
      </c>
      <c r="K78" s="39">
        <v>44797</v>
      </c>
      <c r="L78" s="24">
        <v>80.37</v>
      </c>
    </row>
    <row r="79" spans="1:12" x14ac:dyDescent="0.25">
      <c r="A79" s="15">
        <v>219</v>
      </c>
      <c r="B79" s="75">
        <v>44825</v>
      </c>
      <c r="C79" s="36" t="s">
        <v>524</v>
      </c>
      <c r="D79" s="58">
        <v>481231020</v>
      </c>
      <c r="E79" s="59">
        <v>17898</v>
      </c>
      <c r="F79" s="20" t="s">
        <v>115</v>
      </c>
      <c r="G79" s="15">
        <v>70.739999999999995</v>
      </c>
      <c r="H79" s="23">
        <v>42.79</v>
      </c>
      <c r="I79" s="24">
        <v>1.5</v>
      </c>
      <c r="J79" s="24" t="s">
        <v>111</v>
      </c>
      <c r="K79" s="39">
        <v>44825</v>
      </c>
      <c r="L79" s="24">
        <v>70.739999999999995</v>
      </c>
    </row>
    <row r="80" spans="1:12" x14ac:dyDescent="0.25">
      <c r="A80" s="15">
        <v>227</v>
      </c>
      <c r="B80" s="75">
        <v>44860</v>
      </c>
      <c r="C80" s="36" t="s">
        <v>536</v>
      </c>
      <c r="D80" s="58">
        <v>511127244</v>
      </c>
      <c r="E80" s="59">
        <v>18959</v>
      </c>
      <c r="F80" s="20" t="s">
        <v>115</v>
      </c>
      <c r="G80" s="15">
        <v>10.44</v>
      </c>
      <c r="H80" s="23">
        <v>63</v>
      </c>
      <c r="I80" s="24" t="s">
        <v>113</v>
      </c>
      <c r="J80" s="24" t="s">
        <v>111</v>
      </c>
      <c r="K80" s="39">
        <v>44874</v>
      </c>
      <c r="L80" s="24">
        <v>24</v>
      </c>
    </row>
    <row r="81" spans="1:12" x14ac:dyDescent="0.25">
      <c r="A81" s="15">
        <v>235</v>
      </c>
      <c r="B81" s="75">
        <v>44881</v>
      </c>
      <c r="C81" s="36" t="s">
        <v>554</v>
      </c>
      <c r="D81" s="58">
        <v>460902175</v>
      </c>
      <c r="E81" s="59">
        <v>17047</v>
      </c>
      <c r="F81" s="20" t="s">
        <v>115</v>
      </c>
      <c r="G81" s="15">
        <v>6.24</v>
      </c>
      <c r="H81" s="23">
        <v>21.98</v>
      </c>
      <c r="I81" s="24" t="s">
        <v>113</v>
      </c>
      <c r="J81" s="24" t="s">
        <v>111</v>
      </c>
      <c r="K81" s="39">
        <v>44882</v>
      </c>
      <c r="L81" s="24">
        <v>6.24</v>
      </c>
    </row>
    <row r="82" spans="1:12" x14ac:dyDescent="0.25">
      <c r="A82" s="15">
        <v>239</v>
      </c>
      <c r="B82" s="75">
        <v>44888</v>
      </c>
      <c r="C82" s="36" t="s">
        <v>560</v>
      </c>
      <c r="D82" s="58">
        <v>481204085</v>
      </c>
      <c r="E82" s="59">
        <v>17871</v>
      </c>
      <c r="F82" s="20" t="s">
        <v>115</v>
      </c>
      <c r="G82" s="15">
        <v>46.54</v>
      </c>
      <c r="H82" s="23">
        <v>130</v>
      </c>
      <c r="I82" s="24" t="s">
        <v>113</v>
      </c>
      <c r="J82" s="24" t="s">
        <v>111</v>
      </c>
      <c r="K82" s="39">
        <v>44888</v>
      </c>
      <c r="L82" s="24">
        <v>46.54</v>
      </c>
    </row>
    <row r="83" spans="1:12" x14ac:dyDescent="0.25">
      <c r="A83" s="15">
        <v>232</v>
      </c>
      <c r="B83" s="75">
        <v>44874</v>
      </c>
      <c r="C83" s="36" t="s">
        <v>547</v>
      </c>
      <c r="D83" s="58">
        <v>451130446</v>
      </c>
      <c r="E83" s="59">
        <v>16771</v>
      </c>
      <c r="F83" s="20" t="s">
        <v>115</v>
      </c>
      <c r="G83" s="15">
        <v>14.13</v>
      </c>
      <c r="H83" s="23">
        <v>13.34</v>
      </c>
      <c r="I83" s="24" t="s">
        <v>113</v>
      </c>
      <c r="J83" s="24" t="s">
        <v>111</v>
      </c>
      <c r="K83" s="39">
        <v>44900</v>
      </c>
      <c r="L83" s="24">
        <v>16.16</v>
      </c>
    </row>
    <row r="84" spans="1:12" x14ac:dyDescent="0.25">
      <c r="A84" s="15">
        <v>137</v>
      </c>
      <c r="B84" s="54">
        <v>44250</v>
      </c>
      <c r="C84" s="36" t="s">
        <v>377</v>
      </c>
      <c r="D84" s="58">
        <v>431207439</v>
      </c>
      <c r="E84" s="59">
        <v>16047</v>
      </c>
      <c r="F84" s="20" t="s">
        <v>115</v>
      </c>
      <c r="G84" s="15">
        <v>0.92</v>
      </c>
      <c r="H84" s="23">
        <v>5.7</v>
      </c>
      <c r="I84" s="24">
        <v>0.05</v>
      </c>
      <c r="J84" s="24" t="s">
        <v>111</v>
      </c>
      <c r="K84" s="39">
        <v>44967</v>
      </c>
      <c r="L84" s="24">
        <v>47.93</v>
      </c>
    </row>
    <row r="85" spans="1:12" x14ac:dyDescent="0.25">
      <c r="A85" s="15">
        <v>247</v>
      </c>
      <c r="B85" s="75">
        <v>44939</v>
      </c>
      <c r="C85" s="36" t="s">
        <v>575</v>
      </c>
      <c r="D85" s="58">
        <v>380710066</v>
      </c>
      <c r="E85" s="59">
        <v>14071</v>
      </c>
      <c r="F85" s="20" t="s">
        <v>115</v>
      </c>
      <c r="G85" s="15">
        <v>104.86</v>
      </c>
      <c r="H85" s="23">
        <v>10.9</v>
      </c>
      <c r="I85" s="24">
        <v>1.19</v>
      </c>
      <c r="J85" s="24" t="s">
        <v>111</v>
      </c>
      <c r="K85" s="39">
        <v>44967</v>
      </c>
      <c r="L85" s="24">
        <v>104.86</v>
      </c>
    </row>
    <row r="86" spans="1:12" x14ac:dyDescent="0.25">
      <c r="A86" s="15">
        <v>229</v>
      </c>
      <c r="B86" s="75">
        <v>44861</v>
      </c>
      <c r="C86" s="36" t="s">
        <v>540</v>
      </c>
      <c r="D86" s="58">
        <v>490709375</v>
      </c>
      <c r="E86" s="59">
        <v>18088</v>
      </c>
      <c r="F86" s="20" t="s">
        <v>115</v>
      </c>
      <c r="G86" s="15">
        <v>50.25</v>
      </c>
      <c r="H86" s="23">
        <v>56</v>
      </c>
      <c r="I86" s="24">
        <v>0.01</v>
      </c>
      <c r="J86" s="24" t="s">
        <v>111</v>
      </c>
      <c r="K86" s="39">
        <v>44985</v>
      </c>
      <c r="L86" s="24">
        <v>740</v>
      </c>
    </row>
    <row r="87" spans="1:12" x14ac:dyDescent="0.25">
      <c r="A87" s="15">
        <v>52</v>
      </c>
      <c r="B87" s="16">
        <v>43399</v>
      </c>
      <c r="C87" s="36" t="s">
        <v>220</v>
      </c>
      <c r="D87" s="58">
        <v>500811125</v>
      </c>
      <c r="E87" s="59">
        <v>18486</v>
      </c>
      <c r="F87" s="20" t="s">
        <v>115</v>
      </c>
      <c r="G87" s="15">
        <v>0.87</v>
      </c>
      <c r="H87" s="23">
        <v>19.059999999999999</v>
      </c>
      <c r="I87" s="24">
        <v>0.28000000000000003</v>
      </c>
      <c r="J87" s="24" t="s">
        <v>111</v>
      </c>
      <c r="K87" s="27">
        <v>44454</v>
      </c>
      <c r="L87" s="24" t="s">
        <v>113</v>
      </c>
    </row>
    <row r="88" spans="1:12" x14ac:dyDescent="0.25">
      <c r="A88" s="15">
        <v>168</v>
      </c>
      <c r="B88" s="75">
        <v>44655</v>
      </c>
      <c r="C88" s="36" t="s">
        <v>437</v>
      </c>
      <c r="D88" s="58">
        <v>500515049</v>
      </c>
      <c r="E88" s="59">
        <v>18398</v>
      </c>
      <c r="F88" s="20" t="s">
        <v>115</v>
      </c>
      <c r="G88" s="15">
        <v>0.23</v>
      </c>
      <c r="H88" s="23">
        <v>12.36</v>
      </c>
      <c r="I88" s="24" t="s">
        <v>113</v>
      </c>
      <c r="J88" s="24" t="s">
        <v>111</v>
      </c>
      <c r="K88" s="24" t="s">
        <v>588</v>
      </c>
      <c r="L88" s="24" t="s">
        <v>113</v>
      </c>
    </row>
    <row r="89" spans="1:12" x14ac:dyDescent="0.25">
      <c r="A89" s="15">
        <v>185</v>
      </c>
      <c r="B89" s="75">
        <v>44718</v>
      </c>
      <c r="C89" s="36" t="s">
        <v>466</v>
      </c>
      <c r="D89" s="58">
        <v>430807409</v>
      </c>
      <c r="E89" s="59">
        <v>15925</v>
      </c>
      <c r="F89" s="20" t="s">
        <v>115</v>
      </c>
      <c r="G89" s="76">
        <v>771.19</v>
      </c>
      <c r="H89" s="23">
        <v>11.43</v>
      </c>
      <c r="I89" s="24" t="s">
        <v>113</v>
      </c>
      <c r="J89" s="24" t="s">
        <v>111</v>
      </c>
      <c r="K89" s="39">
        <v>43221</v>
      </c>
      <c r="L89" s="24" t="s">
        <v>113</v>
      </c>
    </row>
    <row r="90" spans="1:12" x14ac:dyDescent="0.25">
      <c r="A90" s="15">
        <v>249</v>
      </c>
      <c r="B90" s="75">
        <v>44945</v>
      </c>
      <c r="C90" s="36" t="s">
        <v>579</v>
      </c>
      <c r="D90" s="58">
        <v>511126188</v>
      </c>
      <c r="E90" s="59">
        <v>18958</v>
      </c>
      <c r="F90" s="20" t="s">
        <v>115</v>
      </c>
      <c r="G90" s="15">
        <v>7.3</v>
      </c>
      <c r="H90" s="23">
        <v>23.71</v>
      </c>
      <c r="I90" s="24">
        <v>1.71</v>
      </c>
      <c r="J90" s="24" t="s">
        <v>111</v>
      </c>
      <c r="K90" s="24" t="s">
        <v>588</v>
      </c>
      <c r="L90" s="24" t="s">
        <v>113</v>
      </c>
    </row>
    <row r="91" spans="1:12" x14ac:dyDescent="0.25">
      <c r="A91" s="15">
        <v>127</v>
      </c>
      <c r="B91" s="54">
        <v>44162</v>
      </c>
      <c r="C91" s="36" t="s">
        <v>353</v>
      </c>
      <c r="D91" s="58">
        <v>491217311</v>
      </c>
      <c r="E91" s="59">
        <v>15692</v>
      </c>
      <c r="F91" s="20" t="s">
        <v>115</v>
      </c>
      <c r="G91" s="15">
        <v>0.01</v>
      </c>
      <c r="H91" s="23">
        <v>20</v>
      </c>
      <c r="I91" s="24">
        <v>0.01</v>
      </c>
      <c r="J91" s="24" t="s">
        <v>135</v>
      </c>
      <c r="K91" s="39">
        <v>44076</v>
      </c>
      <c r="L91" s="71">
        <v>2.67</v>
      </c>
    </row>
    <row r="92" spans="1:12" x14ac:dyDescent="0.25">
      <c r="A92" s="15">
        <v>163</v>
      </c>
      <c r="B92" s="75">
        <v>44609</v>
      </c>
      <c r="C92" s="36" t="s">
        <v>426</v>
      </c>
      <c r="D92" s="58">
        <v>351215433</v>
      </c>
      <c r="E92" s="59">
        <v>13133</v>
      </c>
      <c r="F92" s="20" t="s">
        <v>115</v>
      </c>
      <c r="G92" s="15">
        <v>25.19</v>
      </c>
      <c r="H92" s="23">
        <v>41.4</v>
      </c>
      <c r="I92" s="24">
        <v>0.12</v>
      </c>
      <c r="J92" s="24" t="s">
        <v>135</v>
      </c>
      <c r="K92" s="39">
        <v>44672</v>
      </c>
      <c r="L92" s="24">
        <v>1.33</v>
      </c>
    </row>
    <row r="93" spans="1:12" x14ac:dyDescent="0.25">
      <c r="A93" s="15">
        <v>203</v>
      </c>
      <c r="B93" s="75">
        <v>44749</v>
      </c>
      <c r="C93" s="36" t="s">
        <v>496</v>
      </c>
      <c r="D93" s="58">
        <v>520811237</v>
      </c>
      <c r="E93" s="59">
        <v>19217</v>
      </c>
      <c r="F93" s="20" t="s">
        <v>115</v>
      </c>
      <c r="G93" s="15">
        <v>13.01</v>
      </c>
      <c r="H93" s="23">
        <v>679</v>
      </c>
      <c r="I93" s="24">
        <v>3.48</v>
      </c>
      <c r="J93" s="24" t="s">
        <v>135</v>
      </c>
      <c r="K93" s="39">
        <v>44725</v>
      </c>
      <c r="L93" s="24">
        <v>13.01</v>
      </c>
    </row>
    <row r="94" spans="1:12" x14ac:dyDescent="0.25">
      <c r="A94" s="15">
        <v>194</v>
      </c>
      <c r="B94" s="75">
        <v>44734</v>
      </c>
      <c r="C94" s="36" t="s">
        <v>481</v>
      </c>
      <c r="D94" s="58">
        <v>460525481</v>
      </c>
      <c r="E94" s="59">
        <v>16947</v>
      </c>
      <c r="F94" s="20" t="s">
        <v>115</v>
      </c>
      <c r="G94" s="15">
        <v>14.06</v>
      </c>
      <c r="H94" s="23">
        <v>317</v>
      </c>
      <c r="I94" s="24">
        <v>0.24</v>
      </c>
      <c r="J94" s="24" t="s">
        <v>135</v>
      </c>
      <c r="K94" s="39">
        <v>44734</v>
      </c>
      <c r="L94" s="24">
        <v>14.06</v>
      </c>
    </row>
    <row r="95" spans="1:12" x14ac:dyDescent="0.25">
      <c r="A95" s="15">
        <v>204</v>
      </c>
      <c r="B95" s="75">
        <v>44757</v>
      </c>
      <c r="C95" s="36" t="s">
        <v>498</v>
      </c>
      <c r="D95" s="58">
        <v>6002090215</v>
      </c>
      <c r="E95" s="59">
        <v>21955</v>
      </c>
      <c r="F95" s="20" t="s">
        <v>115</v>
      </c>
      <c r="G95" s="15">
        <v>3.32</v>
      </c>
      <c r="H95" s="23">
        <v>102</v>
      </c>
      <c r="I95" s="24">
        <v>0.09</v>
      </c>
      <c r="J95" s="24" t="s">
        <v>135</v>
      </c>
      <c r="K95" s="39">
        <v>44757</v>
      </c>
      <c r="L95" s="24">
        <v>3.32</v>
      </c>
    </row>
    <row r="96" spans="1:12" x14ac:dyDescent="0.25">
      <c r="A96" s="15">
        <v>206</v>
      </c>
      <c r="B96" s="75">
        <v>44771</v>
      </c>
      <c r="C96" s="36" t="s">
        <v>502</v>
      </c>
      <c r="D96" s="58">
        <v>500922389</v>
      </c>
      <c r="E96" s="59">
        <v>18528</v>
      </c>
      <c r="F96" s="20" t="s">
        <v>115</v>
      </c>
      <c r="G96" s="15">
        <v>4.87</v>
      </c>
      <c r="H96" s="23">
        <v>26.7</v>
      </c>
      <c r="I96" s="24">
        <v>0.02</v>
      </c>
      <c r="J96" s="24" t="s">
        <v>135</v>
      </c>
      <c r="K96" s="39">
        <v>44771</v>
      </c>
      <c r="L96" s="24">
        <v>46.49</v>
      </c>
    </row>
    <row r="97" spans="1:12" x14ac:dyDescent="0.25">
      <c r="A97" s="15">
        <v>197</v>
      </c>
      <c r="B97" s="75">
        <v>44739</v>
      </c>
      <c r="C97" s="36" t="s">
        <v>485</v>
      </c>
      <c r="D97" s="58">
        <v>390421408</v>
      </c>
      <c r="E97" s="59">
        <v>14356</v>
      </c>
      <c r="F97" s="20" t="s">
        <v>115</v>
      </c>
      <c r="G97" s="15">
        <v>23.9</v>
      </c>
      <c r="H97" s="23">
        <v>25.3</v>
      </c>
      <c r="I97" s="24">
        <v>0.97</v>
      </c>
      <c r="J97" s="24" t="s">
        <v>135</v>
      </c>
      <c r="K97" s="39">
        <v>44820</v>
      </c>
      <c r="L97" s="24">
        <v>3.1</v>
      </c>
    </row>
    <row r="98" spans="1:12" x14ac:dyDescent="0.25">
      <c r="A98" s="15">
        <v>222</v>
      </c>
      <c r="B98" s="75">
        <v>44841</v>
      </c>
      <c r="C98" s="36" t="s">
        <v>528</v>
      </c>
      <c r="D98" s="58">
        <v>530106275</v>
      </c>
      <c r="E98" s="59">
        <v>19365</v>
      </c>
      <c r="F98" s="20" t="s">
        <v>115</v>
      </c>
      <c r="G98" s="15">
        <v>31.52</v>
      </c>
      <c r="H98" s="23">
        <v>279</v>
      </c>
      <c r="I98" s="24">
        <v>1.67</v>
      </c>
      <c r="J98" s="24" t="s">
        <v>135</v>
      </c>
      <c r="K98" s="39">
        <v>44841</v>
      </c>
      <c r="L98" s="24">
        <v>31.52</v>
      </c>
    </row>
    <row r="99" spans="1:12" x14ac:dyDescent="0.25">
      <c r="A99" s="15">
        <v>220</v>
      </c>
      <c r="B99" s="75">
        <v>44826</v>
      </c>
      <c r="C99" s="36" t="s">
        <v>525</v>
      </c>
      <c r="D99" s="58">
        <v>6201220773</v>
      </c>
      <c r="E99" s="59">
        <v>22668</v>
      </c>
      <c r="F99" s="20" t="s">
        <v>115</v>
      </c>
      <c r="G99" s="15">
        <v>1.57</v>
      </c>
      <c r="H99" s="23">
        <v>235</v>
      </c>
      <c r="I99" s="24">
        <v>0.03</v>
      </c>
      <c r="J99" s="24" t="s">
        <v>135</v>
      </c>
      <c r="K99" s="39">
        <v>44861</v>
      </c>
      <c r="L99" s="24">
        <v>1.57</v>
      </c>
    </row>
    <row r="100" spans="1:12" x14ac:dyDescent="0.25">
      <c r="A100" s="15">
        <v>230</v>
      </c>
      <c r="B100" s="75">
        <v>44869</v>
      </c>
      <c r="C100" s="36" t="s">
        <v>543</v>
      </c>
      <c r="D100" s="58">
        <v>7011114902</v>
      </c>
      <c r="E100" s="59">
        <v>25883</v>
      </c>
      <c r="F100" s="20" t="s">
        <v>115</v>
      </c>
      <c r="G100" s="15">
        <v>0.56999999999999995</v>
      </c>
      <c r="H100" s="23">
        <v>71.438999999999993</v>
      </c>
      <c r="I100" s="24">
        <v>1.64</v>
      </c>
      <c r="J100" s="24" t="s">
        <v>135</v>
      </c>
      <c r="K100" s="39">
        <v>44872</v>
      </c>
      <c r="L100" s="24">
        <v>0.56999999999999995</v>
      </c>
    </row>
    <row r="101" spans="1:12" x14ac:dyDescent="0.25">
      <c r="A101" s="15">
        <v>223</v>
      </c>
      <c r="B101" s="75">
        <v>44844</v>
      </c>
      <c r="C101" s="36" t="s">
        <v>529</v>
      </c>
      <c r="D101" s="58">
        <v>7308165326</v>
      </c>
      <c r="E101" s="59">
        <v>26892</v>
      </c>
      <c r="F101" s="20" t="s">
        <v>115</v>
      </c>
      <c r="G101" s="15">
        <v>385.06</v>
      </c>
      <c r="H101" s="23">
        <v>371</v>
      </c>
      <c r="I101" s="24">
        <v>4.57</v>
      </c>
      <c r="J101" s="24" t="s">
        <v>135</v>
      </c>
      <c r="K101" s="39">
        <v>44879</v>
      </c>
      <c r="L101" s="24">
        <v>385.06</v>
      </c>
    </row>
    <row r="102" spans="1:12" x14ac:dyDescent="0.25">
      <c r="A102" s="15">
        <v>233</v>
      </c>
      <c r="B102" s="75">
        <v>44879</v>
      </c>
      <c r="C102" s="36" t="s">
        <v>549</v>
      </c>
      <c r="D102" s="58">
        <v>450707430</v>
      </c>
      <c r="E102" s="59">
        <v>16625</v>
      </c>
      <c r="F102" s="20" t="s">
        <v>115</v>
      </c>
      <c r="G102" s="15">
        <v>5.48</v>
      </c>
      <c r="H102" s="23">
        <v>112</v>
      </c>
      <c r="I102" s="24">
        <v>0.01</v>
      </c>
      <c r="J102" s="24" t="s">
        <v>135</v>
      </c>
      <c r="K102" s="39">
        <v>44887</v>
      </c>
      <c r="L102" s="24">
        <v>5.48</v>
      </c>
    </row>
    <row r="103" spans="1:12" x14ac:dyDescent="0.25">
      <c r="A103" s="15">
        <v>221</v>
      </c>
      <c r="B103" s="75">
        <v>44840</v>
      </c>
      <c r="C103" s="36" t="s">
        <v>527</v>
      </c>
      <c r="D103" s="58">
        <v>510615249</v>
      </c>
      <c r="E103" s="59">
        <v>18794</v>
      </c>
      <c r="F103" s="20" t="s">
        <v>115</v>
      </c>
      <c r="G103" s="15">
        <v>10.44</v>
      </c>
      <c r="H103" s="23">
        <v>123</v>
      </c>
      <c r="I103" s="24">
        <v>0.06</v>
      </c>
      <c r="J103" s="24" t="s">
        <v>135</v>
      </c>
      <c r="K103" s="39">
        <v>44893</v>
      </c>
      <c r="L103" s="24">
        <v>1.3</v>
      </c>
    </row>
    <row r="104" spans="1:12" x14ac:dyDescent="0.25">
      <c r="A104" s="15">
        <v>225</v>
      </c>
      <c r="B104" s="75">
        <v>44858</v>
      </c>
      <c r="C104" s="36" t="s">
        <v>532</v>
      </c>
      <c r="D104" s="58">
        <v>5406070285</v>
      </c>
      <c r="E104" s="59">
        <v>19882</v>
      </c>
      <c r="F104" s="20" t="s">
        <v>115</v>
      </c>
      <c r="G104" s="15">
        <v>29.24</v>
      </c>
      <c r="H104" s="23">
        <v>79.34</v>
      </c>
      <c r="I104" s="24">
        <v>0.18</v>
      </c>
      <c r="J104" s="24" t="s">
        <v>135</v>
      </c>
      <c r="K104" s="39">
        <v>44893</v>
      </c>
      <c r="L104" s="24">
        <v>2.64</v>
      </c>
    </row>
    <row r="105" spans="1:12" x14ac:dyDescent="0.25">
      <c r="A105" s="15">
        <v>241</v>
      </c>
      <c r="B105" s="54">
        <v>44902</v>
      </c>
      <c r="C105" s="36" t="s">
        <v>565</v>
      </c>
      <c r="D105" s="58">
        <v>460522437</v>
      </c>
      <c r="E105" s="59">
        <v>16944</v>
      </c>
      <c r="F105" s="20" t="s">
        <v>115</v>
      </c>
      <c r="G105" s="15">
        <v>6.3</v>
      </c>
      <c r="H105" s="23">
        <v>33.29</v>
      </c>
      <c r="I105" s="24">
        <v>6.3</v>
      </c>
      <c r="J105" s="24" t="s">
        <v>135</v>
      </c>
      <c r="K105" s="39">
        <v>44902</v>
      </c>
      <c r="L105" s="24">
        <v>6.3</v>
      </c>
    </row>
    <row r="106" spans="1:12" x14ac:dyDescent="0.25">
      <c r="A106" s="15">
        <v>237</v>
      </c>
      <c r="B106" s="75">
        <v>44886</v>
      </c>
      <c r="C106" s="36" t="s">
        <v>557</v>
      </c>
      <c r="D106" s="58">
        <v>6408201932</v>
      </c>
      <c r="E106" s="59">
        <v>23609</v>
      </c>
      <c r="F106" s="20" t="s">
        <v>115</v>
      </c>
      <c r="G106" s="15">
        <v>632.97</v>
      </c>
      <c r="H106" s="23">
        <v>487</v>
      </c>
      <c r="I106" s="24">
        <v>5.78</v>
      </c>
      <c r="J106" s="24" t="s">
        <v>135</v>
      </c>
      <c r="K106" s="39">
        <v>44939</v>
      </c>
      <c r="L106" s="24">
        <v>5.78</v>
      </c>
    </row>
    <row r="107" spans="1:12" x14ac:dyDescent="0.25">
      <c r="A107" s="15">
        <v>10</v>
      </c>
      <c r="B107" s="16">
        <v>43312</v>
      </c>
      <c r="C107" s="36" t="s">
        <v>145</v>
      </c>
      <c r="D107" s="58">
        <v>410112409</v>
      </c>
      <c r="E107" s="59">
        <v>14988</v>
      </c>
      <c r="F107" s="20" t="s">
        <v>115</v>
      </c>
      <c r="G107" s="15">
        <v>574.29999999999995</v>
      </c>
      <c r="H107" s="23">
        <v>574.29999999999995</v>
      </c>
      <c r="I107" s="24">
        <v>0.59</v>
      </c>
      <c r="J107" s="24" t="s">
        <v>135</v>
      </c>
      <c r="K107" s="85">
        <v>44484</v>
      </c>
      <c r="L107" s="24">
        <v>22.11</v>
      </c>
    </row>
    <row r="108" spans="1:12" x14ac:dyDescent="0.25">
      <c r="A108" s="15">
        <v>91</v>
      </c>
      <c r="B108" s="16">
        <v>43656</v>
      </c>
      <c r="C108" s="36" t="s">
        <v>279</v>
      </c>
      <c r="D108" s="58">
        <v>6012764021</v>
      </c>
      <c r="E108" s="59">
        <v>22276</v>
      </c>
      <c r="F108" s="20" t="s">
        <v>115</v>
      </c>
      <c r="G108" s="15">
        <v>575.66999999999996</v>
      </c>
      <c r="H108" s="23">
        <v>1166</v>
      </c>
      <c r="I108" s="24">
        <v>1.42</v>
      </c>
      <c r="J108" s="24" t="s">
        <v>135</v>
      </c>
      <c r="K108" s="39">
        <v>44084</v>
      </c>
      <c r="L108" s="24">
        <v>120.87</v>
      </c>
    </row>
    <row r="109" spans="1:12" x14ac:dyDescent="0.25">
      <c r="A109" s="15">
        <v>174</v>
      </c>
      <c r="B109" s="75">
        <v>44680</v>
      </c>
      <c r="C109" s="36" t="s">
        <v>446</v>
      </c>
      <c r="D109" s="58">
        <v>390305407</v>
      </c>
      <c r="E109" s="59">
        <v>14309</v>
      </c>
      <c r="F109" s="20" t="s">
        <v>115</v>
      </c>
      <c r="G109" s="15">
        <v>17.670000000000002</v>
      </c>
      <c r="H109" s="23">
        <v>119</v>
      </c>
      <c r="I109" s="24">
        <v>6.66</v>
      </c>
      <c r="J109" s="24" t="s">
        <v>135</v>
      </c>
      <c r="K109" s="24" t="s">
        <v>588</v>
      </c>
      <c r="L109" s="24" t="s">
        <v>113</v>
      </c>
    </row>
    <row r="110" spans="1:12" x14ac:dyDescent="0.25">
      <c r="A110" s="15">
        <v>199</v>
      </c>
      <c r="B110" s="75">
        <v>44742</v>
      </c>
      <c r="C110" s="36" t="s">
        <v>488</v>
      </c>
      <c r="D110" s="58">
        <v>6309140431</v>
      </c>
      <c r="E110" s="59">
        <v>23268</v>
      </c>
      <c r="F110" s="20" t="s">
        <v>115</v>
      </c>
      <c r="G110" s="15">
        <v>57.89</v>
      </c>
      <c r="H110" s="23">
        <v>289.7</v>
      </c>
      <c r="I110" s="24" t="s">
        <v>588</v>
      </c>
      <c r="J110" s="24" t="s">
        <v>135</v>
      </c>
      <c r="K110" s="24" t="s">
        <v>588</v>
      </c>
      <c r="L110" s="24" t="s">
        <v>113</v>
      </c>
    </row>
    <row r="111" spans="1:12" x14ac:dyDescent="0.25">
      <c r="A111" s="15">
        <v>162</v>
      </c>
      <c r="B111" s="75">
        <v>44609</v>
      </c>
      <c r="C111" s="36" t="s">
        <v>424</v>
      </c>
      <c r="D111" s="58">
        <v>5401040579</v>
      </c>
      <c r="E111" s="59">
        <v>19728</v>
      </c>
      <c r="F111" s="20" t="s">
        <v>124</v>
      </c>
      <c r="G111" s="15">
        <v>6.88</v>
      </c>
      <c r="H111" s="23">
        <v>13.3</v>
      </c>
      <c r="I111" s="24">
        <v>0.56000000000000005</v>
      </c>
      <c r="J111" s="24" t="s">
        <v>320</v>
      </c>
      <c r="K111" s="39">
        <v>44761</v>
      </c>
      <c r="L111" s="24">
        <v>8.51</v>
      </c>
    </row>
    <row r="112" spans="1:12" x14ac:dyDescent="0.25">
      <c r="A112" s="15">
        <v>228</v>
      </c>
      <c r="B112" s="75">
        <v>44860</v>
      </c>
      <c r="C112" s="36" t="s">
        <v>539</v>
      </c>
      <c r="D112" s="58">
        <v>381210448</v>
      </c>
      <c r="E112" s="59">
        <v>14224</v>
      </c>
      <c r="F112" s="20" t="s">
        <v>124</v>
      </c>
      <c r="G112" s="15">
        <v>5.2</v>
      </c>
      <c r="H112" s="23">
        <v>13.8</v>
      </c>
      <c r="I112" s="24">
        <v>3.26</v>
      </c>
      <c r="J112" s="24" t="s">
        <v>320</v>
      </c>
      <c r="K112" s="39">
        <v>44860</v>
      </c>
      <c r="L112" s="24">
        <v>5.2</v>
      </c>
    </row>
    <row r="113" spans="1:12" x14ac:dyDescent="0.25">
      <c r="A113" s="15">
        <v>243</v>
      </c>
      <c r="B113" s="54">
        <v>44911</v>
      </c>
      <c r="C113" s="36" t="s">
        <v>569</v>
      </c>
      <c r="D113" s="58">
        <v>490711112</v>
      </c>
      <c r="E113" s="59">
        <v>18090</v>
      </c>
      <c r="F113" s="20" t="s">
        <v>124</v>
      </c>
      <c r="G113" s="15">
        <v>59.6</v>
      </c>
      <c r="H113" s="23">
        <v>40</v>
      </c>
      <c r="I113" s="24" t="s">
        <v>113</v>
      </c>
      <c r="J113" s="24" t="s">
        <v>320</v>
      </c>
      <c r="K113" s="39">
        <v>44921</v>
      </c>
      <c r="L113" s="24">
        <v>59.6</v>
      </c>
    </row>
    <row r="114" spans="1:12" x14ac:dyDescent="0.25">
      <c r="A114" s="15">
        <v>182</v>
      </c>
      <c r="B114" s="75">
        <v>44711</v>
      </c>
      <c r="C114" s="36" t="s">
        <v>461</v>
      </c>
      <c r="D114" s="58">
        <v>6906224292</v>
      </c>
      <c r="E114" s="59">
        <v>25376</v>
      </c>
      <c r="F114" s="20" t="s">
        <v>124</v>
      </c>
      <c r="G114" s="15">
        <v>1.36</v>
      </c>
      <c r="H114" s="23">
        <v>1.2</v>
      </c>
      <c r="I114" s="24">
        <v>0.26</v>
      </c>
      <c r="J114" s="24" t="s">
        <v>320</v>
      </c>
      <c r="K114" s="39">
        <v>44833</v>
      </c>
      <c r="L114" s="24">
        <v>2.38</v>
      </c>
    </row>
    <row r="115" spans="1:12" x14ac:dyDescent="0.25">
      <c r="A115" s="15">
        <v>105</v>
      </c>
      <c r="B115" s="54">
        <v>43917</v>
      </c>
      <c r="C115" s="36" t="s">
        <v>302</v>
      </c>
      <c r="D115" s="58">
        <v>5507222248</v>
      </c>
      <c r="E115" s="59">
        <v>20292</v>
      </c>
      <c r="F115" s="20" t="s">
        <v>124</v>
      </c>
      <c r="G115" s="15">
        <v>15.43</v>
      </c>
      <c r="H115" s="23">
        <v>4054</v>
      </c>
      <c r="I115" s="24">
        <v>3</v>
      </c>
      <c r="J115" s="24" t="s">
        <v>111</v>
      </c>
      <c r="K115" s="39">
        <v>43917</v>
      </c>
      <c r="L115" s="24">
        <v>15.43</v>
      </c>
    </row>
    <row r="116" spans="1:12" x14ac:dyDescent="0.25">
      <c r="A116" s="15">
        <v>22</v>
      </c>
      <c r="B116" s="16">
        <v>43381</v>
      </c>
      <c r="C116" s="36" t="s">
        <v>171</v>
      </c>
      <c r="D116" s="58">
        <v>350130440</v>
      </c>
      <c r="E116" s="59">
        <v>12814</v>
      </c>
      <c r="F116" s="20" t="s">
        <v>124</v>
      </c>
      <c r="G116" s="15">
        <v>25.18</v>
      </c>
      <c r="H116" s="23">
        <v>3.13</v>
      </c>
      <c r="I116" s="24">
        <v>0.04</v>
      </c>
      <c r="J116" s="24" t="s">
        <v>111</v>
      </c>
      <c r="K116" s="27">
        <v>42492</v>
      </c>
      <c r="L116" s="24">
        <v>62.6</v>
      </c>
    </row>
    <row r="117" spans="1:12" x14ac:dyDescent="0.25">
      <c r="A117" s="15">
        <v>40</v>
      </c>
      <c r="B117" s="16">
        <v>43391</v>
      </c>
      <c r="C117" s="36" t="s">
        <v>198</v>
      </c>
      <c r="D117" s="58">
        <v>400102006</v>
      </c>
      <c r="E117" s="59">
        <v>14612</v>
      </c>
      <c r="F117" s="20" t="s">
        <v>124</v>
      </c>
      <c r="G117" s="15" t="s">
        <v>113</v>
      </c>
      <c r="H117" s="23">
        <v>13.4</v>
      </c>
      <c r="I117" s="24">
        <v>0.54</v>
      </c>
      <c r="J117" s="24" t="s">
        <v>111</v>
      </c>
      <c r="K117" s="27">
        <v>42522</v>
      </c>
      <c r="L117" s="24">
        <v>178.31</v>
      </c>
    </row>
    <row r="118" spans="1:12" x14ac:dyDescent="0.25">
      <c r="A118" s="15">
        <v>29</v>
      </c>
      <c r="B118" s="16">
        <v>43385</v>
      </c>
      <c r="C118" s="36" t="s">
        <v>183</v>
      </c>
      <c r="D118" s="58">
        <v>430708176</v>
      </c>
      <c r="E118" s="59">
        <v>15895</v>
      </c>
      <c r="F118" s="20" t="s">
        <v>124</v>
      </c>
      <c r="G118" s="15">
        <v>4.17</v>
      </c>
      <c r="H118" s="23">
        <v>3.78</v>
      </c>
      <c r="I118" s="24">
        <v>0.01</v>
      </c>
      <c r="J118" s="24" t="s">
        <v>111</v>
      </c>
      <c r="K118" s="27">
        <v>42578</v>
      </c>
      <c r="L118" s="24">
        <v>5.51</v>
      </c>
    </row>
    <row r="119" spans="1:12" x14ac:dyDescent="0.25">
      <c r="A119" s="15">
        <v>56</v>
      </c>
      <c r="B119" s="16">
        <v>43402</v>
      </c>
      <c r="C119" s="36" t="s">
        <v>227</v>
      </c>
      <c r="D119" s="58">
        <v>390922463</v>
      </c>
      <c r="E119" s="59">
        <v>14510</v>
      </c>
      <c r="F119" s="20" t="s">
        <v>124</v>
      </c>
      <c r="G119" s="15">
        <v>0.26</v>
      </c>
      <c r="H119" s="23" t="s">
        <v>113</v>
      </c>
      <c r="I119" s="24" t="s">
        <v>113</v>
      </c>
      <c r="J119" s="24" t="s">
        <v>111</v>
      </c>
      <c r="K119" s="27">
        <v>42591</v>
      </c>
      <c r="L119" s="24">
        <v>0.73</v>
      </c>
    </row>
    <row r="120" spans="1:12" x14ac:dyDescent="0.25">
      <c r="A120" s="15">
        <v>77</v>
      </c>
      <c r="B120" s="16">
        <v>43451</v>
      </c>
      <c r="C120" s="36" t="s">
        <v>257</v>
      </c>
      <c r="D120" s="58">
        <v>520821288</v>
      </c>
      <c r="E120" s="59">
        <v>19227</v>
      </c>
      <c r="F120" s="20" t="s">
        <v>124</v>
      </c>
      <c r="G120" s="15">
        <v>3.31</v>
      </c>
      <c r="H120" s="23">
        <v>21.3</v>
      </c>
      <c r="I120" s="24">
        <v>0.6</v>
      </c>
      <c r="J120" s="24" t="s">
        <v>111</v>
      </c>
      <c r="K120" s="27">
        <v>42649</v>
      </c>
      <c r="L120" s="24">
        <v>13.16</v>
      </c>
    </row>
    <row r="121" spans="1:12" x14ac:dyDescent="0.25">
      <c r="A121" s="15">
        <v>42</v>
      </c>
      <c r="B121" s="16">
        <v>43391</v>
      </c>
      <c r="C121" s="36" t="s">
        <v>200</v>
      </c>
      <c r="D121" s="58">
        <v>400731445</v>
      </c>
      <c r="E121" s="59">
        <v>14823</v>
      </c>
      <c r="F121" s="20" t="s">
        <v>124</v>
      </c>
      <c r="G121" s="15">
        <v>42.14</v>
      </c>
      <c r="H121" s="23">
        <v>5229.26</v>
      </c>
      <c r="I121" s="24" t="s">
        <v>113</v>
      </c>
      <c r="J121" s="24" t="s">
        <v>111</v>
      </c>
      <c r="K121" s="27">
        <v>42809</v>
      </c>
      <c r="L121" s="24">
        <v>205.39</v>
      </c>
    </row>
    <row r="122" spans="1:12" x14ac:dyDescent="0.25">
      <c r="A122" s="15">
        <v>24</v>
      </c>
      <c r="B122" s="16">
        <v>43382</v>
      </c>
      <c r="C122" s="36" t="s">
        <v>174</v>
      </c>
      <c r="D122" s="58">
        <v>5703251103</v>
      </c>
      <c r="E122" s="59">
        <v>20904</v>
      </c>
      <c r="F122" s="20" t="s">
        <v>124</v>
      </c>
      <c r="G122" s="15">
        <v>0.03</v>
      </c>
      <c r="H122" s="23">
        <v>5</v>
      </c>
      <c r="I122" s="24">
        <v>1.42</v>
      </c>
      <c r="J122" s="24" t="s">
        <v>111</v>
      </c>
      <c r="K122" s="27">
        <v>42810</v>
      </c>
      <c r="L122" s="24">
        <v>7.83</v>
      </c>
    </row>
    <row r="123" spans="1:12" x14ac:dyDescent="0.25">
      <c r="A123" s="15">
        <v>69</v>
      </c>
      <c r="B123" s="16">
        <v>43425</v>
      </c>
      <c r="C123" s="36" t="s">
        <v>244</v>
      </c>
      <c r="D123" s="58">
        <v>5604231622</v>
      </c>
      <c r="E123" s="59">
        <v>20568</v>
      </c>
      <c r="F123" s="20" t="s">
        <v>124</v>
      </c>
      <c r="G123" s="15">
        <v>170.01</v>
      </c>
      <c r="H123" s="23" t="s">
        <v>113</v>
      </c>
      <c r="I123" s="24" t="s">
        <v>113</v>
      </c>
      <c r="J123" s="24" t="s">
        <v>111</v>
      </c>
      <c r="K123" s="27">
        <v>42822</v>
      </c>
      <c r="L123" s="24">
        <v>417.4</v>
      </c>
    </row>
    <row r="124" spans="1:12" x14ac:dyDescent="0.25">
      <c r="A124" s="15">
        <v>26</v>
      </c>
      <c r="B124" s="16">
        <v>43383</v>
      </c>
      <c r="C124" s="36" t="s">
        <v>176</v>
      </c>
      <c r="D124" s="58">
        <v>490821109</v>
      </c>
      <c r="E124" s="59">
        <v>18131</v>
      </c>
      <c r="F124" s="20" t="s">
        <v>124</v>
      </c>
      <c r="G124" s="15">
        <v>0.02</v>
      </c>
      <c r="H124" s="23">
        <v>27.9</v>
      </c>
      <c r="I124" s="24">
        <v>0.14000000000000001</v>
      </c>
      <c r="J124" s="24" t="s">
        <v>111</v>
      </c>
      <c r="K124" s="27">
        <v>42824</v>
      </c>
      <c r="L124" s="24">
        <v>0.2</v>
      </c>
    </row>
    <row r="125" spans="1:12" x14ac:dyDescent="0.25">
      <c r="A125" s="15">
        <v>59</v>
      </c>
      <c r="B125" s="16">
        <v>43403</v>
      </c>
      <c r="C125" s="36" t="s">
        <v>232</v>
      </c>
      <c r="D125" s="58">
        <v>380313439</v>
      </c>
      <c r="E125" s="59">
        <v>13952</v>
      </c>
      <c r="F125" s="20" t="s">
        <v>124</v>
      </c>
      <c r="G125" s="15">
        <v>12.17</v>
      </c>
      <c r="H125" s="23">
        <v>50.28</v>
      </c>
      <c r="I125" s="24">
        <v>3.06</v>
      </c>
      <c r="J125" s="24" t="s">
        <v>111</v>
      </c>
      <c r="K125" s="27">
        <v>42902</v>
      </c>
      <c r="L125" s="24">
        <v>94.77</v>
      </c>
    </row>
    <row r="126" spans="1:12" x14ac:dyDescent="0.25">
      <c r="A126" s="15">
        <v>47</v>
      </c>
      <c r="B126" s="16">
        <v>43395</v>
      </c>
      <c r="C126" s="36" t="s">
        <v>209</v>
      </c>
      <c r="D126" s="58">
        <v>470917521</v>
      </c>
      <c r="E126" s="59">
        <v>17427</v>
      </c>
      <c r="F126" s="20" t="s">
        <v>124</v>
      </c>
      <c r="G126" s="15">
        <v>6.4</v>
      </c>
      <c r="H126" s="23">
        <v>52.23</v>
      </c>
      <c r="I126" s="24">
        <v>0.53</v>
      </c>
      <c r="J126" s="24" t="s">
        <v>111</v>
      </c>
      <c r="K126" s="27">
        <v>42905</v>
      </c>
      <c r="L126" s="24">
        <v>13.06</v>
      </c>
    </row>
    <row r="127" spans="1:12" x14ac:dyDescent="0.25">
      <c r="A127" s="15">
        <v>31</v>
      </c>
      <c r="B127" s="16">
        <v>43388</v>
      </c>
      <c r="C127" s="36" t="s">
        <v>186</v>
      </c>
      <c r="D127" s="58">
        <v>4903110373</v>
      </c>
      <c r="E127" s="59">
        <v>17967</v>
      </c>
      <c r="F127" s="20" t="s">
        <v>124</v>
      </c>
      <c r="G127" s="15">
        <v>0.01</v>
      </c>
      <c r="H127" s="23" t="s">
        <v>113</v>
      </c>
      <c r="I127" s="24" t="s">
        <v>113</v>
      </c>
      <c r="J127" s="24" t="s">
        <v>111</v>
      </c>
      <c r="K127" s="27">
        <v>42926</v>
      </c>
      <c r="L127" s="24">
        <v>2.13</v>
      </c>
    </row>
    <row r="128" spans="1:12" x14ac:dyDescent="0.25">
      <c r="A128" s="15">
        <v>63</v>
      </c>
      <c r="B128" s="16">
        <v>43406</v>
      </c>
      <c r="C128" s="36" t="s">
        <v>237</v>
      </c>
      <c r="D128" s="58">
        <v>380128414</v>
      </c>
      <c r="E128" s="59">
        <v>13908</v>
      </c>
      <c r="F128" s="20" t="s">
        <v>124</v>
      </c>
      <c r="G128" s="15">
        <v>0.48</v>
      </c>
      <c r="H128" s="23">
        <v>23</v>
      </c>
      <c r="I128" s="24" t="s">
        <v>113</v>
      </c>
      <c r="J128" s="24" t="s">
        <v>111</v>
      </c>
      <c r="K128" s="27">
        <v>42928</v>
      </c>
      <c r="L128" s="24">
        <v>164.69</v>
      </c>
    </row>
    <row r="129" spans="1:12" x14ac:dyDescent="0.25">
      <c r="A129" s="15">
        <v>62</v>
      </c>
      <c r="B129" s="16">
        <v>43406</v>
      </c>
      <c r="C129" s="36" t="s">
        <v>236</v>
      </c>
      <c r="D129" s="58">
        <v>491127389</v>
      </c>
      <c r="E129" s="59">
        <v>18229</v>
      </c>
      <c r="F129" s="20" t="s">
        <v>124</v>
      </c>
      <c r="G129" s="15">
        <v>0.11</v>
      </c>
      <c r="H129" s="23">
        <v>4053.76</v>
      </c>
      <c r="I129" s="24">
        <v>1.36</v>
      </c>
      <c r="J129" s="24" t="s">
        <v>111</v>
      </c>
      <c r="K129" s="27">
        <v>42937</v>
      </c>
      <c r="L129" s="24">
        <v>115.81</v>
      </c>
    </row>
    <row r="130" spans="1:12" x14ac:dyDescent="0.25">
      <c r="A130" s="15">
        <v>41</v>
      </c>
      <c r="B130" s="16">
        <v>43391</v>
      </c>
      <c r="C130" s="36" t="s">
        <v>199</v>
      </c>
      <c r="D130" s="58">
        <v>390217440</v>
      </c>
      <c r="E130" s="59">
        <v>14293</v>
      </c>
      <c r="F130" s="20" t="s">
        <v>124</v>
      </c>
      <c r="G130" s="15">
        <v>0.89</v>
      </c>
      <c r="H130" s="23">
        <v>53.59</v>
      </c>
      <c r="I130" s="24" t="s">
        <v>113</v>
      </c>
      <c r="J130" s="24" t="s">
        <v>111</v>
      </c>
      <c r="K130" s="27">
        <v>43084</v>
      </c>
      <c r="L130" s="24">
        <v>41.63</v>
      </c>
    </row>
    <row r="131" spans="1:12" x14ac:dyDescent="0.25">
      <c r="A131" s="15">
        <v>25</v>
      </c>
      <c r="B131" s="16">
        <v>43382</v>
      </c>
      <c r="C131" s="36" t="s">
        <v>175</v>
      </c>
      <c r="D131" s="58">
        <v>480405150</v>
      </c>
      <c r="E131" s="59">
        <v>17628</v>
      </c>
      <c r="F131" s="20" t="s">
        <v>124</v>
      </c>
      <c r="G131" s="15">
        <v>24.96</v>
      </c>
      <c r="H131" s="23">
        <v>7.55</v>
      </c>
      <c r="I131" s="24" t="s">
        <v>113</v>
      </c>
      <c r="J131" s="24" t="s">
        <v>111</v>
      </c>
      <c r="K131" s="27">
        <v>43089</v>
      </c>
      <c r="L131" s="24">
        <v>23.79</v>
      </c>
    </row>
    <row r="132" spans="1:12" x14ac:dyDescent="0.25">
      <c r="A132" s="15">
        <v>38</v>
      </c>
      <c r="B132" s="16">
        <v>43390</v>
      </c>
      <c r="C132" s="36" t="s">
        <v>195</v>
      </c>
      <c r="D132" s="58">
        <v>401216430</v>
      </c>
      <c r="E132" s="59">
        <v>14961</v>
      </c>
      <c r="F132" s="20" t="s">
        <v>124</v>
      </c>
      <c r="G132" s="15">
        <v>3.15</v>
      </c>
      <c r="H132" s="23">
        <v>30</v>
      </c>
      <c r="I132" s="24">
        <v>0.1</v>
      </c>
      <c r="J132" s="24" t="s">
        <v>111</v>
      </c>
      <c r="K132" s="27">
        <v>43133</v>
      </c>
      <c r="L132" s="24">
        <v>13.45</v>
      </c>
    </row>
    <row r="133" spans="1:12" x14ac:dyDescent="0.25">
      <c r="A133" s="15">
        <v>43</v>
      </c>
      <c r="B133" s="16">
        <v>43392</v>
      </c>
      <c r="C133" s="36" t="s">
        <v>202</v>
      </c>
      <c r="D133" s="58">
        <v>500316013</v>
      </c>
      <c r="E133" s="59">
        <v>18338</v>
      </c>
      <c r="F133" s="20" t="s">
        <v>124</v>
      </c>
      <c r="G133" s="15">
        <v>153.18</v>
      </c>
      <c r="H133" s="23">
        <v>122</v>
      </c>
      <c r="I133" s="24">
        <v>84</v>
      </c>
      <c r="J133" s="24" t="s">
        <v>111</v>
      </c>
      <c r="K133" s="27">
        <v>43168</v>
      </c>
      <c r="L133" s="24">
        <v>641.25</v>
      </c>
    </row>
    <row r="134" spans="1:12" x14ac:dyDescent="0.25">
      <c r="A134" s="15">
        <v>57</v>
      </c>
      <c r="B134" s="16">
        <v>43403</v>
      </c>
      <c r="C134" s="36" t="s">
        <v>228</v>
      </c>
      <c r="D134" s="58">
        <v>491021044</v>
      </c>
      <c r="E134" s="59">
        <v>18192</v>
      </c>
      <c r="F134" s="20" t="s">
        <v>124</v>
      </c>
      <c r="G134" s="15">
        <v>3.63</v>
      </c>
      <c r="H134" s="23">
        <v>31</v>
      </c>
      <c r="I134" s="24">
        <v>1.81</v>
      </c>
      <c r="J134" s="24" t="s">
        <v>111</v>
      </c>
      <c r="K134" s="27">
        <v>43172</v>
      </c>
      <c r="L134" s="24">
        <v>23.15</v>
      </c>
    </row>
    <row r="135" spans="1:12" x14ac:dyDescent="0.25">
      <c r="A135" s="15">
        <v>53</v>
      </c>
      <c r="B135" s="16">
        <v>43402</v>
      </c>
      <c r="C135" s="36" t="s">
        <v>221</v>
      </c>
      <c r="D135" s="58">
        <v>441217412</v>
      </c>
      <c r="E135" s="59">
        <v>16423</v>
      </c>
      <c r="F135" s="20" t="s">
        <v>124</v>
      </c>
      <c r="G135" s="15">
        <v>0.96</v>
      </c>
      <c r="H135" s="23">
        <v>31.8</v>
      </c>
      <c r="I135" s="24">
        <v>2.95</v>
      </c>
      <c r="J135" s="24" t="s">
        <v>111</v>
      </c>
      <c r="K135" s="27">
        <v>43206</v>
      </c>
      <c r="L135" s="24">
        <v>29.31</v>
      </c>
    </row>
    <row r="136" spans="1:12" x14ac:dyDescent="0.25">
      <c r="A136" s="15">
        <v>5</v>
      </c>
      <c r="B136" s="16">
        <v>43278</v>
      </c>
      <c r="C136" s="36" t="s">
        <v>131</v>
      </c>
      <c r="D136" s="58">
        <v>351121080</v>
      </c>
      <c r="E136" s="59">
        <v>13109</v>
      </c>
      <c r="F136" s="20" t="s">
        <v>124</v>
      </c>
      <c r="G136" s="15">
        <v>57.65</v>
      </c>
      <c r="H136" s="23" t="s">
        <v>113</v>
      </c>
      <c r="I136" s="24" t="s">
        <v>113</v>
      </c>
      <c r="J136" s="24" t="s">
        <v>111</v>
      </c>
      <c r="K136" s="27">
        <v>43223</v>
      </c>
      <c r="L136" s="24">
        <v>39.770000000000003</v>
      </c>
    </row>
    <row r="137" spans="1:12" x14ac:dyDescent="0.25">
      <c r="A137" s="15">
        <v>34</v>
      </c>
      <c r="B137" s="16">
        <v>43390</v>
      </c>
      <c r="C137" s="36" t="s">
        <v>191</v>
      </c>
      <c r="D137" s="58">
        <v>460522472</v>
      </c>
      <c r="E137" s="59">
        <v>16944</v>
      </c>
      <c r="F137" s="20" t="s">
        <v>124</v>
      </c>
      <c r="G137" s="15">
        <v>2.75</v>
      </c>
      <c r="H137" s="23">
        <v>76</v>
      </c>
      <c r="I137" s="24">
        <v>2.74</v>
      </c>
      <c r="J137" s="24" t="s">
        <v>111</v>
      </c>
      <c r="K137" s="27">
        <v>43252</v>
      </c>
      <c r="L137" s="24">
        <v>14.44</v>
      </c>
    </row>
    <row r="138" spans="1:12" x14ac:dyDescent="0.25">
      <c r="A138" s="15">
        <v>76</v>
      </c>
      <c r="B138" s="16">
        <v>43451</v>
      </c>
      <c r="C138" s="36" t="s">
        <v>256</v>
      </c>
      <c r="D138" s="58">
        <v>5810241404</v>
      </c>
      <c r="E138" s="59">
        <v>21482</v>
      </c>
      <c r="F138" s="20" t="s">
        <v>124</v>
      </c>
      <c r="G138" s="15">
        <v>8.92</v>
      </c>
      <c r="H138" s="23">
        <v>725.89</v>
      </c>
      <c r="I138" s="24">
        <v>2.54</v>
      </c>
      <c r="J138" s="24" t="s">
        <v>111</v>
      </c>
      <c r="K138" s="27">
        <v>43293</v>
      </c>
      <c r="L138" s="24">
        <v>100.25</v>
      </c>
    </row>
    <row r="139" spans="1:12" x14ac:dyDescent="0.25">
      <c r="A139" s="15">
        <v>48</v>
      </c>
      <c r="B139" s="16">
        <v>43396</v>
      </c>
      <c r="C139" s="36" t="s">
        <v>210</v>
      </c>
      <c r="D139" s="58">
        <v>470810427</v>
      </c>
      <c r="E139" s="59">
        <v>17389</v>
      </c>
      <c r="F139" s="20" t="s">
        <v>124</v>
      </c>
      <c r="G139" s="15">
        <v>23.63</v>
      </c>
      <c r="H139" s="23" t="s">
        <v>113</v>
      </c>
      <c r="I139" s="24" t="s">
        <v>113</v>
      </c>
      <c r="J139" s="24" t="s">
        <v>111</v>
      </c>
      <c r="K139" s="27">
        <v>43340</v>
      </c>
      <c r="L139" s="24">
        <v>97.28</v>
      </c>
    </row>
    <row r="140" spans="1:12" x14ac:dyDescent="0.25">
      <c r="A140" s="15">
        <v>64</v>
      </c>
      <c r="B140" s="16">
        <v>43406</v>
      </c>
      <c r="C140" s="36" t="s">
        <v>239</v>
      </c>
      <c r="D140" s="58">
        <v>370611089</v>
      </c>
      <c r="E140" s="59">
        <v>13677</v>
      </c>
      <c r="F140" s="20" t="s">
        <v>124</v>
      </c>
      <c r="G140" s="15">
        <v>28.63</v>
      </c>
      <c r="H140" s="23">
        <v>18.3</v>
      </c>
      <c r="I140" s="24" t="s">
        <v>113</v>
      </c>
      <c r="J140" s="24" t="s">
        <v>111</v>
      </c>
      <c r="K140" s="27">
        <v>43419</v>
      </c>
      <c r="L140" s="24">
        <v>29.81</v>
      </c>
    </row>
    <row r="141" spans="1:12" x14ac:dyDescent="0.25">
      <c r="A141" s="15">
        <v>79</v>
      </c>
      <c r="B141" s="16">
        <v>43476</v>
      </c>
      <c r="C141" s="36" t="s">
        <v>260</v>
      </c>
      <c r="D141" s="58">
        <v>280526430</v>
      </c>
      <c r="E141" s="59">
        <v>10284</v>
      </c>
      <c r="F141" s="20" t="s">
        <v>124</v>
      </c>
      <c r="G141" s="15">
        <v>27</v>
      </c>
      <c r="H141" s="23" t="s">
        <v>113</v>
      </c>
      <c r="I141" s="24" t="s">
        <v>113</v>
      </c>
      <c r="J141" s="24" t="s">
        <v>111</v>
      </c>
      <c r="K141" s="27">
        <v>43448</v>
      </c>
      <c r="L141" s="24">
        <v>81.67</v>
      </c>
    </row>
    <row r="142" spans="1:12" x14ac:dyDescent="0.25">
      <c r="A142" s="15">
        <v>78</v>
      </c>
      <c r="B142" s="16">
        <v>43468</v>
      </c>
      <c r="C142" s="36" t="s">
        <v>259</v>
      </c>
      <c r="D142" s="58">
        <v>471213441</v>
      </c>
      <c r="E142" s="59">
        <v>17514</v>
      </c>
      <c r="F142" s="20" t="s">
        <v>124</v>
      </c>
      <c r="G142" s="15">
        <v>218.56</v>
      </c>
      <c r="H142" s="23">
        <v>523.49</v>
      </c>
      <c r="I142" s="24" t="s">
        <v>589</v>
      </c>
      <c r="J142" s="24" t="s">
        <v>111</v>
      </c>
      <c r="K142" s="27">
        <v>43473</v>
      </c>
      <c r="L142" s="24">
        <v>218.56</v>
      </c>
    </row>
    <row r="143" spans="1:12" x14ac:dyDescent="0.25">
      <c r="A143" s="15">
        <v>82</v>
      </c>
      <c r="B143" s="16">
        <v>43507</v>
      </c>
      <c r="C143" s="36" t="s">
        <v>266</v>
      </c>
      <c r="D143" s="58">
        <v>450926423</v>
      </c>
      <c r="E143" s="59">
        <v>16706</v>
      </c>
      <c r="F143" s="20" t="s">
        <v>124</v>
      </c>
      <c r="G143" s="15">
        <v>15.73</v>
      </c>
      <c r="H143" s="23">
        <v>5</v>
      </c>
      <c r="I143" s="24">
        <v>0.09</v>
      </c>
      <c r="J143" s="24" t="s">
        <v>111</v>
      </c>
      <c r="K143" s="27">
        <v>43507</v>
      </c>
      <c r="L143" s="24">
        <v>15.73</v>
      </c>
    </row>
    <row r="144" spans="1:12" x14ac:dyDescent="0.25">
      <c r="A144" s="15">
        <v>73</v>
      </c>
      <c r="B144" s="16">
        <v>43439</v>
      </c>
      <c r="C144" s="36" t="s">
        <v>251</v>
      </c>
      <c r="D144" s="58">
        <v>5605200711</v>
      </c>
      <c r="E144" s="59">
        <v>20595</v>
      </c>
      <c r="F144" s="20" t="s">
        <v>124</v>
      </c>
      <c r="G144" s="15">
        <v>794.68</v>
      </c>
      <c r="H144" s="23">
        <v>596.83000000000004</v>
      </c>
      <c r="I144" s="24">
        <v>2.31</v>
      </c>
      <c r="J144" s="24" t="s">
        <v>111</v>
      </c>
      <c r="K144" s="27">
        <v>43511</v>
      </c>
      <c r="L144" s="24">
        <v>7.46</v>
      </c>
    </row>
    <row r="145" spans="1:12" x14ac:dyDescent="0.25">
      <c r="A145" s="15">
        <v>83</v>
      </c>
      <c r="B145" s="16">
        <v>43508</v>
      </c>
      <c r="C145" s="36" t="s">
        <v>268</v>
      </c>
      <c r="D145" s="58">
        <v>390115027</v>
      </c>
      <c r="E145" s="59">
        <v>14260</v>
      </c>
      <c r="F145" s="20" t="s">
        <v>124</v>
      </c>
      <c r="G145" s="15">
        <v>6.44</v>
      </c>
      <c r="H145" s="23">
        <v>4.7</v>
      </c>
      <c r="I145" s="24">
        <v>0.03</v>
      </c>
      <c r="J145" s="24" t="s">
        <v>111</v>
      </c>
      <c r="K145" s="27">
        <v>43522</v>
      </c>
      <c r="L145" s="24">
        <v>6.44</v>
      </c>
    </row>
    <row r="146" spans="1:12" x14ac:dyDescent="0.25">
      <c r="A146" s="15">
        <v>86</v>
      </c>
      <c r="B146" s="16">
        <v>43579</v>
      </c>
      <c r="C146" s="36" t="s">
        <v>272</v>
      </c>
      <c r="D146" s="58">
        <v>410613431</v>
      </c>
      <c r="E146" s="59">
        <v>15140</v>
      </c>
      <c r="F146" s="20" t="s">
        <v>124</v>
      </c>
      <c r="G146" s="15">
        <v>4.17</v>
      </c>
      <c r="H146" s="23">
        <v>171</v>
      </c>
      <c r="I146" s="24" t="s">
        <v>113</v>
      </c>
      <c r="J146" s="24" t="s">
        <v>111</v>
      </c>
      <c r="K146" s="27">
        <v>43524</v>
      </c>
      <c r="L146" s="24">
        <v>8.2200000000000006</v>
      </c>
    </row>
    <row r="147" spans="1:12" x14ac:dyDescent="0.25">
      <c r="A147" s="15">
        <v>87</v>
      </c>
      <c r="B147" s="16">
        <v>43591</v>
      </c>
      <c r="C147" s="36" t="s">
        <v>274</v>
      </c>
      <c r="D147" s="58">
        <v>400429158</v>
      </c>
      <c r="E147" s="59">
        <v>14730</v>
      </c>
      <c r="F147" s="20" t="s">
        <v>124</v>
      </c>
      <c r="G147" s="15">
        <v>179.12</v>
      </c>
      <c r="H147" s="23">
        <v>5.7</v>
      </c>
      <c r="I147" s="24">
        <v>0.48</v>
      </c>
      <c r="J147" s="24" t="s">
        <v>111</v>
      </c>
      <c r="K147" s="26">
        <v>43591</v>
      </c>
      <c r="L147" s="24">
        <v>179.12</v>
      </c>
    </row>
    <row r="148" spans="1:12" x14ac:dyDescent="0.25">
      <c r="A148" s="15">
        <v>89</v>
      </c>
      <c r="B148" s="16">
        <v>43613</v>
      </c>
      <c r="C148" s="36" t="s">
        <v>276</v>
      </c>
      <c r="D148" s="58">
        <v>440212457</v>
      </c>
      <c r="E148" s="59">
        <v>16114</v>
      </c>
      <c r="F148" s="20" t="s">
        <v>124</v>
      </c>
      <c r="G148" s="15">
        <v>306.41000000000003</v>
      </c>
      <c r="H148" s="23">
        <v>144</v>
      </c>
      <c r="I148" s="24">
        <v>5</v>
      </c>
      <c r="J148" s="24" t="s">
        <v>111</v>
      </c>
      <c r="K148" s="26">
        <v>43613</v>
      </c>
      <c r="L148" s="24">
        <v>306.41000000000003</v>
      </c>
    </row>
    <row r="149" spans="1:12" x14ac:dyDescent="0.25">
      <c r="A149" s="15">
        <v>90</v>
      </c>
      <c r="B149" s="16">
        <v>43614</v>
      </c>
      <c r="C149" s="36" t="s">
        <v>278</v>
      </c>
      <c r="D149" s="58">
        <v>441218445</v>
      </c>
      <c r="E149" s="59">
        <v>16424</v>
      </c>
      <c r="F149" s="20" t="s">
        <v>124</v>
      </c>
      <c r="G149" s="15">
        <v>6.01</v>
      </c>
      <c r="H149" s="23">
        <v>6.14</v>
      </c>
      <c r="I149" s="24">
        <v>0.16</v>
      </c>
      <c r="J149" s="24" t="s">
        <v>111</v>
      </c>
      <c r="K149" s="26">
        <v>43622</v>
      </c>
      <c r="L149" s="24">
        <v>6.01</v>
      </c>
    </row>
    <row r="150" spans="1:12" x14ac:dyDescent="0.25">
      <c r="A150" s="15">
        <v>88</v>
      </c>
      <c r="B150" s="16">
        <v>43598</v>
      </c>
      <c r="C150" s="36" t="s">
        <v>275</v>
      </c>
      <c r="D150" s="58">
        <v>520308202</v>
      </c>
      <c r="E150" s="59">
        <v>19061</v>
      </c>
      <c r="F150" s="20" t="s">
        <v>124</v>
      </c>
      <c r="G150" s="15">
        <v>204.84</v>
      </c>
      <c r="H150" s="23">
        <v>2811</v>
      </c>
      <c r="I150" s="24" t="s">
        <v>113</v>
      </c>
      <c r="J150" s="24" t="s">
        <v>111</v>
      </c>
      <c r="K150" s="26">
        <v>43642</v>
      </c>
      <c r="L150" s="24">
        <v>402.35</v>
      </c>
    </row>
    <row r="151" spans="1:12" x14ac:dyDescent="0.25">
      <c r="A151" s="15">
        <v>96</v>
      </c>
      <c r="B151" s="16">
        <v>43731</v>
      </c>
      <c r="C151" s="36" t="s">
        <v>286</v>
      </c>
      <c r="D151" s="58">
        <v>5708300664</v>
      </c>
      <c r="E151" s="59">
        <v>21035</v>
      </c>
      <c r="F151" s="20" t="s">
        <v>124</v>
      </c>
      <c r="G151" s="15">
        <v>81.849999999999994</v>
      </c>
      <c r="H151" s="23">
        <v>628.5</v>
      </c>
      <c r="I151" s="24">
        <v>0.09</v>
      </c>
      <c r="J151" s="24" t="s">
        <v>111</v>
      </c>
      <c r="K151" s="26">
        <v>43703</v>
      </c>
      <c r="L151" s="24">
        <v>134.93</v>
      </c>
    </row>
    <row r="152" spans="1:12" x14ac:dyDescent="0.25">
      <c r="A152" s="15">
        <v>11</v>
      </c>
      <c r="B152" s="16">
        <v>43319</v>
      </c>
      <c r="C152" s="36" t="s">
        <v>147</v>
      </c>
      <c r="D152" s="58">
        <v>410406406</v>
      </c>
      <c r="E152" s="59">
        <v>15072</v>
      </c>
      <c r="F152" s="20" t="s">
        <v>124</v>
      </c>
      <c r="G152" s="15">
        <v>0.22</v>
      </c>
      <c r="H152" s="23">
        <v>4.26</v>
      </c>
      <c r="I152" s="24">
        <v>0.22</v>
      </c>
      <c r="J152" s="24" t="s">
        <v>111</v>
      </c>
      <c r="K152" s="27">
        <v>43838</v>
      </c>
      <c r="L152" s="24">
        <v>126.79</v>
      </c>
    </row>
    <row r="153" spans="1:12" x14ac:dyDescent="0.25">
      <c r="A153" s="15">
        <v>101</v>
      </c>
      <c r="B153" s="16">
        <v>43768</v>
      </c>
      <c r="C153" s="36" t="s">
        <v>293</v>
      </c>
      <c r="D153" s="58">
        <v>480326221</v>
      </c>
      <c r="E153" s="59">
        <v>17618</v>
      </c>
      <c r="F153" s="20" t="s">
        <v>124</v>
      </c>
      <c r="G153" s="15">
        <v>7.56</v>
      </c>
      <c r="H153" s="23">
        <v>74.11</v>
      </c>
      <c r="I153" s="24">
        <v>0</v>
      </c>
      <c r="J153" s="24" t="s">
        <v>111</v>
      </c>
      <c r="K153" s="26">
        <v>43838</v>
      </c>
      <c r="L153" s="24">
        <v>14.34</v>
      </c>
    </row>
    <row r="154" spans="1:12" x14ac:dyDescent="0.25">
      <c r="A154" s="15">
        <v>102</v>
      </c>
      <c r="B154" s="16">
        <v>43795</v>
      </c>
      <c r="C154" s="36" t="s">
        <v>294</v>
      </c>
      <c r="D154" s="58">
        <v>390728458</v>
      </c>
      <c r="E154" s="59">
        <v>14454</v>
      </c>
      <c r="F154" s="20" t="s">
        <v>124</v>
      </c>
      <c r="G154" s="15">
        <v>1.54</v>
      </c>
      <c r="H154" s="23" t="s">
        <v>113</v>
      </c>
      <c r="I154" s="24" t="s">
        <v>113</v>
      </c>
      <c r="J154" s="24" t="s">
        <v>111</v>
      </c>
      <c r="K154" s="26">
        <v>43839</v>
      </c>
      <c r="L154" s="24">
        <v>6.78</v>
      </c>
    </row>
    <row r="155" spans="1:12" x14ac:dyDescent="0.25">
      <c r="A155" s="15">
        <v>116</v>
      </c>
      <c r="B155" s="54">
        <v>44095</v>
      </c>
      <c r="C155" s="36" t="s">
        <v>330</v>
      </c>
      <c r="D155" s="58">
        <v>511019194</v>
      </c>
      <c r="E155" s="59">
        <v>18920</v>
      </c>
      <c r="F155" s="20" t="s">
        <v>124</v>
      </c>
      <c r="G155" s="15">
        <v>206.37</v>
      </c>
      <c r="H155" s="23">
        <v>27.6</v>
      </c>
      <c r="I155" s="24">
        <v>48.39</v>
      </c>
      <c r="J155" s="24" t="s">
        <v>111</v>
      </c>
      <c r="K155" s="39">
        <v>43914</v>
      </c>
      <c r="L155" s="24">
        <v>187.57</v>
      </c>
    </row>
    <row r="156" spans="1:12" x14ac:dyDescent="0.25">
      <c r="A156" s="15">
        <v>104</v>
      </c>
      <c r="B156" s="54">
        <v>43875</v>
      </c>
      <c r="C156" s="36" t="s">
        <v>300</v>
      </c>
      <c r="D156" s="58">
        <v>491029237</v>
      </c>
      <c r="E156" s="59">
        <v>18200</v>
      </c>
      <c r="F156" s="20" t="s">
        <v>124</v>
      </c>
      <c r="G156" s="15">
        <v>11.44</v>
      </c>
      <c r="H156" s="55">
        <v>13.09</v>
      </c>
      <c r="I156" s="24" t="s">
        <v>113</v>
      </c>
      <c r="J156" s="24" t="s">
        <v>111</v>
      </c>
      <c r="K156" s="39">
        <v>44001</v>
      </c>
      <c r="L156" s="24">
        <v>60.63</v>
      </c>
    </row>
    <row r="157" spans="1:12" x14ac:dyDescent="0.25">
      <c r="A157" s="56">
        <v>113</v>
      </c>
      <c r="B157" s="57">
        <v>44047</v>
      </c>
      <c r="C157" s="36" t="s">
        <v>323</v>
      </c>
      <c r="D157" s="58">
        <v>340203433</v>
      </c>
      <c r="E157" s="59">
        <v>12453</v>
      </c>
      <c r="F157" s="60" t="s">
        <v>124</v>
      </c>
      <c r="G157" s="56">
        <v>25.14</v>
      </c>
      <c r="H157" s="61">
        <v>20.32</v>
      </c>
      <c r="I157" s="34">
        <v>0.43</v>
      </c>
      <c r="J157" s="24" t="s">
        <v>111</v>
      </c>
      <c r="K157" s="65">
        <v>44047</v>
      </c>
      <c r="L157" s="34">
        <v>25.14</v>
      </c>
    </row>
    <row r="158" spans="1:12" x14ac:dyDescent="0.25">
      <c r="A158" s="56">
        <v>108</v>
      </c>
      <c r="B158" s="57">
        <v>44022</v>
      </c>
      <c r="C158" s="36" t="s">
        <v>309</v>
      </c>
      <c r="D158" s="58">
        <v>5611251393</v>
      </c>
      <c r="E158" s="59">
        <v>20784</v>
      </c>
      <c r="F158" s="60" t="s">
        <v>124</v>
      </c>
      <c r="G158" s="56">
        <v>16.87</v>
      </c>
      <c r="H158" s="61">
        <v>37.700000000000003</v>
      </c>
      <c r="I158" s="34">
        <v>1.9</v>
      </c>
      <c r="J158" s="24" t="s">
        <v>111</v>
      </c>
      <c r="K158" s="65">
        <v>44064</v>
      </c>
      <c r="L158" s="34">
        <v>16.87</v>
      </c>
    </row>
    <row r="159" spans="1:12" x14ac:dyDescent="0.25">
      <c r="A159" s="15">
        <v>124</v>
      </c>
      <c r="B159" s="54">
        <v>44148</v>
      </c>
      <c r="C159" s="36" t="s">
        <v>346</v>
      </c>
      <c r="D159" s="58">
        <v>4504133409</v>
      </c>
      <c r="E159" s="59">
        <v>16550</v>
      </c>
      <c r="F159" s="20" t="s">
        <v>124</v>
      </c>
      <c r="G159" s="15">
        <v>12.64</v>
      </c>
      <c r="H159" s="23">
        <v>46.54</v>
      </c>
      <c r="I159" s="24">
        <v>1.01</v>
      </c>
      <c r="J159" s="24" t="s">
        <v>111</v>
      </c>
      <c r="K159" s="39">
        <v>44125</v>
      </c>
      <c r="L159" s="24">
        <v>8.91</v>
      </c>
    </row>
    <row r="160" spans="1:12" x14ac:dyDescent="0.25">
      <c r="A160" s="15">
        <v>128</v>
      </c>
      <c r="B160" s="54">
        <v>44176</v>
      </c>
      <c r="C160" s="36" t="s">
        <v>356</v>
      </c>
      <c r="D160" s="58">
        <v>470909412</v>
      </c>
      <c r="E160" s="59">
        <v>17419</v>
      </c>
      <c r="F160" s="20" t="s">
        <v>124</v>
      </c>
      <c r="G160" s="15">
        <v>10.23</v>
      </c>
      <c r="H160" s="23">
        <v>13.4</v>
      </c>
      <c r="I160" s="24">
        <v>0.3</v>
      </c>
      <c r="J160" s="24" t="s">
        <v>111</v>
      </c>
      <c r="K160" s="39">
        <v>44176</v>
      </c>
      <c r="L160" s="24">
        <v>10.23</v>
      </c>
    </row>
    <row r="161" spans="1:12" x14ac:dyDescent="0.25">
      <c r="A161" s="15">
        <v>129</v>
      </c>
      <c r="B161" s="54">
        <v>44183</v>
      </c>
      <c r="C161" s="36" t="s">
        <v>358</v>
      </c>
      <c r="D161" s="58">
        <v>530930078</v>
      </c>
      <c r="E161" s="59">
        <v>19632</v>
      </c>
      <c r="F161" s="20" t="s">
        <v>124</v>
      </c>
      <c r="G161" s="15">
        <v>0.15</v>
      </c>
      <c r="H161" s="23">
        <v>340</v>
      </c>
      <c r="I161" s="24">
        <v>0.06</v>
      </c>
      <c r="J161" s="24" t="s">
        <v>111</v>
      </c>
      <c r="K161" s="39">
        <v>44216</v>
      </c>
      <c r="L161" s="24">
        <v>0.91</v>
      </c>
    </row>
    <row r="162" spans="1:12" x14ac:dyDescent="0.25">
      <c r="A162" s="15">
        <v>133</v>
      </c>
      <c r="B162" s="54">
        <v>44223</v>
      </c>
      <c r="C162" s="36" t="s">
        <v>368</v>
      </c>
      <c r="D162" s="58">
        <v>430128478</v>
      </c>
      <c r="E162" s="59">
        <v>15734</v>
      </c>
      <c r="F162" s="20" t="s">
        <v>124</v>
      </c>
      <c r="G162" s="15">
        <v>7.8</v>
      </c>
      <c r="H162" s="23">
        <v>60.3</v>
      </c>
      <c r="I162" s="24">
        <v>2.68</v>
      </c>
      <c r="J162" s="24" t="s">
        <v>111</v>
      </c>
      <c r="K162" s="39">
        <v>44223</v>
      </c>
      <c r="L162" s="24">
        <v>7.8</v>
      </c>
    </row>
    <row r="163" spans="1:12" x14ac:dyDescent="0.25">
      <c r="A163" s="15">
        <v>138</v>
      </c>
      <c r="B163" s="54">
        <v>44260</v>
      </c>
      <c r="C163" s="36" t="s">
        <v>379</v>
      </c>
      <c r="D163" s="58">
        <v>460204462</v>
      </c>
      <c r="E163" s="59">
        <v>16837</v>
      </c>
      <c r="F163" s="20" t="s">
        <v>124</v>
      </c>
      <c r="G163" s="15">
        <v>11.83</v>
      </c>
      <c r="H163" s="23">
        <v>34</v>
      </c>
      <c r="I163" s="24">
        <v>0.63</v>
      </c>
      <c r="J163" s="24" t="s">
        <v>111</v>
      </c>
      <c r="K163" s="39">
        <v>44279</v>
      </c>
      <c r="L163" s="24">
        <v>20.239999999999998</v>
      </c>
    </row>
    <row r="164" spans="1:12" x14ac:dyDescent="0.25">
      <c r="A164" s="15">
        <v>142</v>
      </c>
      <c r="B164" s="54">
        <v>44293</v>
      </c>
      <c r="C164" s="36" t="s">
        <v>387</v>
      </c>
      <c r="D164" s="58">
        <v>390318423</v>
      </c>
      <c r="E164" s="59">
        <v>14322</v>
      </c>
      <c r="F164" s="20" t="s">
        <v>124</v>
      </c>
      <c r="G164" s="15">
        <v>651.67999999999995</v>
      </c>
      <c r="H164" s="23">
        <v>38</v>
      </c>
      <c r="I164" s="24">
        <v>0.31</v>
      </c>
      <c r="J164" s="24" t="s">
        <v>111</v>
      </c>
      <c r="K164" s="39">
        <v>44293</v>
      </c>
      <c r="L164" s="24">
        <v>651.78</v>
      </c>
    </row>
    <row r="165" spans="1:12" x14ac:dyDescent="0.25">
      <c r="A165" s="15">
        <v>145</v>
      </c>
      <c r="B165" s="54">
        <v>44309</v>
      </c>
      <c r="C165" s="36" t="s">
        <v>392</v>
      </c>
      <c r="D165" s="58">
        <v>480916249</v>
      </c>
      <c r="E165" s="59">
        <v>17792</v>
      </c>
      <c r="F165" s="20" t="s">
        <v>124</v>
      </c>
      <c r="G165" s="15">
        <v>3.47</v>
      </c>
      <c r="H165" s="23">
        <v>21</v>
      </c>
      <c r="I165" s="24">
        <v>2.42</v>
      </c>
      <c r="J165" s="24" t="s">
        <v>111</v>
      </c>
      <c r="K165" s="39">
        <v>44309</v>
      </c>
      <c r="L165" s="24">
        <v>3.47</v>
      </c>
    </row>
    <row r="166" spans="1:12" x14ac:dyDescent="0.25">
      <c r="A166" s="15">
        <v>146</v>
      </c>
      <c r="B166" s="54">
        <v>44313</v>
      </c>
      <c r="C166" s="36" t="s">
        <v>395</v>
      </c>
      <c r="D166" s="58">
        <v>410406430</v>
      </c>
      <c r="E166" s="59">
        <v>15072</v>
      </c>
      <c r="F166" s="20" t="s">
        <v>124</v>
      </c>
      <c r="G166" s="15">
        <v>31.27</v>
      </c>
      <c r="H166" s="23">
        <v>1.77</v>
      </c>
      <c r="I166" s="24">
        <v>0.03</v>
      </c>
      <c r="J166" s="24" t="s">
        <v>111</v>
      </c>
      <c r="K166" s="39">
        <v>44314</v>
      </c>
      <c r="L166" s="24">
        <v>31.27</v>
      </c>
    </row>
    <row r="167" spans="1:12" x14ac:dyDescent="0.25">
      <c r="A167" s="15">
        <v>141</v>
      </c>
      <c r="B167" s="54">
        <v>44286</v>
      </c>
      <c r="C167" s="36" t="s">
        <v>384</v>
      </c>
      <c r="D167" s="58">
        <v>530213205</v>
      </c>
      <c r="E167" s="59">
        <v>19403</v>
      </c>
      <c r="F167" s="20" t="s">
        <v>124</v>
      </c>
      <c r="G167" s="15">
        <v>34.299999999999997</v>
      </c>
      <c r="H167" s="23">
        <v>16</v>
      </c>
      <c r="I167" s="24" t="s">
        <v>113</v>
      </c>
      <c r="J167" s="24" t="s">
        <v>111</v>
      </c>
      <c r="K167" s="39">
        <v>44319</v>
      </c>
      <c r="L167" s="24">
        <v>25.78</v>
      </c>
    </row>
    <row r="168" spans="1:12" x14ac:dyDescent="0.25">
      <c r="A168" s="15">
        <v>147</v>
      </c>
      <c r="B168" s="54">
        <v>44321</v>
      </c>
      <c r="C168" s="36" t="s">
        <v>398</v>
      </c>
      <c r="D168" s="58">
        <v>460318471</v>
      </c>
      <c r="E168" s="59">
        <v>16879</v>
      </c>
      <c r="F168" s="20" t="s">
        <v>124</v>
      </c>
      <c r="G168" s="15">
        <v>17.95</v>
      </c>
      <c r="H168" s="23">
        <v>30</v>
      </c>
      <c r="I168" s="24" t="s">
        <v>113</v>
      </c>
      <c r="J168" s="24" t="s">
        <v>111</v>
      </c>
      <c r="K168" s="39">
        <v>44321</v>
      </c>
      <c r="L168" s="24">
        <v>17.95</v>
      </c>
    </row>
    <row r="169" spans="1:12" x14ac:dyDescent="0.25">
      <c r="A169" s="15">
        <v>151</v>
      </c>
      <c r="B169" s="54">
        <v>44379</v>
      </c>
      <c r="C169" s="36" t="s">
        <v>404</v>
      </c>
      <c r="D169" s="58">
        <v>6102022091</v>
      </c>
      <c r="E169" s="59">
        <v>22314</v>
      </c>
      <c r="F169" s="20" t="s">
        <v>124</v>
      </c>
      <c r="G169" s="15">
        <v>27.9</v>
      </c>
      <c r="H169" s="23">
        <v>39.83</v>
      </c>
      <c r="I169" s="24" t="s">
        <v>113</v>
      </c>
      <c r="J169" s="24" t="s">
        <v>111</v>
      </c>
      <c r="K169" s="39">
        <v>44379</v>
      </c>
      <c r="L169" s="24">
        <v>27.9</v>
      </c>
    </row>
    <row r="170" spans="1:12" x14ac:dyDescent="0.25">
      <c r="A170" s="15">
        <v>153</v>
      </c>
      <c r="B170" s="54">
        <v>44412</v>
      </c>
      <c r="C170" s="36" t="s">
        <v>408</v>
      </c>
      <c r="D170" s="58">
        <v>400417144</v>
      </c>
      <c r="E170" s="59">
        <v>14718</v>
      </c>
      <c r="F170" s="20" t="s">
        <v>124</v>
      </c>
      <c r="G170" s="15">
        <v>65.459999999999994</v>
      </c>
      <c r="H170" s="23">
        <v>27</v>
      </c>
      <c r="I170" s="24" t="s">
        <v>113</v>
      </c>
      <c r="J170" s="24" t="s">
        <v>111</v>
      </c>
      <c r="K170" s="39">
        <v>44413</v>
      </c>
      <c r="L170" s="24">
        <v>65.459999999999994</v>
      </c>
    </row>
    <row r="171" spans="1:12" x14ac:dyDescent="0.25">
      <c r="A171" s="15">
        <v>156</v>
      </c>
      <c r="B171" s="54">
        <v>44483</v>
      </c>
      <c r="C171" s="36" t="s">
        <v>413</v>
      </c>
      <c r="D171" s="58">
        <v>520501211</v>
      </c>
      <c r="E171" s="59">
        <v>19115</v>
      </c>
      <c r="F171" s="20" t="s">
        <v>124</v>
      </c>
      <c r="G171" s="15">
        <v>5753.47</v>
      </c>
      <c r="H171" s="23">
        <v>36.369999999999997</v>
      </c>
      <c r="I171" s="24">
        <v>12.99</v>
      </c>
      <c r="J171" s="24" t="s">
        <v>111</v>
      </c>
      <c r="K171" s="39">
        <v>44539</v>
      </c>
      <c r="L171" s="24">
        <v>153.41</v>
      </c>
    </row>
    <row r="172" spans="1:12" x14ac:dyDescent="0.25">
      <c r="A172" s="15">
        <v>161</v>
      </c>
      <c r="B172" s="75">
        <v>44595</v>
      </c>
      <c r="C172" s="36" t="s">
        <v>422</v>
      </c>
      <c r="D172" s="58">
        <v>480417407</v>
      </c>
      <c r="E172" s="59">
        <v>17640</v>
      </c>
      <c r="F172" s="20" t="s">
        <v>124</v>
      </c>
      <c r="G172" s="15">
        <v>85.77</v>
      </c>
      <c r="H172" s="23">
        <v>50.76</v>
      </c>
      <c r="I172" s="24" t="s">
        <v>113</v>
      </c>
      <c r="J172" s="24" t="s">
        <v>111</v>
      </c>
      <c r="K172" s="39">
        <v>44602</v>
      </c>
      <c r="L172" s="24">
        <v>85.77</v>
      </c>
    </row>
    <row r="173" spans="1:12" x14ac:dyDescent="0.25">
      <c r="A173" s="15">
        <v>164</v>
      </c>
      <c r="B173" s="75">
        <v>44616</v>
      </c>
      <c r="C173" s="36" t="s">
        <v>428</v>
      </c>
      <c r="D173" s="58">
        <v>451019112</v>
      </c>
      <c r="E173" s="59">
        <v>16729</v>
      </c>
      <c r="F173" s="20" t="s">
        <v>124</v>
      </c>
      <c r="G173" s="15">
        <v>1.78</v>
      </c>
      <c r="H173" s="55">
        <v>3.83</v>
      </c>
      <c r="I173" s="24">
        <v>7.0000000000000007E-2</v>
      </c>
      <c r="J173" s="24" t="s">
        <v>111</v>
      </c>
      <c r="K173" s="39">
        <v>44680</v>
      </c>
      <c r="L173" s="24">
        <v>1.78</v>
      </c>
    </row>
    <row r="174" spans="1:12" x14ac:dyDescent="0.25">
      <c r="A174" s="15">
        <v>176</v>
      </c>
      <c r="B174" s="75">
        <v>44687</v>
      </c>
      <c r="C174" s="36" t="s">
        <v>450</v>
      </c>
      <c r="D174" s="58">
        <v>440429439</v>
      </c>
      <c r="E174" s="59">
        <v>16191</v>
      </c>
      <c r="F174" s="20" t="s">
        <v>124</v>
      </c>
      <c r="G174" s="24">
        <v>245.66</v>
      </c>
      <c r="H174" s="23">
        <v>654</v>
      </c>
      <c r="I174" s="24">
        <v>30</v>
      </c>
      <c r="J174" s="24" t="s">
        <v>111</v>
      </c>
      <c r="K174" s="39">
        <v>44687</v>
      </c>
      <c r="L174" s="24">
        <v>245.66</v>
      </c>
    </row>
    <row r="175" spans="1:12" x14ac:dyDescent="0.25">
      <c r="A175" s="15">
        <v>175</v>
      </c>
      <c r="B175" s="75">
        <v>44684</v>
      </c>
      <c r="C175" s="36" t="s">
        <v>448</v>
      </c>
      <c r="D175" s="58">
        <v>360418954</v>
      </c>
      <c r="E175" s="59">
        <v>13258</v>
      </c>
      <c r="F175" s="20" t="s">
        <v>124</v>
      </c>
      <c r="G175" s="15">
        <v>2.61</v>
      </c>
      <c r="H175" s="23">
        <v>72</v>
      </c>
      <c r="I175" s="24">
        <v>0.91</v>
      </c>
      <c r="J175" s="24" t="s">
        <v>111</v>
      </c>
      <c r="K175" s="39">
        <v>44690</v>
      </c>
      <c r="L175" s="24">
        <v>2.61</v>
      </c>
    </row>
    <row r="176" spans="1:12" x14ac:dyDescent="0.25">
      <c r="A176" s="15">
        <v>179</v>
      </c>
      <c r="B176" s="75">
        <v>44697</v>
      </c>
      <c r="C176" s="36" t="s">
        <v>455</v>
      </c>
      <c r="D176" s="58">
        <v>481123222</v>
      </c>
      <c r="E176" s="59">
        <v>17860</v>
      </c>
      <c r="F176" s="20" t="s">
        <v>124</v>
      </c>
      <c r="G176" s="15">
        <v>88.89</v>
      </c>
      <c r="H176" s="23">
        <v>62</v>
      </c>
      <c r="I176" s="24">
        <v>0.91</v>
      </c>
      <c r="J176" s="24" t="s">
        <v>111</v>
      </c>
      <c r="K176" s="39">
        <v>44725</v>
      </c>
      <c r="L176" s="24">
        <v>8.86</v>
      </c>
    </row>
    <row r="177" spans="1:12" x14ac:dyDescent="0.25">
      <c r="A177" s="15">
        <v>189</v>
      </c>
      <c r="B177" s="75">
        <v>44727</v>
      </c>
      <c r="C177" s="36" t="s">
        <v>472</v>
      </c>
      <c r="D177" s="58">
        <v>5510310707</v>
      </c>
      <c r="E177" s="59">
        <v>20393</v>
      </c>
      <c r="F177" s="20" t="s">
        <v>124</v>
      </c>
      <c r="G177" s="15">
        <v>0.8</v>
      </c>
      <c r="H177" s="23">
        <v>34.950000000000003</v>
      </c>
      <c r="I177" s="24">
        <v>0.11</v>
      </c>
      <c r="J177" s="24" t="s">
        <v>111</v>
      </c>
      <c r="K177" s="39">
        <v>44727</v>
      </c>
      <c r="L177" s="24">
        <v>0.8</v>
      </c>
    </row>
    <row r="178" spans="1:12" x14ac:dyDescent="0.25">
      <c r="A178" s="15">
        <v>193</v>
      </c>
      <c r="B178" s="75">
        <v>44733</v>
      </c>
      <c r="C178" s="36" t="s">
        <v>480</v>
      </c>
      <c r="D178" s="58">
        <v>5707292085</v>
      </c>
      <c r="E178" s="59">
        <v>21030</v>
      </c>
      <c r="F178" s="20" t="s">
        <v>124</v>
      </c>
      <c r="G178" s="15">
        <v>2.11</v>
      </c>
      <c r="H178" s="23">
        <v>202</v>
      </c>
      <c r="I178" s="24">
        <v>2.11</v>
      </c>
      <c r="J178" s="24" t="s">
        <v>111</v>
      </c>
      <c r="K178" s="39">
        <v>44737</v>
      </c>
      <c r="L178" s="24">
        <v>2.11</v>
      </c>
    </row>
    <row r="179" spans="1:12" x14ac:dyDescent="0.25">
      <c r="A179" s="15">
        <v>208</v>
      </c>
      <c r="B179" s="75">
        <v>44784</v>
      </c>
      <c r="C179" s="36" t="s">
        <v>504</v>
      </c>
      <c r="D179" s="58">
        <v>530805126</v>
      </c>
      <c r="E179" s="59">
        <v>19576</v>
      </c>
      <c r="F179" s="20" t="s">
        <v>124</v>
      </c>
      <c r="G179" s="15">
        <v>4.88</v>
      </c>
      <c r="H179" s="23">
        <v>11.7</v>
      </c>
      <c r="I179" s="24">
        <v>0.28999999999999998</v>
      </c>
      <c r="J179" s="24" t="s">
        <v>111</v>
      </c>
      <c r="K179" s="39">
        <v>44784</v>
      </c>
      <c r="L179" s="24">
        <v>4.88</v>
      </c>
    </row>
    <row r="180" spans="1:12" x14ac:dyDescent="0.25">
      <c r="A180" s="15">
        <v>201</v>
      </c>
      <c r="B180" s="75">
        <v>44746</v>
      </c>
      <c r="C180" s="36" t="s">
        <v>492</v>
      </c>
      <c r="D180" s="58">
        <v>430530434</v>
      </c>
      <c r="E180" s="59">
        <v>15856</v>
      </c>
      <c r="F180" s="20" t="s">
        <v>124</v>
      </c>
      <c r="G180" s="15">
        <v>5.29</v>
      </c>
      <c r="H180" s="23">
        <v>9</v>
      </c>
      <c r="I180" s="24">
        <v>0.04</v>
      </c>
      <c r="J180" s="24" t="s">
        <v>111</v>
      </c>
      <c r="K180" s="39">
        <v>44785</v>
      </c>
      <c r="L180" s="24">
        <v>0.41</v>
      </c>
    </row>
    <row r="181" spans="1:12" x14ac:dyDescent="0.25">
      <c r="A181" s="15">
        <v>190</v>
      </c>
      <c r="B181" s="75">
        <v>44729</v>
      </c>
      <c r="C181" s="36" t="s">
        <v>474</v>
      </c>
      <c r="D181" s="58">
        <v>510913239</v>
      </c>
      <c r="E181" s="59">
        <v>18884</v>
      </c>
      <c r="F181" s="20" t="s">
        <v>124</v>
      </c>
      <c r="G181" s="15">
        <v>2.3199999999999998</v>
      </c>
      <c r="H181" s="23" t="s">
        <v>113</v>
      </c>
      <c r="I181" s="24">
        <v>43</v>
      </c>
      <c r="J181" s="24" t="s">
        <v>111</v>
      </c>
      <c r="K181" s="39">
        <v>44795</v>
      </c>
      <c r="L181" s="24" t="s">
        <v>113</v>
      </c>
    </row>
    <row r="182" spans="1:12" x14ac:dyDescent="0.25">
      <c r="A182" s="15">
        <v>211</v>
      </c>
      <c r="B182" s="75">
        <v>44804</v>
      </c>
      <c r="C182" s="36" t="s">
        <v>510</v>
      </c>
      <c r="D182" s="58">
        <v>430717427</v>
      </c>
      <c r="E182" s="59">
        <v>15904</v>
      </c>
      <c r="F182" s="20" t="s">
        <v>124</v>
      </c>
      <c r="G182" s="15" t="s">
        <v>113</v>
      </c>
      <c r="H182" s="23">
        <v>6.94</v>
      </c>
      <c r="I182" s="29">
        <v>0.04</v>
      </c>
      <c r="J182" s="24" t="s">
        <v>111</v>
      </c>
      <c r="K182" s="39">
        <v>44804</v>
      </c>
      <c r="L182" s="24" t="s">
        <v>113</v>
      </c>
    </row>
    <row r="183" spans="1:12" x14ac:dyDescent="0.25">
      <c r="A183" s="15">
        <v>191</v>
      </c>
      <c r="B183" s="75">
        <v>44732</v>
      </c>
      <c r="C183" s="36" t="s">
        <v>477</v>
      </c>
      <c r="D183" s="58">
        <v>481221085</v>
      </c>
      <c r="E183" s="59">
        <v>17888</v>
      </c>
      <c r="F183" s="20" t="s">
        <v>124</v>
      </c>
      <c r="G183" s="15">
        <v>24.55</v>
      </c>
      <c r="H183" s="23">
        <v>76</v>
      </c>
      <c r="I183" s="24" t="s">
        <v>113</v>
      </c>
      <c r="J183" s="24" t="s">
        <v>111</v>
      </c>
      <c r="K183" s="39">
        <v>44806</v>
      </c>
      <c r="L183" s="24">
        <v>99.26</v>
      </c>
    </row>
    <row r="184" spans="1:12" x14ac:dyDescent="0.25">
      <c r="A184" s="15">
        <v>216</v>
      </c>
      <c r="B184" s="75">
        <v>44820</v>
      </c>
      <c r="C184" s="36" t="s">
        <v>519</v>
      </c>
      <c r="D184" s="58">
        <v>530127128</v>
      </c>
      <c r="E184" s="59">
        <v>19386</v>
      </c>
      <c r="F184" s="20" t="s">
        <v>124</v>
      </c>
      <c r="G184" s="15">
        <v>13.63</v>
      </c>
      <c r="H184" s="23">
        <v>121</v>
      </c>
      <c r="I184" s="24" t="s">
        <v>113</v>
      </c>
      <c r="J184" s="24" t="s">
        <v>111</v>
      </c>
      <c r="K184" s="39">
        <v>44820</v>
      </c>
      <c r="L184" s="24">
        <v>13.63</v>
      </c>
    </row>
    <row r="185" spans="1:12" x14ac:dyDescent="0.25">
      <c r="A185" s="15">
        <v>217</v>
      </c>
      <c r="B185" s="75">
        <v>44820</v>
      </c>
      <c r="C185" s="36" t="s">
        <v>521</v>
      </c>
      <c r="D185" s="58">
        <v>5504082221</v>
      </c>
      <c r="E185" s="59">
        <v>20187</v>
      </c>
      <c r="F185" s="20" t="s">
        <v>124</v>
      </c>
      <c r="G185" s="15">
        <v>3.74</v>
      </c>
      <c r="H185" s="23">
        <v>9.5</v>
      </c>
      <c r="I185" s="24" t="s">
        <v>113</v>
      </c>
      <c r="J185" s="24" t="s">
        <v>111</v>
      </c>
      <c r="K185" s="39">
        <v>44827</v>
      </c>
      <c r="L185" s="24">
        <v>3.76</v>
      </c>
    </row>
    <row r="186" spans="1:12" x14ac:dyDescent="0.25">
      <c r="A186" s="15">
        <v>213</v>
      </c>
      <c r="B186" s="75">
        <v>44810</v>
      </c>
      <c r="C186" s="36" t="s">
        <v>514</v>
      </c>
      <c r="D186" s="58">
        <v>530623003</v>
      </c>
      <c r="E186" s="59">
        <v>19533</v>
      </c>
      <c r="F186" s="20" t="s">
        <v>124</v>
      </c>
      <c r="G186" s="15">
        <v>14.1</v>
      </c>
      <c r="H186" s="23" t="s">
        <v>113</v>
      </c>
      <c r="I186" s="24">
        <v>8.0000000000000002E-3</v>
      </c>
      <c r="J186" s="24" t="s">
        <v>111</v>
      </c>
      <c r="K186" s="39">
        <v>44838</v>
      </c>
      <c r="L186" s="24">
        <v>14.1</v>
      </c>
    </row>
    <row r="187" spans="1:12" x14ac:dyDescent="0.25">
      <c r="A187" s="15">
        <v>226</v>
      </c>
      <c r="B187" s="75">
        <v>44858</v>
      </c>
      <c r="C187" s="36" t="s">
        <v>534</v>
      </c>
      <c r="D187" s="58">
        <v>420808438</v>
      </c>
      <c r="E187" s="59">
        <v>15561</v>
      </c>
      <c r="F187" s="20" t="s">
        <v>124</v>
      </c>
      <c r="G187" s="15">
        <v>12.96</v>
      </c>
      <c r="H187" s="23">
        <v>12.3</v>
      </c>
      <c r="I187" s="24">
        <v>0.01</v>
      </c>
      <c r="J187" s="24" t="s">
        <v>111</v>
      </c>
      <c r="K187" s="39">
        <v>44872</v>
      </c>
      <c r="L187" s="24">
        <v>12.96</v>
      </c>
    </row>
    <row r="188" spans="1:12" x14ac:dyDescent="0.25">
      <c r="A188" s="15">
        <v>236</v>
      </c>
      <c r="B188" s="75">
        <v>44881</v>
      </c>
      <c r="C188" s="36" t="s">
        <v>555</v>
      </c>
      <c r="D188" s="58">
        <v>5801082562</v>
      </c>
      <c r="E188" s="59">
        <v>21193</v>
      </c>
      <c r="F188" s="20" t="s">
        <v>124</v>
      </c>
      <c r="G188" s="15">
        <v>813.19</v>
      </c>
      <c r="H188" s="23">
        <v>424</v>
      </c>
      <c r="I188" s="24" t="s">
        <v>113</v>
      </c>
      <c r="J188" s="24" t="s">
        <v>111</v>
      </c>
      <c r="K188" s="39">
        <v>44881</v>
      </c>
      <c r="L188" s="24">
        <v>813.19</v>
      </c>
    </row>
    <row r="189" spans="1:12" x14ac:dyDescent="0.25">
      <c r="A189" s="37">
        <v>240</v>
      </c>
      <c r="B189" s="75">
        <v>44893</v>
      </c>
      <c r="C189" s="36" t="s">
        <v>562</v>
      </c>
      <c r="D189" s="58">
        <v>390306455</v>
      </c>
      <c r="E189" s="59">
        <v>14310</v>
      </c>
      <c r="F189" s="20" t="s">
        <v>124</v>
      </c>
      <c r="G189" s="15">
        <v>13.94</v>
      </c>
      <c r="H189" s="23">
        <v>98</v>
      </c>
      <c r="I189" s="24">
        <v>2.86</v>
      </c>
      <c r="J189" s="24" t="s">
        <v>111</v>
      </c>
      <c r="K189" s="39">
        <v>44896</v>
      </c>
      <c r="L189" s="24">
        <v>13.94</v>
      </c>
    </row>
    <row r="190" spans="1:12" x14ac:dyDescent="0.25">
      <c r="A190" s="15">
        <v>252</v>
      </c>
      <c r="B190" s="75">
        <v>44972</v>
      </c>
      <c r="C190" s="36" t="s">
        <v>585</v>
      </c>
      <c r="D190" s="58">
        <v>480914131</v>
      </c>
      <c r="E190" s="59">
        <v>17790</v>
      </c>
      <c r="F190" s="20" t="s">
        <v>124</v>
      </c>
      <c r="G190" s="15" t="s">
        <v>113</v>
      </c>
      <c r="H190" s="23">
        <v>87</v>
      </c>
      <c r="I190" s="24" t="s">
        <v>113</v>
      </c>
      <c r="J190" s="24" t="s">
        <v>111</v>
      </c>
      <c r="K190" s="39">
        <v>44972</v>
      </c>
      <c r="L190" s="24" t="s">
        <v>113</v>
      </c>
    </row>
    <row r="191" spans="1:12" x14ac:dyDescent="0.25">
      <c r="A191" s="15">
        <v>251</v>
      </c>
      <c r="B191" s="75">
        <v>44968</v>
      </c>
      <c r="C191" s="36" t="s">
        <v>583</v>
      </c>
      <c r="D191" s="58">
        <v>6403050918</v>
      </c>
      <c r="E191" s="59">
        <v>23441</v>
      </c>
      <c r="F191" s="20" t="s">
        <v>124</v>
      </c>
      <c r="G191" s="15">
        <v>0.76</v>
      </c>
      <c r="H191" s="23">
        <v>46.56</v>
      </c>
      <c r="I191" s="24">
        <v>0.01</v>
      </c>
      <c r="J191" s="24" t="s">
        <v>111</v>
      </c>
      <c r="K191" s="39">
        <v>44981</v>
      </c>
      <c r="L191" s="24">
        <v>0.76</v>
      </c>
    </row>
    <row r="192" spans="1:12" x14ac:dyDescent="0.25">
      <c r="A192" s="15">
        <v>131</v>
      </c>
      <c r="B192" s="54">
        <v>44211</v>
      </c>
      <c r="C192" s="36" t="s">
        <v>361</v>
      </c>
      <c r="D192" s="58">
        <v>471229433</v>
      </c>
      <c r="E192" s="59">
        <v>17530</v>
      </c>
      <c r="F192" s="20" t="s">
        <v>124</v>
      </c>
      <c r="G192" s="15">
        <v>26.89</v>
      </c>
      <c r="H192" s="23">
        <v>8.9</v>
      </c>
      <c r="I192" s="24">
        <v>0.27</v>
      </c>
      <c r="J192" s="24" t="s">
        <v>111</v>
      </c>
      <c r="K192" s="24" t="s">
        <v>363</v>
      </c>
      <c r="L192" s="24">
        <v>26.89</v>
      </c>
    </row>
    <row r="193" spans="1:12" x14ac:dyDescent="0.25">
      <c r="A193" s="15">
        <v>4</v>
      </c>
      <c r="B193" s="16">
        <v>43277</v>
      </c>
      <c r="C193" s="36" t="s">
        <v>123</v>
      </c>
      <c r="D193" s="58">
        <v>380707437</v>
      </c>
      <c r="E193" s="59">
        <v>14068</v>
      </c>
      <c r="F193" s="20" t="s">
        <v>124</v>
      </c>
      <c r="G193" s="15" t="s">
        <v>113</v>
      </c>
      <c r="H193" s="23">
        <v>9.98</v>
      </c>
      <c r="I193" s="24">
        <v>0.01</v>
      </c>
      <c r="J193" s="24" t="s">
        <v>111</v>
      </c>
      <c r="K193" s="27" t="s">
        <v>588</v>
      </c>
      <c r="L193" s="24" t="s">
        <v>113</v>
      </c>
    </row>
    <row r="194" spans="1:12" x14ac:dyDescent="0.25">
      <c r="A194" s="15">
        <v>12</v>
      </c>
      <c r="B194" s="16">
        <v>43341</v>
      </c>
      <c r="C194" s="36" t="s">
        <v>151</v>
      </c>
      <c r="D194" s="58">
        <v>501102262</v>
      </c>
      <c r="E194" s="59">
        <v>18569</v>
      </c>
      <c r="F194" s="20" t="s">
        <v>124</v>
      </c>
      <c r="G194" s="15">
        <v>38.14</v>
      </c>
      <c r="H194" s="23">
        <v>1481</v>
      </c>
      <c r="I194" s="24">
        <v>7.55</v>
      </c>
      <c r="J194" s="24" t="s">
        <v>111</v>
      </c>
      <c r="K194" s="85">
        <v>43880</v>
      </c>
      <c r="L194" s="24">
        <v>22.59</v>
      </c>
    </row>
    <row r="195" spans="1:12" x14ac:dyDescent="0.25">
      <c r="A195" s="15">
        <v>14</v>
      </c>
      <c r="B195" s="16">
        <v>43347</v>
      </c>
      <c r="C195" s="36" t="s">
        <v>156</v>
      </c>
      <c r="D195" s="58">
        <v>511008046</v>
      </c>
      <c r="E195" s="59">
        <v>18909</v>
      </c>
      <c r="F195" s="20" t="s">
        <v>124</v>
      </c>
      <c r="G195" s="15">
        <v>182.2</v>
      </c>
      <c r="H195" s="23">
        <v>100</v>
      </c>
      <c r="I195" s="24">
        <v>7.97</v>
      </c>
      <c r="J195" s="24" t="s">
        <v>111</v>
      </c>
      <c r="K195" s="85">
        <v>43775</v>
      </c>
      <c r="L195" s="24" t="s">
        <v>113</v>
      </c>
    </row>
    <row r="196" spans="1:12" x14ac:dyDescent="0.25">
      <c r="A196" s="15">
        <v>16</v>
      </c>
      <c r="B196" s="16">
        <v>43355</v>
      </c>
      <c r="C196" s="36" t="s">
        <v>161</v>
      </c>
      <c r="D196" s="58">
        <v>430408457</v>
      </c>
      <c r="E196" s="59">
        <v>15804</v>
      </c>
      <c r="F196" s="20" t="s">
        <v>124</v>
      </c>
      <c r="G196" s="15">
        <v>0.23</v>
      </c>
      <c r="H196" s="23">
        <v>7.5</v>
      </c>
      <c r="I196" s="24">
        <v>0.02</v>
      </c>
      <c r="J196" s="24" t="s">
        <v>111</v>
      </c>
      <c r="K196" s="32" t="s">
        <v>588</v>
      </c>
      <c r="L196" s="24" t="s">
        <v>113</v>
      </c>
    </row>
    <row r="197" spans="1:12" x14ac:dyDescent="0.25">
      <c r="A197" s="15">
        <v>68</v>
      </c>
      <c r="B197" s="16">
        <v>43420</v>
      </c>
      <c r="C197" s="36" t="s">
        <v>243</v>
      </c>
      <c r="D197" s="58">
        <v>440410162</v>
      </c>
      <c r="E197" s="59">
        <v>16172</v>
      </c>
      <c r="F197" s="20" t="s">
        <v>124</v>
      </c>
      <c r="G197" s="15">
        <v>340.34</v>
      </c>
      <c r="H197" s="23">
        <v>340</v>
      </c>
      <c r="I197" s="24">
        <v>21.32</v>
      </c>
      <c r="J197" s="24" t="s">
        <v>111</v>
      </c>
      <c r="K197" s="27" t="s">
        <v>588</v>
      </c>
      <c r="L197" s="24" t="s">
        <v>113</v>
      </c>
    </row>
    <row r="198" spans="1:12" x14ac:dyDescent="0.25">
      <c r="A198" s="15">
        <v>93</v>
      </c>
      <c r="B198" s="16">
        <v>43668</v>
      </c>
      <c r="C198" s="36" t="s">
        <v>282</v>
      </c>
      <c r="D198" s="58">
        <v>391109405</v>
      </c>
      <c r="E198" s="59">
        <v>14558</v>
      </c>
      <c r="F198" s="20" t="s">
        <v>124</v>
      </c>
      <c r="G198" s="15">
        <v>22.69</v>
      </c>
      <c r="H198" s="23">
        <v>15.55</v>
      </c>
      <c r="I198" s="24">
        <v>1.1499999999999999</v>
      </c>
      <c r="J198" s="24" t="s">
        <v>111</v>
      </c>
      <c r="K198" s="39">
        <v>44176</v>
      </c>
      <c r="L198" s="24">
        <v>89.92</v>
      </c>
    </row>
    <row r="199" spans="1:12" x14ac:dyDescent="0.25">
      <c r="A199" s="15">
        <v>95</v>
      </c>
      <c r="B199" s="16">
        <v>43704</v>
      </c>
      <c r="C199" s="36" t="s">
        <v>285</v>
      </c>
      <c r="D199" s="58">
        <v>480212403</v>
      </c>
      <c r="E199" s="59">
        <v>17575</v>
      </c>
      <c r="F199" s="20" t="s">
        <v>124</v>
      </c>
      <c r="G199" s="15">
        <v>206.8</v>
      </c>
      <c r="H199" s="23">
        <v>116</v>
      </c>
      <c r="I199" s="24">
        <v>39.83</v>
      </c>
      <c r="J199" s="24" t="s">
        <v>111</v>
      </c>
      <c r="K199" s="24" t="s">
        <v>588</v>
      </c>
      <c r="L199" s="24" t="s">
        <v>113</v>
      </c>
    </row>
    <row r="200" spans="1:12" x14ac:dyDescent="0.25">
      <c r="A200" s="15">
        <v>118</v>
      </c>
      <c r="B200" s="54">
        <v>44111</v>
      </c>
      <c r="C200" s="36" t="s">
        <v>333</v>
      </c>
      <c r="D200" s="58">
        <v>350318099</v>
      </c>
      <c r="E200" s="59">
        <v>12861</v>
      </c>
      <c r="F200" s="20" t="s">
        <v>124</v>
      </c>
      <c r="G200" s="15">
        <v>38.03</v>
      </c>
      <c r="H200" s="23">
        <v>96</v>
      </c>
      <c r="I200" s="24">
        <v>28.8</v>
      </c>
      <c r="J200" s="24" t="s">
        <v>111</v>
      </c>
      <c r="K200" s="24" t="s">
        <v>588</v>
      </c>
      <c r="L200" s="24" t="s">
        <v>113</v>
      </c>
    </row>
    <row r="201" spans="1:12" x14ac:dyDescent="0.25">
      <c r="A201" s="15">
        <v>121</v>
      </c>
      <c r="B201" s="54">
        <v>44134</v>
      </c>
      <c r="C201" s="36" t="s">
        <v>340</v>
      </c>
      <c r="D201" s="58">
        <v>361107405</v>
      </c>
      <c r="E201" s="59">
        <v>13461</v>
      </c>
      <c r="F201" s="20" t="s">
        <v>124</v>
      </c>
      <c r="G201" s="15">
        <v>181.7</v>
      </c>
      <c r="H201" s="23">
        <v>11.5</v>
      </c>
      <c r="I201" s="24" t="s">
        <v>113</v>
      </c>
      <c r="J201" s="24" t="s">
        <v>111</v>
      </c>
      <c r="K201" s="24" t="s">
        <v>588</v>
      </c>
      <c r="L201" s="24" t="s">
        <v>113</v>
      </c>
    </row>
    <row r="202" spans="1:12" x14ac:dyDescent="0.25">
      <c r="A202" s="15">
        <v>139</v>
      </c>
      <c r="B202" s="54">
        <v>44277</v>
      </c>
      <c r="C202" s="36" t="s">
        <v>381</v>
      </c>
      <c r="D202" s="58">
        <v>5412293392</v>
      </c>
      <c r="E202" s="59">
        <v>20087</v>
      </c>
      <c r="F202" s="20" t="s">
        <v>124</v>
      </c>
      <c r="G202" s="15">
        <v>7.2</v>
      </c>
      <c r="H202" s="23">
        <v>253</v>
      </c>
      <c r="I202" s="24" t="s">
        <v>113</v>
      </c>
      <c r="J202" s="24" t="s">
        <v>111</v>
      </c>
      <c r="K202" s="24" t="s">
        <v>590</v>
      </c>
      <c r="L202" s="24" t="s">
        <v>113</v>
      </c>
    </row>
    <row r="203" spans="1:12" x14ac:dyDescent="0.25">
      <c r="A203" s="15">
        <v>158</v>
      </c>
      <c r="B203" s="54">
        <v>44504</v>
      </c>
      <c r="C203" s="36" t="s">
        <v>417</v>
      </c>
      <c r="D203" s="58">
        <v>510606098</v>
      </c>
      <c r="E203" s="59">
        <v>18785</v>
      </c>
      <c r="F203" s="20" t="s">
        <v>124</v>
      </c>
      <c r="G203" s="15">
        <v>99.49</v>
      </c>
      <c r="H203" s="23">
        <v>5.0999999999999996</v>
      </c>
      <c r="I203" s="24" t="s">
        <v>113</v>
      </c>
      <c r="J203" s="24" t="s">
        <v>111</v>
      </c>
      <c r="K203" s="24" t="s">
        <v>588</v>
      </c>
      <c r="L203" s="24" t="s">
        <v>113</v>
      </c>
    </row>
    <row r="204" spans="1:12" x14ac:dyDescent="0.25">
      <c r="A204" s="15">
        <v>180</v>
      </c>
      <c r="B204" s="75">
        <v>44697</v>
      </c>
      <c r="C204" s="36" t="s">
        <v>457</v>
      </c>
      <c r="D204" s="58">
        <v>510130191</v>
      </c>
      <c r="E204" s="59">
        <v>18658</v>
      </c>
      <c r="F204" s="20" t="s">
        <v>124</v>
      </c>
      <c r="G204" s="15">
        <v>1.21</v>
      </c>
      <c r="H204" s="23">
        <v>19.72</v>
      </c>
      <c r="I204" s="24">
        <v>7.0000000000000007E-2</v>
      </c>
      <c r="J204" s="24" t="s">
        <v>111</v>
      </c>
      <c r="K204" s="24" t="s">
        <v>588</v>
      </c>
      <c r="L204" s="24" t="s">
        <v>113</v>
      </c>
    </row>
    <row r="205" spans="1:12" x14ac:dyDescent="0.25">
      <c r="A205" s="15">
        <v>37</v>
      </c>
      <c r="B205" s="16">
        <v>43390</v>
      </c>
      <c r="C205" s="36" t="s">
        <v>194</v>
      </c>
      <c r="D205" s="58">
        <v>460409494</v>
      </c>
      <c r="E205" s="59">
        <v>16901</v>
      </c>
      <c r="F205" s="20" t="s">
        <v>124</v>
      </c>
      <c r="G205" s="15">
        <v>10.37</v>
      </c>
      <c r="H205" s="23">
        <v>724</v>
      </c>
      <c r="I205" s="24">
        <v>3.52</v>
      </c>
      <c r="J205" s="24" t="s">
        <v>135</v>
      </c>
      <c r="K205" s="27">
        <v>42935</v>
      </c>
      <c r="L205" s="24">
        <v>167.41</v>
      </c>
    </row>
    <row r="206" spans="1:12" x14ac:dyDescent="0.25">
      <c r="A206" s="15">
        <v>97</v>
      </c>
      <c r="B206" s="16">
        <v>43731</v>
      </c>
      <c r="C206" s="36" t="s">
        <v>287</v>
      </c>
      <c r="D206" s="58">
        <v>490824144</v>
      </c>
      <c r="E206" s="59">
        <v>18134</v>
      </c>
      <c r="F206" s="20" t="s">
        <v>124</v>
      </c>
      <c r="G206" s="15">
        <v>11.54</v>
      </c>
      <c r="H206" s="23">
        <v>36</v>
      </c>
      <c r="I206" s="24">
        <v>0.04</v>
      </c>
      <c r="J206" s="24" t="s">
        <v>135</v>
      </c>
      <c r="K206" s="26">
        <v>43732</v>
      </c>
      <c r="L206" s="24">
        <v>11.54</v>
      </c>
    </row>
    <row r="207" spans="1:12" x14ac:dyDescent="0.25">
      <c r="A207" s="38">
        <v>103</v>
      </c>
      <c r="B207" s="42">
        <v>43829</v>
      </c>
      <c r="C207" s="36" t="s">
        <v>296</v>
      </c>
      <c r="D207" s="58">
        <v>5506300701</v>
      </c>
      <c r="E207" s="59">
        <v>20270</v>
      </c>
      <c r="F207" s="45" t="s">
        <v>124</v>
      </c>
      <c r="G207" s="38">
        <v>3.69</v>
      </c>
      <c r="H207" s="47">
        <v>121</v>
      </c>
      <c r="I207" s="48">
        <v>0.4</v>
      </c>
      <c r="J207" s="48" t="s">
        <v>135</v>
      </c>
      <c r="K207" s="52">
        <v>43803</v>
      </c>
      <c r="L207" s="48">
        <v>100.88</v>
      </c>
    </row>
    <row r="208" spans="1:12" x14ac:dyDescent="0.25">
      <c r="A208" s="56">
        <v>112</v>
      </c>
      <c r="B208" s="57">
        <v>44046</v>
      </c>
      <c r="C208" s="36" t="s">
        <v>321</v>
      </c>
      <c r="D208" s="58">
        <v>511227074</v>
      </c>
      <c r="E208" s="59">
        <v>18989</v>
      </c>
      <c r="F208" s="60" t="s">
        <v>124</v>
      </c>
      <c r="G208" s="56">
        <v>12.94</v>
      </c>
      <c r="H208" s="61">
        <v>142.5</v>
      </c>
      <c r="I208" s="34">
        <v>1.1599999999999999</v>
      </c>
      <c r="J208" s="34" t="s">
        <v>135</v>
      </c>
      <c r="K208" s="65">
        <v>44085</v>
      </c>
      <c r="L208" s="34">
        <v>12.46</v>
      </c>
    </row>
    <row r="209" spans="1:12" x14ac:dyDescent="0.25">
      <c r="A209" s="15">
        <v>135</v>
      </c>
      <c r="B209" s="54">
        <v>44242</v>
      </c>
      <c r="C209" s="36" t="s">
        <v>372</v>
      </c>
      <c r="D209" s="58">
        <v>511031277</v>
      </c>
      <c r="E209" s="59">
        <v>18932</v>
      </c>
      <c r="F209" s="20" t="s">
        <v>124</v>
      </c>
      <c r="G209" s="15">
        <v>4.26</v>
      </c>
      <c r="H209" s="23">
        <v>1000</v>
      </c>
      <c r="I209" s="24">
        <v>0.08</v>
      </c>
      <c r="J209" s="24" t="s">
        <v>135</v>
      </c>
      <c r="K209" s="39">
        <v>44243</v>
      </c>
      <c r="L209" s="24">
        <v>4.26</v>
      </c>
    </row>
    <row r="210" spans="1:12" x14ac:dyDescent="0.25">
      <c r="A210" s="15">
        <v>132</v>
      </c>
      <c r="B210" s="54">
        <v>44221</v>
      </c>
      <c r="C210" s="36" t="s">
        <v>364</v>
      </c>
      <c r="D210" s="58">
        <v>420322402</v>
      </c>
      <c r="E210" s="59">
        <v>15422</v>
      </c>
      <c r="F210" s="20" t="s">
        <v>124</v>
      </c>
      <c r="G210" s="15">
        <v>12.87</v>
      </c>
      <c r="H210" s="23">
        <v>4.26</v>
      </c>
      <c r="I210" s="24" t="s">
        <v>113</v>
      </c>
      <c r="J210" s="24" t="s">
        <v>135</v>
      </c>
      <c r="K210" s="39">
        <v>44259</v>
      </c>
      <c r="L210" s="24">
        <v>21.67</v>
      </c>
    </row>
    <row r="211" spans="1:12" x14ac:dyDescent="0.25">
      <c r="A211" s="15">
        <v>187</v>
      </c>
      <c r="B211" s="75">
        <v>44727</v>
      </c>
      <c r="C211" s="36" t="s">
        <v>468</v>
      </c>
      <c r="D211" s="58">
        <v>500812025</v>
      </c>
      <c r="E211" s="59">
        <v>18487</v>
      </c>
      <c r="F211" s="20" t="s">
        <v>124</v>
      </c>
      <c r="G211" s="15">
        <v>1.17</v>
      </c>
      <c r="H211" s="23">
        <v>7.2</v>
      </c>
      <c r="I211" s="24">
        <v>0.24</v>
      </c>
      <c r="J211" s="24" t="s">
        <v>135</v>
      </c>
      <c r="K211" s="39">
        <v>44727</v>
      </c>
      <c r="L211" s="24">
        <v>1.17</v>
      </c>
    </row>
    <row r="212" spans="1:12" x14ac:dyDescent="0.25">
      <c r="A212" s="15">
        <v>184</v>
      </c>
      <c r="B212" s="75">
        <v>44711</v>
      </c>
      <c r="C212" s="36" t="s">
        <v>464</v>
      </c>
      <c r="D212" s="58">
        <v>531018072</v>
      </c>
      <c r="E212" s="59">
        <v>19650</v>
      </c>
      <c r="F212" s="20" t="s">
        <v>124</v>
      </c>
      <c r="G212" s="15">
        <v>38.28</v>
      </c>
      <c r="H212" s="23">
        <v>35</v>
      </c>
      <c r="I212" s="24">
        <v>0.09</v>
      </c>
      <c r="J212" s="24" t="s">
        <v>135</v>
      </c>
      <c r="K212" s="39">
        <v>44763</v>
      </c>
      <c r="L212" s="24">
        <v>0.31</v>
      </c>
    </row>
    <row r="213" spans="1:12" x14ac:dyDescent="0.25">
      <c r="A213" s="15">
        <v>198</v>
      </c>
      <c r="B213" s="75">
        <v>44739</v>
      </c>
      <c r="C213" s="36" t="s">
        <v>486</v>
      </c>
      <c r="D213" s="58">
        <v>460716951</v>
      </c>
      <c r="E213" s="59">
        <v>16999</v>
      </c>
      <c r="F213" s="20" t="s">
        <v>124</v>
      </c>
      <c r="G213" s="15">
        <v>85.92</v>
      </c>
      <c r="H213" s="23">
        <v>120</v>
      </c>
      <c r="I213" s="24">
        <v>41.81</v>
      </c>
      <c r="J213" s="24" t="s">
        <v>135</v>
      </c>
      <c r="K213" s="39">
        <v>44775</v>
      </c>
      <c r="L213" s="24">
        <v>85.92</v>
      </c>
    </row>
    <row r="214" spans="1:12" x14ac:dyDescent="0.25">
      <c r="A214" s="15">
        <v>209</v>
      </c>
      <c r="B214" s="75">
        <v>44784</v>
      </c>
      <c r="C214" s="36" t="s">
        <v>506</v>
      </c>
      <c r="D214" s="58">
        <v>6307290902</v>
      </c>
      <c r="E214" s="59">
        <v>23221</v>
      </c>
      <c r="F214" s="20" t="s">
        <v>124</v>
      </c>
      <c r="G214" s="15">
        <v>2274.5500000000002</v>
      </c>
      <c r="H214" s="23">
        <v>948</v>
      </c>
      <c r="I214" s="24">
        <v>20.07</v>
      </c>
      <c r="J214" s="24" t="s">
        <v>135</v>
      </c>
      <c r="K214" s="39">
        <v>44784</v>
      </c>
      <c r="L214" s="24">
        <v>2274.5500000000002</v>
      </c>
    </row>
    <row r="215" spans="1:12" x14ac:dyDescent="0.25">
      <c r="A215" s="15">
        <v>214</v>
      </c>
      <c r="B215" s="75">
        <v>44811</v>
      </c>
      <c r="C215" s="36" t="s">
        <v>516</v>
      </c>
      <c r="D215" s="58">
        <v>500104042</v>
      </c>
      <c r="E215" s="59">
        <v>18267</v>
      </c>
      <c r="F215" s="20" t="s">
        <v>124</v>
      </c>
      <c r="G215" s="15">
        <v>0.64</v>
      </c>
      <c r="H215" s="23">
        <v>15.3</v>
      </c>
      <c r="I215" s="24">
        <v>0.01</v>
      </c>
      <c r="J215" s="24" t="s">
        <v>135</v>
      </c>
      <c r="K215" s="39">
        <v>44811</v>
      </c>
      <c r="L215" s="24">
        <v>0.64</v>
      </c>
    </row>
    <row r="216" spans="1:12" x14ac:dyDescent="0.25">
      <c r="A216" s="15">
        <v>212</v>
      </c>
      <c r="B216" s="75">
        <v>44806</v>
      </c>
      <c r="C216" s="36" t="s">
        <v>512</v>
      </c>
      <c r="D216" s="58">
        <v>480425403</v>
      </c>
      <c r="E216" s="59">
        <v>17648</v>
      </c>
      <c r="F216" s="20" t="s">
        <v>124</v>
      </c>
      <c r="G216" s="15">
        <v>67.66</v>
      </c>
      <c r="H216" s="23">
        <v>54</v>
      </c>
      <c r="I216" s="24">
        <v>4.26</v>
      </c>
      <c r="J216" s="24" t="s">
        <v>135</v>
      </c>
      <c r="K216" s="39">
        <v>44879</v>
      </c>
      <c r="L216" s="24">
        <v>32.99</v>
      </c>
    </row>
    <row r="217" spans="1:12" x14ac:dyDescent="0.25">
      <c r="A217" s="15">
        <v>224</v>
      </c>
      <c r="B217" s="75">
        <v>44845</v>
      </c>
      <c r="C217" s="36" t="s">
        <v>530</v>
      </c>
      <c r="D217" s="58">
        <v>410807465</v>
      </c>
      <c r="E217" s="59">
        <v>15195</v>
      </c>
      <c r="F217" s="20" t="s">
        <v>124</v>
      </c>
      <c r="G217" s="15">
        <v>17.2</v>
      </c>
      <c r="H217" s="23">
        <v>27.64</v>
      </c>
      <c r="I217" s="24">
        <v>0.25</v>
      </c>
      <c r="J217" s="24" t="s">
        <v>135</v>
      </c>
      <c r="K217" s="39">
        <v>44880</v>
      </c>
      <c r="L217" s="24">
        <v>2.19</v>
      </c>
    </row>
    <row r="218" spans="1:12" x14ac:dyDescent="0.25">
      <c r="A218" s="15">
        <v>245</v>
      </c>
      <c r="B218" s="75">
        <v>44928</v>
      </c>
      <c r="C218" s="36" t="s">
        <v>571</v>
      </c>
      <c r="D218" s="58">
        <v>490623037</v>
      </c>
      <c r="E218" s="59">
        <v>18072</v>
      </c>
      <c r="F218" s="20" t="s">
        <v>124</v>
      </c>
      <c r="G218" s="15">
        <v>863.96</v>
      </c>
      <c r="H218" s="23">
        <v>648.27</v>
      </c>
      <c r="I218" s="24">
        <v>19.87</v>
      </c>
      <c r="J218" s="24" t="s">
        <v>135</v>
      </c>
      <c r="K218" s="39">
        <v>44925</v>
      </c>
      <c r="L218" s="24">
        <v>863.96</v>
      </c>
    </row>
    <row r="219" spans="1:12" x14ac:dyDescent="0.25">
      <c r="A219" s="15">
        <v>246</v>
      </c>
      <c r="B219" s="75">
        <v>44928</v>
      </c>
      <c r="C219" s="36" t="s">
        <v>573</v>
      </c>
      <c r="D219" s="58">
        <v>521228022</v>
      </c>
      <c r="E219" s="59">
        <v>19356</v>
      </c>
      <c r="F219" s="20" t="s">
        <v>124</v>
      </c>
      <c r="G219" s="15">
        <v>0.78</v>
      </c>
      <c r="H219" s="23">
        <v>13.78</v>
      </c>
      <c r="I219" s="24">
        <v>0.78</v>
      </c>
      <c r="J219" s="24" t="s">
        <v>135</v>
      </c>
      <c r="K219" s="39">
        <v>44978</v>
      </c>
      <c r="L219" s="24">
        <v>0.78</v>
      </c>
    </row>
    <row r="220" spans="1:12" x14ac:dyDescent="0.25">
      <c r="A220" s="15">
        <v>231</v>
      </c>
      <c r="B220" s="75">
        <v>44872</v>
      </c>
      <c r="C220" s="36" t="s">
        <v>545</v>
      </c>
      <c r="D220" s="58">
        <v>7206094863</v>
      </c>
      <c r="E220" s="59">
        <v>26459</v>
      </c>
      <c r="F220" s="20" t="s">
        <v>124</v>
      </c>
      <c r="G220" s="15">
        <v>53.99</v>
      </c>
      <c r="H220" s="23">
        <v>79.599999999999994</v>
      </c>
      <c r="I220" s="24">
        <v>7.0000000000000007E-2</v>
      </c>
      <c r="J220" s="24" t="s">
        <v>135</v>
      </c>
      <c r="K220" s="39">
        <v>45005</v>
      </c>
      <c r="L220" s="24" t="s">
        <v>113</v>
      </c>
    </row>
    <row r="221" spans="1:12" x14ac:dyDescent="0.25">
      <c r="A221" s="15">
        <v>71</v>
      </c>
      <c r="B221" s="16">
        <v>43433</v>
      </c>
      <c r="C221" s="36" t="s">
        <v>248</v>
      </c>
      <c r="D221" s="58">
        <v>350719439</v>
      </c>
      <c r="E221" s="59">
        <v>12984</v>
      </c>
      <c r="F221" s="20" t="s">
        <v>124</v>
      </c>
      <c r="G221" s="15">
        <v>970.67</v>
      </c>
      <c r="H221" s="23">
        <v>970</v>
      </c>
      <c r="I221" s="24">
        <v>5.83</v>
      </c>
      <c r="J221" s="24" t="s">
        <v>135</v>
      </c>
      <c r="K221" s="27" t="s">
        <v>591</v>
      </c>
      <c r="L221" s="24" t="s">
        <v>113</v>
      </c>
    </row>
    <row r="222" spans="1:12" x14ac:dyDescent="0.25">
      <c r="A222" s="15">
        <v>126</v>
      </c>
      <c r="B222" s="54">
        <v>44153</v>
      </c>
      <c r="C222" s="36" t="s">
        <v>350</v>
      </c>
      <c r="D222" s="58">
        <v>6202111520</v>
      </c>
      <c r="E222" s="59">
        <v>22688</v>
      </c>
      <c r="F222" s="20" t="s">
        <v>124</v>
      </c>
      <c r="G222" s="15">
        <v>869.26</v>
      </c>
      <c r="H222" s="23">
        <v>869.26</v>
      </c>
      <c r="I222" s="24">
        <v>0.37</v>
      </c>
      <c r="J222" s="24" t="s">
        <v>135</v>
      </c>
      <c r="K222" s="39">
        <v>44203</v>
      </c>
      <c r="L222" s="24">
        <v>1.02</v>
      </c>
    </row>
    <row r="223" spans="1:12" x14ac:dyDescent="0.25">
      <c r="A223" s="15">
        <v>177</v>
      </c>
      <c r="B223" s="75">
        <v>44691</v>
      </c>
      <c r="C223" s="36" t="s">
        <v>451</v>
      </c>
      <c r="D223" s="58">
        <v>390812424</v>
      </c>
      <c r="E223" s="59">
        <v>14469</v>
      </c>
      <c r="F223" s="20" t="s">
        <v>124</v>
      </c>
      <c r="G223" s="15">
        <v>2.95</v>
      </c>
      <c r="H223" s="23">
        <v>283</v>
      </c>
      <c r="I223" s="24" t="s">
        <v>113</v>
      </c>
      <c r="J223" s="24" t="s">
        <v>135</v>
      </c>
      <c r="K223" s="24" t="s">
        <v>588</v>
      </c>
      <c r="L223" s="24" t="s">
        <v>113</v>
      </c>
    </row>
    <row r="224" spans="1:12" x14ac:dyDescent="0.25">
      <c r="A224" s="15">
        <v>218</v>
      </c>
      <c r="B224" s="75">
        <v>44823</v>
      </c>
      <c r="C224" s="36" t="s">
        <v>523</v>
      </c>
      <c r="D224" s="58">
        <v>461010434</v>
      </c>
      <c r="E224" s="59">
        <v>17085</v>
      </c>
      <c r="F224" s="20" t="s">
        <v>124</v>
      </c>
      <c r="G224" s="15">
        <v>49.01</v>
      </c>
      <c r="H224" s="23">
        <v>84</v>
      </c>
      <c r="I224" s="24">
        <v>0.53</v>
      </c>
      <c r="J224" s="24" t="s">
        <v>135</v>
      </c>
      <c r="K224" s="24" t="s">
        <v>588</v>
      </c>
      <c r="L224" s="24" t="s">
        <v>113</v>
      </c>
    </row>
    <row r="225" spans="1:12" x14ac:dyDescent="0.25">
      <c r="A225" s="15">
        <v>242</v>
      </c>
      <c r="B225" s="54">
        <v>44907</v>
      </c>
      <c r="C225" s="36" t="s">
        <v>567</v>
      </c>
      <c r="D225" s="58">
        <v>340112734</v>
      </c>
      <c r="E225" s="59">
        <v>12431</v>
      </c>
      <c r="F225" s="20" t="s">
        <v>124</v>
      </c>
      <c r="G225" s="15">
        <v>7.71</v>
      </c>
      <c r="H225" s="23">
        <v>183.91</v>
      </c>
      <c r="I225" s="24">
        <v>1.78</v>
      </c>
      <c r="J225" s="24" t="s">
        <v>135</v>
      </c>
      <c r="K225" s="24" t="s">
        <v>588</v>
      </c>
      <c r="L225" s="24" t="s">
        <v>113</v>
      </c>
    </row>
    <row r="226" spans="1:12" x14ac:dyDescent="0.25">
      <c r="A226" s="15">
        <v>70</v>
      </c>
      <c r="B226" s="16">
        <v>43431</v>
      </c>
      <c r="C226" s="36" t="s">
        <v>245</v>
      </c>
      <c r="D226" s="58">
        <v>470404024</v>
      </c>
      <c r="E226" s="59">
        <v>17261</v>
      </c>
      <c r="F226" s="20" t="s">
        <v>105</v>
      </c>
      <c r="G226" s="15">
        <v>131.13999999999999</v>
      </c>
      <c r="H226" s="23">
        <v>131.13999999999999</v>
      </c>
      <c r="I226" s="24">
        <v>8.86</v>
      </c>
      <c r="J226" s="24" t="s">
        <v>247</v>
      </c>
      <c r="K226" s="27" t="s">
        <v>588</v>
      </c>
      <c r="L226" s="24" t="s">
        <v>113</v>
      </c>
    </row>
    <row r="227" spans="1:12" x14ac:dyDescent="0.25">
      <c r="A227" s="15">
        <v>148</v>
      </c>
      <c r="B227" s="54">
        <v>44337</v>
      </c>
      <c r="C227" s="36" t="s">
        <v>400</v>
      </c>
      <c r="D227" s="58">
        <v>380915002</v>
      </c>
      <c r="E227" s="59">
        <v>14138</v>
      </c>
      <c r="F227" s="20" t="s">
        <v>105</v>
      </c>
      <c r="G227" s="15">
        <v>6.11</v>
      </c>
      <c r="H227" s="23">
        <v>15</v>
      </c>
      <c r="I227" s="24">
        <v>13.38</v>
      </c>
      <c r="J227" s="24" t="s">
        <v>247</v>
      </c>
      <c r="K227" s="39">
        <v>44337</v>
      </c>
      <c r="L227" s="24">
        <v>35.24</v>
      </c>
    </row>
    <row r="228" spans="1:12" x14ac:dyDescent="0.25">
      <c r="A228" s="15">
        <v>44</v>
      </c>
      <c r="B228" s="16">
        <v>43395</v>
      </c>
      <c r="C228" s="36" t="s">
        <v>204</v>
      </c>
      <c r="D228" s="58">
        <v>6201211478</v>
      </c>
      <c r="E228" s="59">
        <v>22667</v>
      </c>
      <c r="F228" s="20" t="s">
        <v>105</v>
      </c>
      <c r="G228" s="15">
        <v>2.78</v>
      </c>
      <c r="H228" s="23">
        <v>386</v>
      </c>
      <c r="I228" s="24">
        <v>1.07</v>
      </c>
      <c r="J228" s="24" t="s">
        <v>111</v>
      </c>
      <c r="K228" s="27">
        <v>42920</v>
      </c>
      <c r="L228" s="24">
        <v>20.38</v>
      </c>
    </row>
    <row r="229" spans="1:12" x14ac:dyDescent="0.25">
      <c r="A229" s="15">
        <v>20</v>
      </c>
      <c r="B229" s="16">
        <v>43381</v>
      </c>
      <c r="C229" s="36" t="s">
        <v>167</v>
      </c>
      <c r="D229" s="58">
        <v>460304404</v>
      </c>
      <c r="E229" s="59">
        <v>16865</v>
      </c>
      <c r="F229" s="20" t="s">
        <v>105</v>
      </c>
      <c r="G229" s="15">
        <v>161.4</v>
      </c>
      <c r="H229" s="23">
        <v>6.27</v>
      </c>
      <c r="I229" s="24">
        <v>1.94</v>
      </c>
      <c r="J229" s="24" t="s">
        <v>111</v>
      </c>
      <c r="K229" s="27">
        <v>42997</v>
      </c>
      <c r="L229" s="24">
        <v>340.08</v>
      </c>
    </row>
    <row r="230" spans="1:12" x14ac:dyDescent="0.25">
      <c r="A230" s="15">
        <v>1</v>
      </c>
      <c r="B230" s="16">
        <v>43264</v>
      </c>
      <c r="C230" s="36" t="s">
        <v>104</v>
      </c>
      <c r="D230" s="58">
        <v>491030217</v>
      </c>
      <c r="E230" s="59">
        <v>18201</v>
      </c>
      <c r="F230" s="20" t="s">
        <v>105</v>
      </c>
      <c r="G230" s="15">
        <v>447.19</v>
      </c>
      <c r="H230" s="23">
        <v>431</v>
      </c>
      <c r="I230" s="24">
        <v>253.92</v>
      </c>
      <c r="J230" s="24" t="s">
        <v>111</v>
      </c>
      <c r="K230" s="27">
        <v>43537</v>
      </c>
      <c r="L230" s="24">
        <v>643.97</v>
      </c>
    </row>
    <row r="231" spans="1:12" x14ac:dyDescent="0.25">
      <c r="A231" s="15">
        <v>84</v>
      </c>
      <c r="B231" s="16">
        <v>43556</v>
      </c>
      <c r="C231" s="36" t="s">
        <v>269</v>
      </c>
      <c r="D231" s="58">
        <v>460712158</v>
      </c>
      <c r="E231" s="59">
        <v>16995</v>
      </c>
      <c r="F231" s="20" t="s">
        <v>105</v>
      </c>
      <c r="G231" s="15">
        <v>17.29</v>
      </c>
      <c r="H231" s="23">
        <v>39</v>
      </c>
      <c r="I231" s="24">
        <v>0.36</v>
      </c>
      <c r="J231" s="24" t="s">
        <v>111</v>
      </c>
      <c r="K231" s="27">
        <v>43556</v>
      </c>
      <c r="L231" s="24">
        <v>17.29</v>
      </c>
    </row>
    <row r="232" spans="1:12" x14ac:dyDescent="0.25">
      <c r="A232" s="15">
        <v>3</v>
      </c>
      <c r="B232" s="16">
        <v>43271</v>
      </c>
      <c r="C232" s="36" t="s">
        <v>120</v>
      </c>
      <c r="D232" s="58">
        <v>460823438</v>
      </c>
      <c r="E232" s="59">
        <v>17037</v>
      </c>
      <c r="F232" s="20" t="s">
        <v>105</v>
      </c>
      <c r="G232" s="15">
        <v>1019.46</v>
      </c>
      <c r="H232" s="23">
        <v>498</v>
      </c>
      <c r="I232" s="24">
        <v>17.38</v>
      </c>
      <c r="J232" s="24" t="s">
        <v>111</v>
      </c>
      <c r="K232" s="27">
        <v>43713</v>
      </c>
      <c r="L232" s="24">
        <v>918.96</v>
      </c>
    </row>
    <row r="233" spans="1:12" x14ac:dyDescent="0.25">
      <c r="A233" s="15">
        <v>150</v>
      </c>
      <c r="B233" s="54">
        <v>44356</v>
      </c>
      <c r="C233" s="36" t="s">
        <v>403</v>
      </c>
      <c r="D233" s="58">
        <v>6103230067</v>
      </c>
      <c r="E233" s="59">
        <v>22363</v>
      </c>
      <c r="F233" s="20" t="s">
        <v>105</v>
      </c>
      <c r="G233" s="15">
        <v>33.6</v>
      </c>
      <c r="H233" s="23">
        <v>92</v>
      </c>
      <c r="I233" s="24" t="s">
        <v>113</v>
      </c>
      <c r="J233" s="24" t="s">
        <v>111</v>
      </c>
      <c r="K233" s="39">
        <v>44356</v>
      </c>
      <c r="L233" s="24">
        <v>33.6</v>
      </c>
    </row>
    <row r="234" spans="1:12" x14ac:dyDescent="0.25">
      <c r="A234" s="15">
        <v>152</v>
      </c>
      <c r="B234" s="54">
        <v>44411</v>
      </c>
      <c r="C234" s="36" t="s">
        <v>406</v>
      </c>
      <c r="D234" s="58">
        <v>351201448</v>
      </c>
      <c r="E234" s="59">
        <v>13119</v>
      </c>
      <c r="F234" s="20" t="s">
        <v>105</v>
      </c>
      <c r="G234" s="15">
        <v>215.66</v>
      </c>
      <c r="H234" s="23">
        <v>100</v>
      </c>
      <c r="I234" s="24" t="s">
        <v>113</v>
      </c>
      <c r="J234" s="24" t="s">
        <v>111</v>
      </c>
      <c r="K234" s="39">
        <v>44417</v>
      </c>
      <c r="L234" s="24">
        <v>215.66</v>
      </c>
    </row>
    <row r="235" spans="1:12" x14ac:dyDescent="0.25">
      <c r="A235" s="15">
        <v>154</v>
      </c>
      <c r="B235" s="54">
        <v>44433</v>
      </c>
      <c r="C235" s="36" t="s">
        <v>410</v>
      </c>
      <c r="D235" s="58">
        <v>5710020536</v>
      </c>
      <c r="E235" s="59">
        <v>21095</v>
      </c>
      <c r="F235" s="20" t="s">
        <v>105</v>
      </c>
      <c r="G235" s="15">
        <v>534.03</v>
      </c>
      <c r="H235" s="23">
        <v>1735.76</v>
      </c>
      <c r="I235" s="24" t="s">
        <v>113</v>
      </c>
      <c r="J235" s="24" t="s">
        <v>111</v>
      </c>
      <c r="K235" s="39">
        <v>44617</v>
      </c>
      <c r="L235" s="24">
        <v>546.73</v>
      </c>
    </row>
    <row r="236" spans="1:12" x14ac:dyDescent="0.25">
      <c r="A236" s="15">
        <v>170</v>
      </c>
      <c r="B236" s="75">
        <v>44662</v>
      </c>
      <c r="C236" s="36" t="s">
        <v>441</v>
      </c>
      <c r="D236" s="58">
        <v>5804010630</v>
      </c>
      <c r="E236" s="59">
        <v>21276</v>
      </c>
      <c r="F236" s="20" t="s">
        <v>105</v>
      </c>
      <c r="G236" s="15">
        <v>9.49</v>
      </c>
      <c r="H236" s="23">
        <v>150</v>
      </c>
      <c r="I236" s="24">
        <v>1.65</v>
      </c>
      <c r="J236" s="24" t="s">
        <v>111</v>
      </c>
      <c r="K236" s="39">
        <v>44672</v>
      </c>
      <c r="L236" s="24">
        <v>9.49</v>
      </c>
    </row>
    <row r="237" spans="1:12" x14ac:dyDescent="0.25">
      <c r="A237" s="15">
        <v>172</v>
      </c>
      <c r="B237" s="75">
        <v>44678</v>
      </c>
      <c r="C237" s="36" t="s">
        <v>444</v>
      </c>
      <c r="D237" s="58">
        <v>370630417</v>
      </c>
      <c r="E237" s="59">
        <v>13696</v>
      </c>
      <c r="F237" s="20" t="s">
        <v>105</v>
      </c>
      <c r="G237" s="15">
        <v>33.75</v>
      </c>
      <c r="H237" s="23">
        <v>14</v>
      </c>
      <c r="I237" s="24">
        <v>1.44</v>
      </c>
      <c r="J237" s="24" t="s">
        <v>111</v>
      </c>
      <c r="K237" s="39">
        <v>44680</v>
      </c>
      <c r="L237" s="24">
        <v>33.75</v>
      </c>
    </row>
    <row r="238" spans="1:12" x14ac:dyDescent="0.25">
      <c r="A238" s="15">
        <v>188</v>
      </c>
      <c r="B238" s="75">
        <v>44727</v>
      </c>
      <c r="C238" s="36" t="s">
        <v>469</v>
      </c>
      <c r="D238" s="58">
        <v>440707490</v>
      </c>
      <c r="E238" s="59">
        <v>16260</v>
      </c>
      <c r="F238" s="20" t="s">
        <v>105</v>
      </c>
      <c r="G238" s="15">
        <v>109.34</v>
      </c>
      <c r="H238" s="23">
        <v>9.6</v>
      </c>
      <c r="I238" s="24">
        <v>7.0000000000000007E-2</v>
      </c>
      <c r="J238" s="24" t="s">
        <v>111</v>
      </c>
      <c r="K238" s="39">
        <v>44732</v>
      </c>
      <c r="L238" s="24">
        <v>109.34</v>
      </c>
    </row>
    <row r="239" spans="1:12" x14ac:dyDescent="0.25">
      <c r="A239" s="15">
        <v>181</v>
      </c>
      <c r="B239" s="75">
        <v>44704</v>
      </c>
      <c r="C239" s="36" t="s">
        <v>459</v>
      </c>
      <c r="D239" s="58">
        <v>6512201080</v>
      </c>
      <c r="E239" s="59">
        <v>24096</v>
      </c>
      <c r="F239" s="20" t="s">
        <v>105</v>
      </c>
      <c r="G239" s="15">
        <v>25.4</v>
      </c>
      <c r="H239" s="55">
        <v>25.4</v>
      </c>
      <c r="I239" s="24">
        <v>0.61</v>
      </c>
      <c r="J239" s="24" t="s">
        <v>111</v>
      </c>
      <c r="K239" s="39">
        <v>44739</v>
      </c>
      <c r="L239" s="24">
        <v>25.4</v>
      </c>
    </row>
    <row r="240" spans="1:12" x14ac:dyDescent="0.25">
      <c r="A240" s="15">
        <v>200</v>
      </c>
      <c r="B240" s="75">
        <v>44743</v>
      </c>
      <c r="C240" s="36" t="s">
        <v>490</v>
      </c>
      <c r="D240" s="58">
        <v>341113434</v>
      </c>
      <c r="E240" s="59">
        <v>12736</v>
      </c>
      <c r="F240" s="20" t="s">
        <v>105</v>
      </c>
      <c r="G240" s="15">
        <v>3.74</v>
      </c>
      <c r="H240" s="23">
        <v>13.1</v>
      </c>
      <c r="I240" s="24">
        <v>0.45</v>
      </c>
      <c r="J240" s="24" t="s">
        <v>111</v>
      </c>
      <c r="K240" s="39">
        <v>44743</v>
      </c>
      <c r="L240" s="24">
        <v>3.74</v>
      </c>
    </row>
    <row r="241" spans="1:12" x14ac:dyDescent="0.25">
      <c r="A241" s="15">
        <v>244</v>
      </c>
      <c r="B241" s="75">
        <v>44916</v>
      </c>
      <c r="C241" s="84" t="s">
        <v>570</v>
      </c>
      <c r="D241" s="58">
        <v>421123455</v>
      </c>
      <c r="E241" s="59">
        <v>15668</v>
      </c>
      <c r="F241" s="20" t="s">
        <v>105</v>
      </c>
      <c r="G241" s="15">
        <v>3.01</v>
      </c>
      <c r="H241" s="23">
        <v>56</v>
      </c>
      <c r="I241" s="24">
        <v>1.74</v>
      </c>
      <c r="J241" s="24" t="s">
        <v>111</v>
      </c>
      <c r="K241" s="39">
        <v>44916</v>
      </c>
      <c r="L241" s="24">
        <v>3.01</v>
      </c>
    </row>
    <row r="242" spans="1:12" x14ac:dyDescent="0.25">
      <c r="A242" s="15">
        <v>144</v>
      </c>
      <c r="B242" s="54">
        <v>44301</v>
      </c>
      <c r="C242" s="36" t="s">
        <v>390</v>
      </c>
      <c r="D242" s="58">
        <v>440915423</v>
      </c>
      <c r="E242" s="59">
        <v>16330</v>
      </c>
      <c r="F242" s="20" t="s">
        <v>105</v>
      </c>
      <c r="G242" s="15">
        <v>17.11</v>
      </c>
      <c r="H242" s="23">
        <v>671</v>
      </c>
      <c r="I242" s="24">
        <v>0.88</v>
      </c>
      <c r="J242" s="24" t="s">
        <v>135</v>
      </c>
      <c r="K242" s="39">
        <v>44329</v>
      </c>
      <c r="L242" s="24" t="s">
        <v>113</v>
      </c>
    </row>
    <row r="243" spans="1:12" x14ac:dyDescent="0.25">
      <c r="A243" s="15">
        <v>183</v>
      </c>
      <c r="B243" s="75">
        <v>44711</v>
      </c>
      <c r="C243" s="36" t="s">
        <v>463</v>
      </c>
      <c r="D243" s="58">
        <v>531226224</v>
      </c>
      <c r="E243" s="59">
        <v>19719</v>
      </c>
      <c r="F243" s="20" t="s">
        <v>105</v>
      </c>
      <c r="G243" s="15">
        <v>283.61</v>
      </c>
      <c r="H243" s="23">
        <v>548</v>
      </c>
      <c r="I243" s="24">
        <v>0.84</v>
      </c>
      <c r="J243" s="24" t="s">
        <v>135</v>
      </c>
      <c r="K243" s="39">
        <v>44764</v>
      </c>
      <c r="L243" s="24">
        <v>15.58</v>
      </c>
    </row>
    <row r="244" spans="1:12" x14ac:dyDescent="0.25">
      <c r="A244" s="15">
        <v>215</v>
      </c>
      <c r="B244" s="75">
        <v>44819</v>
      </c>
      <c r="C244" s="36" t="s">
        <v>517</v>
      </c>
      <c r="D244" s="58">
        <v>7006095866</v>
      </c>
      <c r="E244" s="59">
        <v>25728</v>
      </c>
      <c r="F244" s="20" t="s">
        <v>105</v>
      </c>
      <c r="G244" s="15" t="s">
        <v>113</v>
      </c>
      <c r="H244" s="23">
        <v>9</v>
      </c>
      <c r="I244" s="24">
        <v>0.73</v>
      </c>
      <c r="J244" s="24" t="s">
        <v>135</v>
      </c>
      <c r="K244" s="39" t="s">
        <v>588</v>
      </c>
      <c r="L244" s="24" t="s">
        <v>113</v>
      </c>
    </row>
    <row r="245" spans="1:12" x14ac:dyDescent="0.25">
      <c r="A245" s="15">
        <v>250</v>
      </c>
      <c r="B245" s="75">
        <v>44950</v>
      </c>
      <c r="C245" s="36" t="s">
        <v>582</v>
      </c>
      <c r="D245" s="58">
        <v>5704081570</v>
      </c>
      <c r="E245" s="59">
        <v>20918</v>
      </c>
      <c r="F245" s="20" t="s">
        <v>105</v>
      </c>
      <c r="G245" s="15">
        <v>1.34</v>
      </c>
      <c r="H245" s="23">
        <v>242.13</v>
      </c>
      <c r="I245" s="24">
        <v>1.34</v>
      </c>
      <c r="J245" s="24" t="s">
        <v>135</v>
      </c>
      <c r="K245" s="39">
        <v>44928</v>
      </c>
      <c r="L245" s="24">
        <v>108.71</v>
      </c>
    </row>
    <row r="246" spans="1:12" x14ac:dyDescent="0.25">
      <c r="A246" s="15">
        <v>234</v>
      </c>
      <c r="B246" s="75">
        <v>44879</v>
      </c>
      <c r="C246" s="36" t="s">
        <v>551</v>
      </c>
      <c r="D246" s="58">
        <v>441023438</v>
      </c>
      <c r="E246" s="59">
        <v>16368</v>
      </c>
      <c r="F246" s="20" t="s">
        <v>105</v>
      </c>
      <c r="G246" s="15">
        <v>3088.3</v>
      </c>
      <c r="H246" s="23">
        <v>1561.3</v>
      </c>
      <c r="I246" s="24" t="s">
        <v>113</v>
      </c>
      <c r="J246" s="24" t="s">
        <v>135</v>
      </c>
      <c r="K246" s="39">
        <v>44956</v>
      </c>
      <c r="L246" s="24">
        <v>139.16</v>
      </c>
    </row>
    <row r="247" spans="1:12" x14ac:dyDescent="0.25">
      <c r="A247" s="15">
        <v>248</v>
      </c>
      <c r="B247" s="75">
        <v>44943</v>
      </c>
      <c r="C247" s="36" t="s">
        <v>577</v>
      </c>
      <c r="D247" s="58">
        <v>7204235324</v>
      </c>
      <c r="E247" s="59">
        <v>26412</v>
      </c>
      <c r="F247" s="20" t="s">
        <v>105</v>
      </c>
      <c r="G247" s="15">
        <v>296.83999999999997</v>
      </c>
      <c r="H247" s="23">
        <v>35</v>
      </c>
      <c r="I247" s="24">
        <v>6.48</v>
      </c>
      <c r="J247" s="24" t="s">
        <v>135</v>
      </c>
      <c r="K247" s="39">
        <v>44956</v>
      </c>
      <c r="L247" s="24">
        <v>273.99</v>
      </c>
    </row>
    <row r="248" spans="1:12" x14ac:dyDescent="0.25">
      <c r="A248" s="15">
        <v>6</v>
      </c>
      <c r="B248" s="16">
        <v>43292</v>
      </c>
      <c r="C248" s="36" t="s">
        <v>133</v>
      </c>
      <c r="D248" s="58">
        <v>460629442</v>
      </c>
      <c r="E248" s="59">
        <v>16982</v>
      </c>
      <c r="F248" s="20" t="s">
        <v>105</v>
      </c>
      <c r="G248" s="15">
        <v>3.31</v>
      </c>
      <c r="H248" s="23">
        <v>44.02</v>
      </c>
      <c r="I248" s="24">
        <v>1.99</v>
      </c>
      <c r="J248" s="24" t="s">
        <v>135</v>
      </c>
      <c r="K248" s="32" t="s">
        <v>588</v>
      </c>
      <c r="L248" s="24" t="s">
        <v>113</v>
      </c>
    </row>
  </sheetData>
  <conditionalFormatting sqref="D1">
    <cfRule type="duplicateValues" dxfId="4" priority="4"/>
    <cfRule type="duplicateValues" dxfId="3" priority="5"/>
  </conditionalFormatting>
  <conditionalFormatting sqref="D2:D5">
    <cfRule type="duplicateValues" dxfId="2" priority="3"/>
  </conditionalFormatting>
  <conditionalFormatting sqref="D2:D248">
    <cfRule type="duplicateValues" dxfId="1" priority="2"/>
  </conditionalFormatting>
  <conditionalFormatting sqref="D6:D248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doplnit PSA</vt:lpstr>
      <vt:lpstr>chybějící PSA seznam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Szczyrbová</dc:creator>
  <cp:lastModifiedBy>Uživatel systému Windows</cp:lastModifiedBy>
  <dcterms:created xsi:type="dcterms:W3CDTF">2023-06-13T06:36:01Z</dcterms:created>
  <dcterms:modified xsi:type="dcterms:W3CDTF">2023-06-23T05:19:52Z</dcterms:modified>
</cp:coreProperties>
</file>