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ee3bb70cd3d8402c/Plocha/"/>
    </mc:Choice>
  </mc:AlternateContent>
  <xr:revisionPtr revIDLastSave="69" documentId="11_AD4D80C4656A4B7AC02E747F6BDB43EC5BDEDD8D" xr6:coauthVersionLast="47" xr6:coauthVersionMax="47" xr10:uidLastSave="{71B97971-AD71-492C-880F-514E652925FF}"/>
  <bookViews>
    <workbookView xWindow="-12" yWindow="-12" windowWidth="23064" windowHeight="6120" xr2:uid="{00000000-000D-0000-FFFF-FFFF00000000}"/>
  </bookViews>
  <sheets>
    <sheet name="HSPC (n=72, zaktualizovat 42)" sheetId="1" r:id="rId1"/>
  </sheets>
  <definedNames>
    <definedName name="ExternalData_1" localSheetId="0" hidden="1">'HSPC (n=72, zaktualizovat 42)'!$A$1:$DF$108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73" i="1" l="1"/>
  <c r="BM73" i="1"/>
  <c r="BJ73" i="1"/>
  <c r="BI73" i="1"/>
  <c r="BH73" i="1"/>
  <c r="BG73" i="1"/>
  <c r="BS72" i="1"/>
  <c r="BR72" i="1"/>
  <c r="BM72" i="1"/>
  <c r="BJ72" i="1"/>
  <c r="BI72" i="1"/>
  <c r="BH72" i="1"/>
  <c r="BG72" i="1"/>
  <c r="BS71" i="1"/>
  <c r="BR71" i="1"/>
  <c r="BM71" i="1"/>
  <c r="BJ71" i="1"/>
  <c r="BI71" i="1"/>
  <c r="BH71" i="1"/>
  <c r="BG71" i="1"/>
  <c r="BS70" i="1"/>
  <c r="BR70" i="1"/>
  <c r="BM70" i="1"/>
  <c r="BJ70" i="1"/>
  <c r="BI70" i="1"/>
  <c r="BH70" i="1"/>
  <c r="BG70" i="1"/>
  <c r="BS69" i="1"/>
  <c r="BR69" i="1"/>
  <c r="BM69" i="1"/>
  <c r="BJ69" i="1"/>
  <c r="BI69" i="1"/>
  <c r="BH69" i="1"/>
  <c r="BG69" i="1"/>
  <c r="BS68" i="1"/>
  <c r="BR68" i="1"/>
  <c r="BM68" i="1"/>
  <c r="BJ68" i="1"/>
  <c r="BI68" i="1"/>
  <c r="BH68" i="1"/>
  <c r="BG68" i="1"/>
  <c r="BS67" i="1"/>
  <c r="BR67" i="1"/>
  <c r="BM67" i="1"/>
  <c r="BJ67" i="1"/>
  <c r="BI67" i="1"/>
  <c r="BH67" i="1"/>
  <c r="BG67" i="1"/>
  <c r="BS66" i="1"/>
  <c r="BR66" i="1"/>
  <c r="BM66" i="1"/>
  <c r="BJ66" i="1"/>
  <c r="BI66" i="1"/>
  <c r="BH66" i="1"/>
  <c r="BG66" i="1"/>
  <c r="BS65" i="1"/>
  <c r="BM65" i="1"/>
  <c r="BJ65" i="1"/>
  <c r="BI65" i="1"/>
  <c r="BH65" i="1"/>
  <c r="BG65" i="1"/>
  <c r="BS64" i="1"/>
  <c r="BR64" i="1"/>
  <c r="BM64" i="1"/>
  <c r="BJ64" i="1"/>
  <c r="BI64" i="1"/>
  <c r="BH64" i="1"/>
  <c r="BG64" i="1"/>
  <c r="BS63" i="1"/>
  <c r="BR63" i="1"/>
  <c r="BM63" i="1"/>
  <c r="BJ63" i="1"/>
  <c r="BI63" i="1"/>
  <c r="BH63" i="1"/>
  <c r="BG63" i="1"/>
  <c r="BS62" i="1"/>
  <c r="BR62" i="1"/>
  <c r="BM62" i="1"/>
  <c r="BJ62" i="1"/>
  <c r="BI62" i="1"/>
  <c r="BH62" i="1"/>
  <c r="BG62" i="1"/>
  <c r="BS61" i="1"/>
  <c r="BR61" i="1"/>
  <c r="BM61" i="1"/>
  <c r="BJ61" i="1"/>
  <c r="BI61" i="1"/>
  <c r="BH61" i="1"/>
  <c r="BG61" i="1"/>
  <c r="BS60" i="1"/>
  <c r="BR60" i="1"/>
  <c r="BM60" i="1"/>
  <c r="BJ60" i="1"/>
  <c r="BI60" i="1"/>
  <c r="BH60" i="1"/>
  <c r="BG60" i="1"/>
  <c r="BS59" i="1"/>
  <c r="BR59" i="1"/>
  <c r="BJ59" i="1"/>
  <c r="BI59" i="1"/>
  <c r="BH59" i="1"/>
  <c r="BG59" i="1"/>
  <c r="BS58" i="1"/>
  <c r="BR58" i="1"/>
  <c r="BJ58" i="1"/>
  <c r="BI58" i="1"/>
  <c r="BH58" i="1"/>
  <c r="BG58" i="1"/>
  <c r="W58" i="1"/>
  <c r="BS57" i="1"/>
  <c r="BJ57" i="1"/>
  <c r="BI57" i="1"/>
  <c r="BH57" i="1"/>
  <c r="BG57" i="1"/>
  <c r="W57" i="1"/>
  <c r="BS56" i="1"/>
  <c r="BR56" i="1"/>
  <c r="BM56" i="1"/>
  <c r="BJ56" i="1"/>
  <c r="BI56" i="1"/>
  <c r="BH56" i="1"/>
  <c r="BG56" i="1"/>
  <c r="BS55" i="1"/>
  <c r="BR55" i="1"/>
  <c r="BM55" i="1"/>
  <c r="BJ55" i="1"/>
  <c r="BI55" i="1"/>
  <c r="BH55" i="1"/>
  <c r="BG55" i="1"/>
  <c r="BS54" i="1"/>
  <c r="BM54" i="1"/>
  <c r="BJ54" i="1"/>
  <c r="BI54" i="1"/>
  <c r="BH54" i="1"/>
  <c r="BG54" i="1"/>
  <c r="BS53" i="1"/>
  <c r="BJ53" i="1"/>
  <c r="BI53" i="1"/>
  <c r="BH53" i="1"/>
  <c r="BG53" i="1"/>
  <c r="BS52" i="1"/>
  <c r="BR52" i="1"/>
  <c r="BJ52" i="1"/>
  <c r="BI52" i="1"/>
  <c r="BH52" i="1"/>
  <c r="BG52" i="1"/>
  <c r="BS51" i="1"/>
  <c r="BM51" i="1"/>
  <c r="BJ51" i="1"/>
  <c r="BI51" i="1"/>
  <c r="BH51" i="1"/>
  <c r="BG51" i="1"/>
  <c r="BS50" i="1"/>
  <c r="BR50" i="1"/>
  <c r="BM50" i="1"/>
  <c r="BJ50" i="1"/>
  <c r="BI50" i="1"/>
  <c r="BH50" i="1"/>
  <c r="BG50" i="1"/>
  <c r="BS49" i="1"/>
  <c r="BM49" i="1"/>
  <c r="BJ49" i="1"/>
  <c r="BI49" i="1"/>
  <c r="BH49" i="1"/>
  <c r="BG49" i="1"/>
  <c r="BS48" i="1"/>
  <c r="BR48" i="1"/>
  <c r="BM48" i="1"/>
  <c r="BJ48" i="1"/>
  <c r="BI48" i="1"/>
  <c r="BH48" i="1"/>
  <c r="BG48" i="1"/>
  <c r="BS47" i="1"/>
  <c r="BM47" i="1"/>
  <c r="BJ47" i="1"/>
  <c r="BI47" i="1"/>
  <c r="BH47" i="1"/>
  <c r="BG47" i="1"/>
  <c r="BS46" i="1"/>
  <c r="BR46" i="1"/>
  <c r="BM46" i="1"/>
  <c r="BJ46" i="1"/>
  <c r="BI46" i="1"/>
  <c r="BH46" i="1"/>
  <c r="BG46" i="1"/>
  <c r="W46" i="1"/>
  <c r="BS45" i="1"/>
  <c r="BR45" i="1"/>
  <c r="BM45" i="1"/>
  <c r="BJ45" i="1"/>
  <c r="BI45" i="1"/>
  <c r="BH45" i="1"/>
  <c r="BG45" i="1"/>
  <c r="BS44" i="1"/>
  <c r="BR44" i="1"/>
  <c r="BM44" i="1"/>
  <c r="BJ44" i="1"/>
  <c r="BI44" i="1"/>
  <c r="BH44" i="1"/>
  <c r="BG4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1F8BD43-E143-482D-BC90-3B29D696E81F}" keepAlive="1" name="Dotaz – qqq (4)" description="Připojení k dotazu produktu qqq (4) v sešitě" type="5" refreshedVersion="8" background="1" saveData="1">
    <dbPr connection="Provider=Microsoft.Mashup.OleDb.1;Data Source=$Workbook$;Location=&quot;qqq (4)&quot;;Extended Properties=&quot;&quot;" command="SELECT * FROM [qqq (4)]"/>
  </connection>
</connections>
</file>

<file path=xl/sharedStrings.xml><?xml version="1.0" encoding="utf-8"?>
<sst xmlns="http://schemas.openxmlformats.org/spreadsheetml/2006/main" count="2613" uniqueCount="1069">
  <si>
    <t>pořadové číslo</t>
  </si>
  <si>
    <t>genotyp HSD3B1</t>
  </si>
  <si>
    <t>genotyp HSD3B1 (WT a het 0, C/C 1)</t>
  </si>
  <si>
    <t>PSA ze dne doručení HSD3B1</t>
  </si>
  <si>
    <t>LDH ze dne doručení HSD3B1</t>
  </si>
  <si>
    <t>Datum dg.</t>
  </si>
  <si>
    <t>Věk v době dg.</t>
  </si>
  <si>
    <t>iPSA</t>
  </si>
  <si>
    <t>Gleason skóre součet</t>
  </si>
  <si>
    <t>Gleason skóre kategorie (8 a výše, 7, 6 a níže)</t>
  </si>
  <si>
    <t>RARP (0/1)</t>
  </si>
  <si>
    <t>Radikální RT (0/1)</t>
  </si>
  <si>
    <t>Salvage RT (0/1)</t>
  </si>
  <si>
    <t>Adjuvantní RT (0/1)</t>
  </si>
  <si>
    <t>ošetření prim. nádoru (radioterapie/prostatektomie)</t>
  </si>
  <si>
    <t>Meta v době dg (0/1)</t>
  </si>
  <si>
    <t>hodnocení TNM v čase diag  (M1, N1, T3-4, T2 a níže)</t>
  </si>
  <si>
    <t>Datum mCRPC</t>
  </si>
  <si>
    <t>Datum kastrace</t>
  </si>
  <si>
    <t>Doba od kastrace do rozvoje kastrační rezistence (dny)</t>
  </si>
  <si>
    <t>Doba od kastrace do sazení ARTA (dny) u CRPC</t>
  </si>
  <si>
    <t>Doba od diagnostiky do sazení ARTA (dny)</t>
  </si>
  <si>
    <t>Doba od diagnostiky do kastrace (dny)</t>
  </si>
  <si>
    <t>High volume (0/1) vs. Low volume (v době kastrace)</t>
  </si>
  <si>
    <t>LHRH (0/1)</t>
  </si>
  <si>
    <t>LHRH</t>
  </si>
  <si>
    <t>Chirurgická kastrace (0/1)</t>
  </si>
  <si>
    <t>PSA nadir (po kastraci)</t>
  </si>
  <si>
    <t>PSA nadir kat (0/1 pokud nekleslo)</t>
  </si>
  <si>
    <t>Postižení uzlin (0/1)</t>
  </si>
  <si>
    <t>Postižení skeletu (0/1)</t>
  </si>
  <si>
    <t>Postižení plic (0/1)</t>
  </si>
  <si>
    <t>Postižení jater (0/1)</t>
  </si>
  <si>
    <t>Jiné postižení (0/1)</t>
  </si>
  <si>
    <t>hodnocení 1 (uzliny) 2 (jen kost) 3 (kost a uzliny) 4 (viscerální)</t>
  </si>
  <si>
    <t>Abirateron/enzalutamid</t>
  </si>
  <si>
    <t>typ Pca</t>
  </si>
  <si>
    <t>Postchemo/prechemo jen u mCRPC</t>
  </si>
  <si>
    <t>High volume (0/1) vs. Low volume (v době sazení ARTA)</t>
  </si>
  <si>
    <t>Datum ukončení ARTA</t>
  </si>
  <si>
    <t>Věk v době zahájení ARTA</t>
  </si>
  <si>
    <t>NSE (při zahájení ARTA)</t>
  </si>
  <si>
    <t>Chromogranin A (při zahájení ARTA)</t>
  </si>
  <si>
    <t>LDH (při zahájení ARTA)</t>
  </si>
  <si>
    <t>ALP (při zahájení ARTA)</t>
  </si>
  <si>
    <t>CRP (při zahájení ARTA)</t>
  </si>
  <si>
    <t>CRP kat median</t>
  </si>
  <si>
    <t>CRP kat norma low do 5, high do 25, extra high d 25</t>
  </si>
  <si>
    <t>Hemoglobin (při zahájení ARTA)</t>
  </si>
  <si>
    <t>Leukocyty (při zahájení ARTA)</t>
  </si>
  <si>
    <t>Trombocyty (při zahájení ARTA)</t>
  </si>
  <si>
    <t>Neutrofily abs. Počet (při zahájení ARTA)</t>
  </si>
  <si>
    <t>Monocyty abs. Počet (při zahájení ARTA)</t>
  </si>
  <si>
    <t>Lymfocyty abs. Počet (při zahájení ARTA)</t>
  </si>
  <si>
    <t>NLR (poměr neutrofilů/lymfocytů)</t>
  </si>
  <si>
    <t>LMR (poměr lymfocytů/monocytů)</t>
  </si>
  <si>
    <t>PLR (poměr trombocytů/lymfocytů)</t>
  </si>
  <si>
    <t>SII = neutrofily x trombocyty/lymfocyty</t>
  </si>
  <si>
    <t>PSA nadir po ARTA</t>
  </si>
  <si>
    <t>Úmrtí (0/1)</t>
  </si>
  <si>
    <t>Datum poslední kontroly/úmrtí</t>
  </si>
  <si>
    <t>pořadové číslo PL, plazma</t>
  </si>
  <si>
    <t>miR-375</t>
  </si>
  <si>
    <t>U6</t>
  </si>
  <si>
    <t>Spike</t>
  </si>
  <si>
    <t>-dCtmiR375-U6</t>
  </si>
  <si>
    <t>-dCtmiR375-U6 50</t>
  </si>
  <si>
    <t>miR cat 50 median</t>
  </si>
  <si>
    <t>AR  (copies/ul)</t>
  </si>
  <si>
    <t>RNAsaP  (copies/ul)</t>
  </si>
  <si>
    <t>CNV</t>
  </si>
  <si>
    <t>CNV cat</t>
  </si>
  <si>
    <t>typ Pca k říjen 2023</t>
  </si>
  <si>
    <t>typ Pca při zahájení ARTA</t>
  </si>
  <si>
    <t>Datum diagnózy</t>
  </si>
  <si>
    <t>iPSA.new</t>
  </si>
  <si>
    <t>Datum kastrace.new</t>
  </si>
  <si>
    <t>Datum kastrační rezistence</t>
  </si>
  <si>
    <t>Doba od kastrace do rezistence</t>
  </si>
  <si>
    <t>Doba od rezistence do zahájení ARTA</t>
  </si>
  <si>
    <t>PSA ke dni kastrační resistence</t>
  </si>
  <si>
    <t>progrese do CRPC až během ARTA</t>
  </si>
  <si>
    <t>Datum zahájení ARTA.new</t>
  </si>
  <si>
    <t>PSA (při zahájení ARTA).new</t>
  </si>
  <si>
    <t>Datum ukončení ARTA.new</t>
  </si>
  <si>
    <t>lastcheck</t>
  </si>
  <si>
    <t>OSd</t>
  </si>
  <si>
    <t>OSm</t>
  </si>
  <si>
    <t>OS2d</t>
  </si>
  <si>
    <t>OS2m</t>
  </si>
  <si>
    <t>OSevent</t>
  </si>
  <si>
    <t>PSA v době ukončení</t>
  </si>
  <si>
    <t>Doba užívání ARTA (dny).new</t>
  </si>
  <si>
    <t>Doba užívání ARTA censor (dny).new</t>
  </si>
  <si>
    <t>Důvod ukončení ARTA (0=jiné/1=progrese/2=úmrtí)</t>
  </si>
  <si>
    <t>TTPd</t>
  </si>
  <si>
    <t>TTPevent</t>
  </si>
  <si>
    <t>Typ progrese / jiná poznámka</t>
  </si>
  <si>
    <t>Doba od kastrace do sazení ARTA (dny)</t>
  </si>
  <si>
    <t>Doba od diagnostiky do sazení ARTA (dny).new</t>
  </si>
  <si>
    <t>Doba od diagnostiky do kastrace (dny).new</t>
  </si>
  <si>
    <t>group</t>
  </si>
  <si>
    <t>HSD3B1</t>
  </si>
  <si>
    <t>dCtmir375.corr</t>
  </si>
  <si>
    <t>Gleason</t>
  </si>
  <si>
    <t>therapy</t>
  </si>
  <si>
    <t>A/A</t>
  </si>
  <si>
    <t>117.5</t>
  </si>
  <si>
    <t>3.41</t>
  </si>
  <si>
    <t>426.79</t>
  </si>
  <si>
    <t>9</t>
  </si>
  <si>
    <t>8</t>
  </si>
  <si>
    <t>0</t>
  </si>
  <si>
    <t>M1</t>
  </si>
  <si>
    <t>2021-12-15</t>
  </si>
  <si>
    <t>441</t>
  </si>
  <si>
    <t>21</t>
  </si>
  <si>
    <t>1</t>
  </si>
  <si>
    <t>goserelin</t>
  </si>
  <si>
    <t>1.38</t>
  </si>
  <si>
    <t>abirateron</t>
  </si>
  <si>
    <t>mCRPC</t>
  </si>
  <si>
    <t>prechemo</t>
  </si>
  <si>
    <t>11.19</t>
  </si>
  <si>
    <t>244.17</t>
  </si>
  <si>
    <t>12.28</t>
  </si>
  <si>
    <t>2.7</t>
  </si>
  <si>
    <t>low</t>
  </si>
  <si>
    <t>85</t>
  </si>
  <si>
    <t>5</t>
  </si>
  <si>
    <t>414</t>
  </si>
  <si>
    <t>2.22</t>
  </si>
  <si>
    <t>0.76</t>
  </si>
  <si>
    <t>1.64</t>
  </si>
  <si>
    <t>1.35365853658537</t>
  </si>
  <si>
    <t>2.15789473684211</t>
  </si>
  <si>
    <t>252.439024390244</t>
  </si>
  <si>
    <t>560.414634146342</t>
  </si>
  <si>
    <t>0.3</t>
  </si>
  <si>
    <t>PL_207</t>
  </si>
  <si>
    <t>-1.4152472661945</t>
  </si>
  <si>
    <t>neg</t>
  </si>
  <si>
    <t>mHSPC</t>
  </si>
  <si>
    <t>64.180000000000007</t>
  </si>
  <si>
    <t>17.7631578947368</t>
  </si>
  <si>
    <t>15.7236842105263</t>
  </si>
  <si>
    <t>420</t>
  </si>
  <si>
    <t>RDG</t>
  </si>
  <si>
    <t>HSPC</t>
  </si>
  <si>
    <t>WT/het</t>
  </si>
  <si>
    <t>8 a výše</t>
  </si>
  <si>
    <t>no therapy</t>
  </si>
  <si>
    <t>A/C</t>
  </si>
  <si>
    <t>0.15</t>
  </si>
  <si>
    <t>340</t>
  </si>
  <si>
    <t>10</t>
  </si>
  <si>
    <t>2022-02-16</t>
  </si>
  <si>
    <t>448</t>
  </si>
  <si>
    <t>56</t>
  </si>
  <si>
    <t>degarelix</t>
  </si>
  <si>
    <t>0.06</t>
  </si>
  <si>
    <t>3.15</t>
  </si>
  <si>
    <t>12.85</t>
  </si>
  <si>
    <t>1.5</t>
  </si>
  <si>
    <t>102</t>
  </si>
  <si>
    <t>6.35</t>
  </si>
  <si>
    <t>253</t>
  </si>
  <si>
    <t>3.24</t>
  </si>
  <si>
    <t>0.53</t>
  </si>
  <si>
    <t>2.26</t>
  </si>
  <si>
    <t>1.43362831858407</t>
  </si>
  <si>
    <t>4.26415094339623</t>
  </si>
  <si>
    <t>111.946902654867</t>
  </si>
  <si>
    <t>362.70796460177</t>
  </si>
  <si>
    <t>0.05</t>
  </si>
  <si>
    <t>PL_218</t>
  </si>
  <si>
    <t>-15.5863614574903</t>
  </si>
  <si>
    <t>neprůkazné</t>
  </si>
  <si>
    <t>112.47</t>
  </si>
  <si>
    <t>0.91</t>
  </si>
  <si>
    <t>20.6907894736842</t>
  </si>
  <si>
    <t>18.6842105263158</t>
  </si>
  <si>
    <t>392</t>
  </si>
  <si>
    <t>-19</t>
  </si>
  <si>
    <t>7.8</t>
  </si>
  <si>
    <t>60.3</t>
  </si>
  <si>
    <t>2021-10-22</t>
  </si>
  <si>
    <t>386</t>
  </si>
  <si>
    <t>118</t>
  </si>
  <si>
    <t>leuprorelin</t>
  </si>
  <si>
    <t>2.68</t>
  </si>
  <si>
    <t>postchemo</t>
  </si>
  <si>
    <t>16.74</t>
  </si>
  <si>
    <t>1884</t>
  </si>
  <si>
    <t>1.91</t>
  </si>
  <si>
    <t>10.7</t>
  </si>
  <si>
    <t>high</t>
  </si>
  <si>
    <t>123</t>
  </si>
  <si>
    <t>10.1</t>
  </si>
  <si>
    <t>365</t>
  </si>
  <si>
    <t>6.24</t>
  </si>
  <si>
    <t>0.7</t>
  </si>
  <si>
    <t>2.48</t>
  </si>
  <si>
    <t>2.51612903225806</t>
  </si>
  <si>
    <t>3.54285714285714</t>
  </si>
  <si>
    <t>147.177419354839</t>
  </si>
  <si>
    <t>918.387096774194</t>
  </si>
  <si>
    <t>2.63</t>
  </si>
  <si>
    <t>PL_227</t>
  </si>
  <si>
    <t>-3.4119990618476</t>
  </si>
  <si>
    <t>9.98</t>
  </si>
  <si>
    <t>24.6052631578947</t>
  </si>
  <si>
    <t>20.1973684210526</t>
  </si>
  <si>
    <t>17.61</t>
  </si>
  <si>
    <t>296</t>
  </si>
  <si>
    <t>4.26</t>
  </si>
  <si>
    <t>2.97</t>
  </si>
  <si>
    <t>1000</t>
  </si>
  <si>
    <t>7</t>
  </si>
  <si>
    <t>dipherelin</t>
  </si>
  <si>
    <t>0.08</t>
  </si>
  <si>
    <t>4.35</t>
  </si>
  <si>
    <t>1.1</t>
  </si>
  <si>
    <t>127</t>
  </si>
  <si>
    <t>6.74</t>
  </si>
  <si>
    <t>173</t>
  </si>
  <si>
    <t>4.06</t>
  </si>
  <si>
    <t>0.61</t>
  </si>
  <si>
    <t>1.88</t>
  </si>
  <si>
    <t>2.15957446808511</t>
  </si>
  <si>
    <t>3.08196721311475</t>
  </si>
  <si>
    <t>92.0212765957447</t>
  </si>
  <si>
    <t>373.606382978723</t>
  </si>
  <si>
    <t>PL_235</t>
  </si>
  <si>
    <t>-1.0456723417293</t>
  </si>
  <si>
    <t>68.3</t>
  </si>
  <si>
    <t>66.5789473684211</t>
  </si>
  <si>
    <t>30.9539473684211</t>
  </si>
  <si>
    <t>0.09</t>
  </si>
  <si>
    <t>C/C</t>
  </si>
  <si>
    <t>17.11</t>
  </si>
  <si>
    <t>5.68</t>
  </si>
  <si>
    <t>671</t>
  </si>
  <si>
    <t>diphrelin</t>
  </si>
  <si>
    <t>0.88</t>
  </si>
  <si>
    <t>4.63</t>
  </si>
  <si>
    <t>17.49</t>
  </si>
  <si>
    <t>12.5</t>
  </si>
  <si>
    <t>121</t>
  </si>
  <si>
    <t>4.54</t>
  </si>
  <si>
    <t>233</t>
  </si>
  <si>
    <t>2.98</t>
  </si>
  <si>
    <t>0.33</t>
  </si>
  <si>
    <t>1.15</t>
  </si>
  <si>
    <t>2.59130434782609</t>
  </si>
  <si>
    <t>3.48484848484848</t>
  </si>
  <si>
    <t>202.608695652174</t>
  </si>
  <si>
    <t>603.773913043478</t>
  </si>
  <si>
    <t>PL_254</t>
  </si>
  <si>
    <t>-1.353451338327</t>
  </si>
  <si>
    <t>pos</t>
  </si>
  <si>
    <t>16.4802631578947</t>
  </si>
  <si>
    <t>14.2105263157895</t>
  </si>
  <si>
    <t>11.61</t>
  </si>
  <si>
    <t>432</t>
  </si>
  <si>
    <t>2</t>
  </si>
  <si>
    <t>pád ze schodů</t>
  </si>
  <si>
    <t>11.7</t>
  </si>
  <si>
    <t>3.28</t>
  </si>
  <si>
    <t>250</t>
  </si>
  <si>
    <t>88</t>
  </si>
  <si>
    <t>3.83</t>
  </si>
  <si>
    <t>16.1</t>
  </si>
  <si>
    <t>150.27</t>
  </si>
  <si>
    <t>3.98</t>
  </si>
  <si>
    <t>4</t>
  </si>
  <si>
    <t>126</t>
  </si>
  <si>
    <t>5.57</t>
  </si>
  <si>
    <t>203</t>
  </si>
  <si>
    <t>3.51</t>
  </si>
  <si>
    <t>0.29</t>
  </si>
  <si>
    <t>1.68</t>
  </si>
  <si>
    <t>2.08928571428571</t>
  </si>
  <si>
    <t>5.79310344827586</t>
  </si>
  <si>
    <t>120.833333333333</t>
  </si>
  <si>
    <t>424.125</t>
  </si>
  <si>
    <t>PL_319</t>
  </si>
  <si>
    <t>-15.5369854327286</t>
  </si>
  <si>
    <t>26.8421052631579</t>
  </si>
  <si>
    <t>23.6842105263158</t>
  </si>
  <si>
    <t>0.16</t>
  </si>
  <si>
    <t>5753.47</t>
  </si>
  <si>
    <t>4.8</t>
  </si>
  <si>
    <t>36.37</t>
  </si>
  <si>
    <t>12.99</t>
  </si>
  <si>
    <t>4.24</t>
  </si>
  <si>
    <t>11.23</t>
  </si>
  <si>
    <t>130</t>
  </si>
  <si>
    <t>5.62</t>
  </si>
  <si>
    <t>279</t>
  </si>
  <si>
    <t>2.99</t>
  </si>
  <si>
    <t>0.54</t>
  </si>
  <si>
    <t>1.59042553191489</t>
  </si>
  <si>
    <t>3.48148148148148</t>
  </si>
  <si>
    <t>148.404255319149</t>
  </si>
  <si>
    <t>443.728723404255</t>
  </si>
  <si>
    <t>PL_322</t>
  </si>
  <si>
    <t>36.369999999999997</t>
  </si>
  <si>
    <t>2023-06-23</t>
  </si>
  <si>
    <t>103.64</t>
  </si>
  <si>
    <t>153.41</t>
  </si>
  <si>
    <t>76.9078947368421</t>
  </si>
  <si>
    <t>18.4539473684211</t>
  </si>
  <si>
    <t>561</t>
  </si>
  <si>
    <t>progrese klinická a PSA, podle RDG četná metastatická ložiska neustupují</t>
  </si>
  <si>
    <t>2.18</t>
  </si>
  <si>
    <t>39.98</t>
  </si>
  <si>
    <t>71</t>
  </si>
  <si>
    <t>0.45</t>
  </si>
  <si>
    <t>2.55</t>
  </si>
  <si>
    <t>0.93</t>
  </si>
  <si>
    <t>7.68</t>
  </si>
  <si>
    <t>429</t>
  </si>
  <si>
    <t>4.62</t>
  </si>
  <si>
    <t>0.77</t>
  </si>
  <si>
    <t>1.96</t>
  </si>
  <si>
    <t>2.35714285714286</t>
  </si>
  <si>
    <t>2.54545454545455</t>
  </si>
  <si>
    <t>218.877551020408</t>
  </si>
  <si>
    <t>1011.21428571429</t>
  </si>
  <si>
    <t>PL_331</t>
  </si>
  <si>
    <t>-3.2357590736045</t>
  </si>
  <si>
    <t>39.979999999999997</t>
  </si>
  <si>
    <t>2022-09-02</t>
  </si>
  <si>
    <t>7.44</t>
  </si>
  <si>
    <t>3.12</t>
  </si>
  <si>
    <t>11.5789473684211</t>
  </si>
  <si>
    <t>9.24342105263158</t>
  </si>
  <si>
    <t>281</t>
  </si>
  <si>
    <t>10.84</t>
  </si>
  <si>
    <t>2.89</t>
  </si>
  <si>
    <t>4000</t>
  </si>
  <si>
    <t>35</t>
  </si>
  <si>
    <t>0.98</t>
  </si>
  <si>
    <t>13.44</t>
  </si>
  <si>
    <t>84.99</t>
  </si>
  <si>
    <t>1.83</t>
  </si>
  <si>
    <t>139</t>
  </si>
  <si>
    <t>7.37</t>
  </si>
  <si>
    <t>252</t>
  </si>
  <si>
    <t>4.16</t>
  </si>
  <si>
    <t>0.72</t>
  </si>
  <si>
    <t>1.84070796460177</t>
  </si>
  <si>
    <t>3.13888888888889</t>
  </si>
  <si>
    <t>111.504424778761</t>
  </si>
  <si>
    <t>463.858407079646</t>
  </si>
  <si>
    <t>0.26</t>
  </si>
  <si>
    <t>PL_348</t>
  </si>
  <si>
    <t>-4.0499037635221</t>
  </si>
  <si>
    <t>2022-07-04</t>
  </si>
  <si>
    <t>12.9934210526316</t>
  </si>
  <si>
    <t>0.03</t>
  </si>
  <si>
    <t>395</t>
  </si>
  <si>
    <t>25.19</t>
  </si>
  <si>
    <t>41.4</t>
  </si>
  <si>
    <t>0.12</t>
  </si>
  <si>
    <t>2.75</t>
  </si>
  <si>
    <t>142</t>
  </si>
  <si>
    <t>9.35</t>
  </si>
  <si>
    <t>255</t>
  </si>
  <si>
    <t>4.42</t>
  </si>
  <si>
    <t>0.8</t>
  </si>
  <si>
    <t>3.79</t>
  </si>
  <si>
    <t>1.16622691292876</t>
  </si>
  <si>
    <t>4.7375</t>
  </si>
  <si>
    <t>67.2823218997361</t>
  </si>
  <si>
    <t>297.387862796834</t>
  </si>
  <si>
    <t>PL_362</t>
  </si>
  <si>
    <t>-2.3240252889655</t>
  </si>
  <si>
    <t>2023-09-04</t>
  </si>
  <si>
    <t>67.02</t>
  </si>
  <si>
    <t>1.33</t>
  </si>
  <si>
    <t>19.0460526315789</t>
  </si>
  <si>
    <t>501</t>
  </si>
  <si>
    <t>88.89</t>
  </si>
  <si>
    <t>62</t>
  </si>
  <si>
    <t>triptorelin</t>
  </si>
  <si>
    <t>apalutamid</t>
  </si>
  <si>
    <t>PL_407</t>
  </si>
  <si>
    <t>-1.2720081463426</t>
  </si>
  <si>
    <t>8.69</t>
  </si>
  <si>
    <t>18.0592105263158</t>
  </si>
  <si>
    <t>14.9671052631579</t>
  </si>
  <si>
    <t>0.02</t>
  </si>
  <si>
    <t>25.4</t>
  </si>
  <si>
    <t>4.4</t>
  </si>
  <si>
    <t>18.3</t>
  </si>
  <si>
    <t>1.75</t>
  </si>
  <si>
    <t>167</t>
  </si>
  <si>
    <t>8.54</t>
  </si>
  <si>
    <t>160</t>
  </si>
  <si>
    <t>4.28</t>
  </si>
  <si>
    <t>3.49</t>
  </si>
  <si>
    <t>1.22636103151862</t>
  </si>
  <si>
    <t>5.72131147540984</t>
  </si>
  <si>
    <t>45.8452722063037</t>
  </si>
  <si>
    <t>196.21776504298</t>
  </si>
  <si>
    <t>PL_444</t>
  </si>
  <si>
    <t>2.954310096423</t>
  </si>
  <si>
    <t>16.5460526315789</t>
  </si>
  <si>
    <t>15.2631578947368</t>
  </si>
  <si>
    <t>283.61</t>
  </si>
  <si>
    <t>5.6</t>
  </si>
  <si>
    <t>548</t>
  </si>
  <si>
    <t>0.84</t>
  </si>
  <si>
    <t>13.65</t>
  </si>
  <si>
    <t>128.7</t>
  </si>
  <si>
    <t>4.22</t>
  </si>
  <si>
    <t>7.83</t>
  </si>
  <si>
    <t>14.2</t>
  </si>
  <si>
    <t>133</t>
  </si>
  <si>
    <t>8.92</t>
  </si>
  <si>
    <t>245</t>
  </si>
  <si>
    <t>5.85</t>
  </si>
  <si>
    <t>1.04</t>
  </si>
  <si>
    <t>1.94</t>
  </si>
  <si>
    <t>3.01546391752577</t>
  </si>
  <si>
    <t>1.86538461538462</t>
  </si>
  <si>
    <t>126.288659793814</t>
  </si>
  <si>
    <t>738.788659793814</t>
  </si>
  <si>
    <t>PL_415</t>
  </si>
  <si>
    <t>0.1673638249205</t>
  </si>
  <si>
    <t>15.6</t>
  </si>
  <si>
    <t>16.1184210526316</t>
  </si>
  <si>
    <t>13.8157894736842</t>
  </si>
  <si>
    <t>1.92</t>
  </si>
  <si>
    <t>38.28</t>
  </si>
  <si>
    <t>3.73</t>
  </si>
  <si>
    <t>3.35</t>
  </si>
  <si>
    <t>1.34</t>
  </si>
  <si>
    <t>4.5</t>
  </si>
  <si>
    <t>147</t>
  </si>
  <si>
    <t>4.21</t>
  </si>
  <si>
    <t>2.13</t>
  </si>
  <si>
    <t>0.4</t>
  </si>
  <si>
    <t>1.46</t>
  </si>
  <si>
    <t>1.45890410958904</t>
  </si>
  <si>
    <t>3.65</t>
  </si>
  <si>
    <t>109.58904109589</t>
  </si>
  <si>
    <t>233.424657534247</t>
  </si>
  <si>
    <t>PL_416</t>
  </si>
  <si>
    <t>-3.3449599048791</t>
  </si>
  <si>
    <t>0.31</t>
  </si>
  <si>
    <t>16.3486842105263</t>
  </si>
  <si>
    <t>14.1776315789474</t>
  </si>
  <si>
    <t>0.01</t>
  </si>
  <si>
    <t>1.17</t>
  </si>
  <si>
    <t>3.8</t>
  </si>
  <si>
    <t>7.2</t>
  </si>
  <si>
    <t>T3</t>
  </si>
  <si>
    <t>0.24</t>
  </si>
  <si>
    <t>166.22</t>
  </si>
  <si>
    <t>1.65</t>
  </si>
  <si>
    <t>151</t>
  </si>
  <si>
    <t>6.93</t>
  </si>
  <si>
    <t>215</t>
  </si>
  <si>
    <t>3.77</t>
  </si>
  <si>
    <t>0.71</t>
  </si>
  <si>
    <t>2.29</t>
  </si>
  <si>
    <t>1.64628820960699</t>
  </si>
  <si>
    <t>3.22535211267606</t>
  </si>
  <si>
    <t>93.8864628820961</t>
  </si>
  <si>
    <t>353.951965065502</t>
  </si>
  <si>
    <t>PL_430</t>
  </si>
  <si>
    <t>-2.3523906544725</t>
  </si>
  <si>
    <t>68.2565789473684</t>
  </si>
  <si>
    <t>14.7697368421053</t>
  </si>
  <si>
    <t>RARP or RT</t>
  </si>
  <si>
    <t>2.87</t>
  </si>
  <si>
    <t>34.95</t>
  </si>
  <si>
    <t>0.11</t>
  </si>
  <si>
    <t>1.29</t>
  </si>
  <si>
    <t>138</t>
  </si>
  <si>
    <t>5.53</t>
  </si>
  <si>
    <t>141</t>
  </si>
  <si>
    <t>3.7</t>
  </si>
  <si>
    <t>0.48</t>
  </si>
  <si>
    <t>1.24</t>
  </si>
  <si>
    <t>2.98387096774194</t>
  </si>
  <si>
    <t>2.58333333333333</t>
  </si>
  <si>
    <t>113.709677419355</t>
  </si>
  <si>
    <t>420.725806451613</t>
  </si>
  <si>
    <t>PL_434</t>
  </si>
  <si>
    <t>-0.759558393507398</t>
  </si>
  <si>
    <t>34.950000000000003</t>
  </si>
  <si>
    <t>21.9736842105263</t>
  </si>
  <si>
    <t>15.0328947368421</t>
  </si>
  <si>
    <t>2.11</t>
  </si>
  <si>
    <t>2.9</t>
  </si>
  <si>
    <t>202</t>
  </si>
  <si>
    <t>enzalutamid</t>
  </si>
  <si>
    <t>17.02</t>
  </si>
  <si>
    <t>400.6</t>
  </si>
  <si>
    <t>1.19</t>
  </si>
  <si>
    <t>53.9</t>
  </si>
  <si>
    <t>extra high</t>
  </si>
  <si>
    <t>109</t>
  </si>
  <si>
    <t>8.96</t>
  </si>
  <si>
    <t>4.05</t>
  </si>
  <si>
    <t>1.07427055702918</t>
  </si>
  <si>
    <t>6.18032786885246</t>
  </si>
  <si>
    <t>90.1856763925729</t>
  </si>
  <si>
    <t>365.25198938992</t>
  </si>
  <si>
    <t>0.21</t>
  </si>
  <si>
    <t>PL_439</t>
  </si>
  <si>
    <t>-14.5223596655872</t>
  </si>
  <si>
    <t>9.44078947368421</t>
  </si>
  <si>
    <t>3.81578947368421</t>
  </si>
  <si>
    <t>0.28999999999999998</t>
  </si>
  <si>
    <t>116</t>
  </si>
  <si>
    <t>Opakovaný exantém</t>
  </si>
  <si>
    <t>14.06</t>
  </si>
  <si>
    <t>4.44</t>
  </si>
  <si>
    <t>317</t>
  </si>
  <si>
    <t>13.21</t>
  </si>
  <si>
    <t>1283.5</t>
  </si>
  <si>
    <t>23.55</t>
  </si>
  <si>
    <t>9.9</t>
  </si>
  <si>
    <t>76</t>
  </si>
  <si>
    <t>185</t>
  </si>
  <si>
    <t>1.79</t>
  </si>
  <si>
    <t>0.41</t>
  </si>
  <si>
    <t>1.22602739726027</t>
  </si>
  <si>
    <t>3.5609756097561</t>
  </si>
  <si>
    <t>126.712328767123</t>
  </si>
  <si>
    <t>226.815068493151</t>
  </si>
  <si>
    <t>PL_440</t>
  </si>
  <si>
    <t>-15.2022959174484</t>
  </si>
  <si>
    <t>16.7763157894737</t>
  </si>
  <si>
    <t>14.0789473684211</t>
  </si>
  <si>
    <t>0.27</t>
  </si>
  <si>
    <t>3.43</t>
  </si>
  <si>
    <t>3.99</t>
  </si>
  <si>
    <t>81</t>
  </si>
  <si>
    <t>0.28000000000000003</t>
  </si>
  <si>
    <t>3.09</t>
  </si>
  <si>
    <t>32.1</t>
  </si>
  <si>
    <t>143</t>
  </si>
  <si>
    <t>10.97</t>
  </si>
  <si>
    <t>295</t>
  </si>
  <si>
    <t>8.14</t>
  </si>
  <si>
    <t>1.81</t>
  </si>
  <si>
    <t>4.49723756906077</t>
  </si>
  <si>
    <t>2.35064935064935</t>
  </si>
  <si>
    <t>162.983425414365</t>
  </si>
  <si>
    <t>1326.68508287293</t>
  </si>
  <si>
    <t>0.28</t>
  </si>
  <si>
    <t>PL_413</t>
  </si>
  <si>
    <t>-2.1670416605863</t>
  </si>
  <si>
    <t>2023-03-08</t>
  </si>
  <si>
    <t>12.4</t>
  </si>
  <si>
    <t>1.39</t>
  </si>
  <si>
    <t>11.0526315789474</t>
  </si>
  <si>
    <t>6.74342105263158</t>
  </si>
  <si>
    <t>205</t>
  </si>
  <si>
    <t>23.9</t>
  </si>
  <si>
    <t>3.14</t>
  </si>
  <si>
    <t>25.3</t>
  </si>
  <si>
    <t>0.97</t>
  </si>
  <si>
    <t>3.87</t>
  </si>
  <si>
    <t>172</t>
  </si>
  <si>
    <t>9.74</t>
  </si>
  <si>
    <t>184</t>
  </si>
  <si>
    <t>6.96</t>
  </si>
  <si>
    <t>3.70212765957447</t>
  </si>
  <si>
    <t>2.61111111111111</t>
  </si>
  <si>
    <t>97.8723404255319</t>
  </si>
  <si>
    <t>681.191489361702</t>
  </si>
  <si>
    <t>PL_445</t>
  </si>
  <si>
    <t>1.3305741642069</t>
  </si>
  <si>
    <t>2.54</t>
  </si>
  <si>
    <t>7.23684210526316</t>
  </si>
  <si>
    <t>1.71052631578947</t>
  </si>
  <si>
    <t>2.1</t>
  </si>
  <si>
    <t>52</t>
  </si>
  <si>
    <t>Akcelerace hypertenze</t>
  </si>
  <si>
    <t>85.92</t>
  </si>
  <si>
    <t>5.44</t>
  </si>
  <si>
    <t>120</t>
  </si>
  <si>
    <t>41.81</t>
  </si>
  <si>
    <t>87.62</t>
  </si>
  <si>
    <t>149</t>
  </si>
  <si>
    <t>7.69</t>
  </si>
  <si>
    <t>273</t>
  </si>
  <si>
    <t>4.56</t>
  </si>
  <si>
    <t>0.64</t>
  </si>
  <si>
    <t>2.06</t>
  </si>
  <si>
    <t>2.21359223300971</t>
  </si>
  <si>
    <t>3.21875</t>
  </si>
  <si>
    <t>132.52427184466</t>
  </si>
  <si>
    <t>604.31067961165</t>
  </si>
  <si>
    <t>PL_446</t>
  </si>
  <si>
    <t>-10</t>
  </si>
  <si>
    <t>15.7894736842105</t>
  </si>
  <si>
    <t>12.7302631578947</t>
  </si>
  <si>
    <t>0.83</t>
  </si>
  <si>
    <t>5.29</t>
  </si>
  <si>
    <t>107</t>
  </si>
  <si>
    <t>0.04</t>
  </si>
  <si>
    <t>57.15</t>
  </si>
  <si>
    <t>5.25</t>
  </si>
  <si>
    <t>2.17</t>
  </si>
  <si>
    <t>169</t>
  </si>
  <si>
    <t>6.78</t>
  </si>
  <si>
    <t>197</t>
  </si>
  <si>
    <t>3.92</t>
  </si>
  <si>
    <t>0.46</t>
  </si>
  <si>
    <t>1.26</t>
  </si>
  <si>
    <t>3.11111111111111</t>
  </si>
  <si>
    <t>2.73913043478261</t>
  </si>
  <si>
    <t>156.349206349206</t>
  </si>
  <si>
    <t>612.888888888889</t>
  </si>
  <si>
    <t>PL_452</t>
  </si>
  <si>
    <t>4.9136986367119</t>
  </si>
  <si>
    <t>2022-10-18</t>
  </si>
  <si>
    <t>4.11184210526316</t>
  </si>
  <si>
    <t>0.592105263157895</t>
  </si>
  <si>
    <t>0.1</t>
  </si>
  <si>
    <t>18</t>
  </si>
  <si>
    <t>Pacient nesnesl ARTA léčbu</t>
  </si>
  <si>
    <t>3.32</t>
  </si>
  <si>
    <t>4.77</t>
  </si>
  <si>
    <t>28.27</t>
  </si>
  <si>
    <t>60.21</t>
  </si>
  <si>
    <t>148</t>
  </si>
  <si>
    <t>7.06</t>
  </si>
  <si>
    <t>278</t>
  </si>
  <si>
    <t>3.25</t>
  </si>
  <si>
    <t>3.03</t>
  </si>
  <si>
    <t>1.07260726072607</t>
  </si>
  <si>
    <t>4.734375</t>
  </si>
  <si>
    <t>91.7491749174918</t>
  </si>
  <si>
    <t>298.184818481848</t>
  </si>
  <si>
    <t>PL_457</t>
  </si>
  <si>
    <t>-12.2724518434514</t>
  </si>
  <si>
    <t>17.3684210526316</t>
  </si>
  <si>
    <t>13.3223684210526</t>
  </si>
  <si>
    <t>4.87</t>
  </si>
  <si>
    <t>26.7</t>
  </si>
  <si>
    <t>6</t>
  </si>
  <si>
    <t>68.73</t>
  </si>
  <si>
    <t>2.2</t>
  </si>
  <si>
    <t>144</t>
  </si>
  <si>
    <t>251</t>
  </si>
  <si>
    <t>4.07</t>
  </si>
  <si>
    <t>0.81</t>
  </si>
  <si>
    <t>1.69</t>
  </si>
  <si>
    <t>2.40828402366864</t>
  </si>
  <si>
    <t>2.08641975308642</t>
  </si>
  <si>
    <t>148.520710059172</t>
  </si>
  <si>
    <t>604.479289940828</t>
  </si>
  <si>
    <t>PL_464</t>
  </si>
  <si>
    <t>-13.1520320016515</t>
  </si>
  <si>
    <t>17.1381578947368</t>
  </si>
  <si>
    <t>12.8618421052632</t>
  </si>
  <si>
    <t>6 a níže</t>
  </si>
  <si>
    <t>2274.55</t>
  </si>
  <si>
    <t>4.88</t>
  </si>
  <si>
    <t>948</t>
  </si>
  <si>
    <t>20.07</t>
  </si>
  <si>
    <t>77.11</t>
  </si>
  <si>
    <t>2.71</t>
  </si>
  <si>
    <t>134.3</t>
  </si>
  <si>
    <t>13.99</t>
  </si>
  <si>
    <t>288</t>
  </si>
  <si>
    <t>9.44</t>
  </si>
  <si>
    <t>1.82</t>
  </si>
  <si>
    <t>2.61</t>
  </si>
  <si>
    <t>3.61685823754789</t>
  </si>
  <si>
    <t>1.43406593406593</t>
  </si>
  <si>
    <t>110.344827586207</t>
  </si>
  <si>
    <t>1041.65517241379</t>
  </si>
  <si>
    <t>PL_474</t>
  </si>
  <si>
    <t>0.137281730348001</t>
  </si>
  <si>
    <t>14.4736842105263</t>
  </si>
  <si>
    <t>13.4868421052632</t>
  </si>
  <si>
    <t>1.18</t>
  </si>
  <si>
    <t>67.66</t>
  </si>
  <si>
    <t>5.31</t>
  </si>
  <si>
    <t>54</t>
  </si>
  <si>
    <t>3.6</t>
  </si>
  <si>
    <t>2.14</t>
  </si>
  <si>
    <t>150</t>
  </si>
  <si>
    <t>9.61</t>
  </si>
  <si>
    <t>282</t>
  </si>
  <si>
    <t>0.99</t>
  </si>
  <si>
    <t>1.08673469387755</t>
  </si>
  <si>
    <t>3.95959595959596</t>
  </si>
  <si>
    <t>71.9387755102041</t>
  </si>
  <si>
    <t>306.459183673469</t>
  </si>
  <si>
    <t>PL_486</t>
  </si>
  <si>
    <t>-3.5289172255642</t>
  </si>
  <si>
    <t>32.99</t>
  </si>
  <si>
    <t>8.98026315789474</t>
  </si>
  <si>
    <t>6.05263157894737</t>
  </si>
  <si>
    <t>694</t>
  </si>
  <si>
    <t>3.13</t>
  </si>
  <si>
    <t>15.3</t>
  </si>
  <si>
    <t>T1</t>
  </si>
  <si>
    <t>11.11</t>
  </si>
  <si>
    <t>1768.4</t>
  </si>
  <si>
    <t>1.4</t>
  </si>
  <si>
    <t>4.85</t>
  </si>
  <si>
    <t>0.56</t>
  </si>
  <si>
    <t>2.43697478991597</t>
  </si>
  <si>
    <t>2.125</t>
  </si>
  <si>
    <t>214.285714285714</t>
  </si>
  <si>
    <t>621.428571428571</t>
  </si>
  <si>
    <t>PL_491</t>
  </si>
  <si>
    <t>-4.0191677178564</t>
  </si>
  <si>
    <t>195.822368421053</t>
  </si>
  <si>
    <t>11.8092105263158</t>
  </si>
  <si>
    <t>0.73</t>
  </si>
  <si>
    <t>86.55</t>
  </si>
  <si>
    <t>0.74</t>
  </si>
  <si>
    <t>180</t>
  </si>
  <si>
    <t>9.31</t>
  </si>
  <si>
    <t>283</t>
  </si>
  <si>
    <t>0.9</t>
  </si>
  <si>
    <t>1.15926892950392</t>
  </si>
  <si>
    <t>4.25555555555556</t>
  </si>
  <si>
    <t>73.8903394255875</t>
  </si>
  <si>
    <t>328.073107049608</t>
  </si>
  <si>
    <t>PL_496</t>
  </si>
  <si>
    <t>-3.462446973954</t>
  </si>
  <si>
    <t>32.13</t>
  </si>
  <si>
    <t>75.3289473684211</t>
  </si>
  <si>
    <t>2.53289473684211</t>
  </si>
  <si>
    <t>0.6</t>
  </si>
  <si>
    <t>77</t>
  </si>
  <si>
    <t>1.57</t>
  </si>
  <si>
    <t>235</t>
  </si>
  <si>
    <t>141.75</t>
  </si>
  <si>
    <t>1.86</t>
  </si>
  <si>
    <t>132</t>
  </si>
  <si>
    <t>4.59</t>
  </si>
  <si>
    <t>189</t>
  </si>
  <si>
    <t>2.12</t>
  </si>
  <si>
    <t>1.67</t>
  </si>
  <si>
    <t>1.26946107784431</t>
  </si>
  <si>
    <t>5.38709677419355</t>
  </si>
  <si>
    <t>113.173652694611</t>
  </si>
  <si>
    <t>239.928143712575</t>
  </si>
  <si>
    <t>PL_509</t>
  </si>
  <si>
    <t>-3.7014568366378</t>
  </si>
  <si>
    <t>14.8355263157895</t>
  </si>
  <si>
    <t>10.9539473684211</t>
  </si>
  <si>
    <t>10.44</t>
  </si>
  <si>
    <t>4.78</t>
  </si>
  <si>
    <t>13.31</t>
  </si>
  <si>
    <t>183</t>
  </si>
  <si>
    <t>0.55</t>
  </si>
  <si>
    <t>1.16</t>
  </si>
  <si>
    <t>3.21551724137931</t>
  </si>
  <si>
    <t>2.10909090909091</t>
  </si>
  <si>
    <t>157.758620689655</t>
  </si>
  <si>
    <t>588.439655172414</t>
  </si>
  <si>
    <t>PL_520</t>
  </si>
  <si>
    <t>-3.0184007949458</t>
  </si>
  <si>
    <t>1.3</t>
  </si>
  <si>
    <t>12.7960526315789</t>
  </si>
  <si>
    <t>9.90131578947368</t>
  </si>
  <si>
    <t>31.52</t>
  </si>
  <si>
    <t>10.16</t>
  </si>
  <si>
    <t>18.6</t>
  </si>
  <si>
    <t>7.39</t>
  </si>
  <si>
    <t>379</t>
  </si>
  <si>
    <t>0.79</t>
  </si>
  <si>
    <t>2.035</t>
  </si>
  <si>
    <t>2.53164556962025</t>
  </si>
  <si>
    <t>189.5</t>
  </si>
  <si>
    <t>771.265</t>
  </si>
  <si>
    <t>PL_522</t>
  </si>
  <si>
    <t>-4.4605198782636</t>
  </si>
  <si>
    <t>2023-06-30</t>
  </si>
  <si>
    <t>136.83000000000001</t>
  </si>
  <si>
    <t>10.0328947368421</t>
  </si>
  <si>
    <t>8.75</t>
  </si>
  <si>
    <t>266</t>
  </si>
  <si>
    <t>PSA progrese, pacient polymorbidní</t>
  </si>
  <si>
    <t>385.06</t>
  </si>
  <si>
    <t>2.84</t>
  </si>
  <si>
    <t>371</t>
  </si>
  <si>
    <t>4.57</t>
  </si>
  <si>
    <t>19.53</t>
  </si>
  <si>
    <t>45.35</t>
  </si>
  <si>
    <t>1.74</t>
  </si>
  <si>
    <t>8.1</t>
  </si>
  <si>
    <t>145</t>
  </si>
  <si>
    <t>7.51</t>
  </si>
  <si>
    <t>547</t>
  </si>
  <si>
    <t>4.81</t>
  </si>
  <si>
    <t>2.74857142857143</t>
  </si>
  <si>
    <t>2.16049382716049</t>
  </si>
  <si>
    <t>312.571428571429</t>
  </si>
  <si>
    <t>1503.46857142857</t>
  </si>
  <si>
    <t>PL_524</t>
  </si>
  <si>
    <t>-0.603698110708301</t>
  </si>
  <si>
    <t>10.2302631578947</t>
  </si>
  <si>
    <t>17.2</t>
  </si>
  <si>
    <t>5.58</t>
  </si>
  <si>
    <t>27.64</t>
  </si>
  <si>
    <t>0.25</t>
  </si>
  <si>
    <t>3.27</t>
  </si>
  <si>
    <t>14.7</t>
  </si>
  <si>
    <t>128</t>
  </si>
  <si>
    <t>4.75</t>
  </si>
  <si>
    <t>176</t>
  </si>
  <si>
    <t>0.36</t>
  </si>
  <si>
    <t>1.08</t>
  </si>
  <si>
    <t>2.89814814814815</t>
  </si>
  <si>
    <t>3</t>
  </si>
  <si>
    <t>162.962962962963</t>
  </si>
  <si>
    <t>510.074074074074</t>
  </si>
  <si>
    <t>PL_526</t>
  </si>
  <si>
    <t>-1.0569022872408</t>
  </si>
  <si>
    <t>2.19</t>
  </si>
  <si>
    <t>12.4342105263158</t>
  </si>
  <si>
    <t>10.3618421052632</t>
  </si>
  <si>
    <t>0.2</t>
  </si>
  <si>
    <t>29.24</t>
  </si>
  <si>
    <t>3.34</t>
  </si>
  <si>
    <t>79.34</t>
  </si>
  <si>
    <t>0.18</t>
  </si>
  <si>
    <t>10.6</t>
  </si>
  <si>
    <t>181</t>
  </si>
  <si>
    <t>2.72</t>
  </si>
  <si>
    <t>0.95</t>
  </si>
  <si>
    <t>2.86315789473684</t>
  </si>
  <si>
    <t>1.69642857142857</t>
  </si>
  <si>
    <t>190.526315789474</t>
  </si>
  <si>
    <t>518.231578947368</t>
  </si>
  <si>
    <t>PL_536</t>
  </si>
  <si>
    <t>-18.6179679300953</t>
  </si>
  <si>
    <t>2.64</t>
  </si>
  <si>
    <t>12.4013157894737</t>
  </si>
  <si>
    <t>10.1315789473684</t>
  </si>
  <si>
    <t>7.0000000000000007E-2</t>
  </si>
  <si>
    <t>0.57</t>
  </si>
  <si>
    <t>71.439</t>
  </si>
  <si>
    <t>42.76</t>
  </si>
  <si>
    <t>71.92</t>
  </si>
  <si>
    <t>1.25</t>
  </si>
  <si>
    <t>4.9</t>
  </si>
  <si>
    <t>5.32</t>
  </si>
  <si>
    <t>259</t>
  </si>
  <si>
    <t>2.76</t>
  </si>
  <si>
    <t>0.43</t>
  </si>
  <si>
    <t>1.42268041237113</t>
  </si>
  <si>
    <t>4.51162790697674</t>
  </si>
  <si>
    <t>133.505154639175</t>
  </si>
  <si>
    <t>368.474226804124</t>
  </si>
  <si>
    <t>PL_545</t>
  </si>
  <si>
    <t>-3.5321006881169</t>
  </si>
  <si>
    <t>71.438999999999993</t>
  </si>
  <si>
    <t>12.2697368421053</t>
  </si>
  <si>
    <t>9.57236842105263</t>
  </si>
  <si>
    <t>53.99</t>
  </si>
  <si>
    <t>2.86</t>
  </si>
  <si>
    <t>79.6</t>
  </si>
  <si>
    <t>PL_547</t>
  </si>
  <si>
    <t>-18.3586304830107</t>
  </si>
  <si>
    <t>79.599999999999994</t>
  </si>
  <si>
    <t>16.62</t>
  </si>
  <si>
    <t>11.6447368421053</t>
  </si>
  <si>
    <t>6.44736842105263</t>
  </si>
  <si>
    <t>5.48</t>
  </si>
  <si>
    <t>112</t>
  </si>
  <si>
    <t>10.08</t>
  </si>
  <si>
    <t>49.03</t>
  </si>
  <si>
    <t>55.4</t>
  </si>
  <si>
    <t>111</t>
  </si>
  <si>
    <t>10.99</t>
  </si>
  <si>
    <t>292</t>
  </si>
  <si>
    <t>7.48</t>
  </si>
  <si>
    <t>3.49532710280374</t>
  </si>
  <si>
    <t>1.94545454545455</t>
  </si>
  <si>
    <t>136.448598130841</t>
  </si>
  <si>
    <t>1020.63551401869</t>
  </si>
  <si>
    <t>PL_550</t>
  </si>
  <si>
    <t>-4.410853009633</t>
  </si>
  <si>
    <t>15.1644736842105</t>
  </si>
  <si>
    <t>3088.3</t>
  </si>
  <si>
    <t>14.34</t>
  </si>
  <si>
    <t>1561.3</t>
  </si>
  <si>
    <t>66.87</t>
  </si>
  <si>
    <t>3.45</t>
  </si>
  <si>
    <t>2.41</t>
  </si>
  <si>
    <t>79</t>
  </si>
  <si>
    <t>10.2</t>
  </si>
  <si>
    <t>4.64</t>
  </si>
  <si>
    <t>3.93</t>
  </si>
  <si>
    <t>1.18066157760814</t>
  </si>
  <si>
    <t>4.9125</t>
  </si>
  <si>
    <t>75.0636132315522</t>
  </si>
  <si>
    <t>348.295165394402</t>
  </si>
  <si>
    <t>PL_551</t>
  </si>
  <si>
    <t>0.3676710977117</t>
  </si>
  <si>
    <t>139.16</t>
  </si>
  <si>
    <t>5.625</t>
  </si>
  <si>
    <t>2.76315789473684</t>
  </si>
  <si>
    <t>41.5</t>
  </si>
  <si>
    <t>84</t>
  </si>
  <si>
    <t>Velka klinicka progrese celkoveho zdravotniho stavu</t>
  </si>
  <si>
    <t>632.97</t>
  </si>
  <si>
    <t>5.15</t>
  </si>
  <si>
    <t>487</t>
  </si>
  <si>
    <t>5.78</t>
  </si>
  <si>
    <t>8.55</t>
  </si>
  <si>
    <t>262</t>
  </si>
  <si>
    <t>3.33</t>
  </si>
  <si>
    <t>0.78</t>
  </si>
  <si>
    <t>0.800480769230769</t>
  </si>
  <si>
    <t>5.33333333333333</t>
  </si>
  <si>
    <t>62.9807692307692</t>
  </si>
  <si>
    <t>209.725961538462</t>
  </si>
  <si>
    <t>PL_558</t>
  </si>
  <si>
    <t>-18.5098035791406</t>
  </si>
  <si>
    <t>11.4802631578947</t>
  </si>
  <si>
    <t>8.38815789473684</t>
  </si>
  <si>
    <t>6.3</t>
  </si>
  <si>
    <t>3.53</t>
  </si>
  <si>
    <t>33.29</t>
  </si>
  <si>
    <t>13.41</t>
  </si>
  <si>
    <t>46.5</t>
  </si>
  <si>
    <t>1.42</t>
  </si>
  <si>
    <t>156</t>
  </si>
  <si>
    <t>7.95</t>
  </si>
  <si>
    <t>4.52</t>
  </si>
  <si>
    <t>0.63</t>
  </si>
  <si>
    <t>2.57</t>
  </si>
  <si>
    <t>1.75875486381323</t>
  </si>
  <si>
    <t>4.07936507936508</t>
  </si>
  <si>
    <t>83.6575875486381</t>
  </si>
  <si>
    <t>378.132295719844</t>
  </si>
  <si>
    <t>PL_570</t>
  </si>
  <si>
    <t>-5.8318087812912</t>
  </si>
  <si>
    <t>16.5789473684211</t>
  </si>
  <si>
    <t>3.63</t>
  </si>
  <si>
    <t>13.78</t>
  </si>
  <si>
    <t>36.47</t>
  </si>
  <si>
    <t>43.71</t>
  </si>
  <si>
    <t>1.06</t>
  </si>
  <si>
    <t>140</t>
  </si>
  <si>
    <t>267</t>
  </si>
  <si>
    <t>3.54</t>
  </si>
  <si>
    <t>0.52</t>
  </si>
  <si>
    <t>1.97</t>
  </si>
  <si>
    <t>1.79695431472081</t>
  </si>
  <si>
    <t>3.78846153846154</t>
  </si>
  <si>
    <t>135.532994923858</t>
  </si>
  <si>
    <t>479.786802030457</t>
  </si>
  <si>
    <t>PL_592</t>
  </si>
  <si>
    <t>-18.6022247829862</t>
  </si>
  <si>
    <t>14.0460526315789</t>
  </si>
  <si>
    <t>7.33552631578947</t>
  </si>
  <si>
    <t>296.84</t>
  </si>
  <si>
    <t>6.48</t>
  </si>
  <si>
    <t>113</t>
  </si>
  <si>
    <t>6.91</t>
  </si>
  <si>
    <t>4.55</t>
  </si>
  <si>
    <t>3.20422535211268</t>
  </si>
  <si>
    <t>2.36666666666667</t>
  </si>
  <si>
    <t>151.408450704225</t>
  </si>
  <si>
    <t>688.908450704225</t>
  </si>
  <si>
    <t>PL_612</t>
  </si>
  <si>
    <t>-4.8082996270478</t>
  </si>
  <si>
    <t>11.3815789473684</t>
  </si>
  <si>
    <t>7.82894736842105</t>
  </si>
  <si>
    <t>7.27</t>
  </si>
  <si>
    <t xml:space="preserve">bicalutamid </t>
  </si>
  <si>
    <t>&lt;0,01</t>
  </si>
  <si>
    <t>-</t>
  </si>
  <si>
    <t>PL_647</t>
  </si>
  <si>
    <t>stále v léčbě, 6 aplikací luthecia</t>
  </si>
  <si>
    <t>PL_658</t>
  </si>
  <si>
    <t xml:space="preserve">stále v léčbě </t>
  </si>
  <si>
    <t>PL_659</t>
  </si>
  <si>
    <t>PL_661</t>
  </si>
  <si>
    <t>NA</t>
  </si>
  <si>
    <t>PL_662</t>
  </si>
  <si>
    <t>PL_663</t>
  </si>
  <si>
    <t>PL_671</t>
  </si>
  <si>
    <t>PL_674</t>
  </si>
  <si>
    <t>PL_676</t>
  </si>
  <si>
    <t>PL_698</t>
  </si>
  <si>
    <t>N1</t>
  </si>
  <si>
    <t>PL_710</t>
  </si>
  <si>
    <t>PL_715</t>
  </si>
  <si>
    <t>PL_719</t>
  </si>
  <si>
    <t>PL_722</t>
  </si>
  <si>
    <t>další linie v Šumperku</t>
  </si>
  <si>
    <t>PL_735</t>
  </si>
  <si>
    <t>PL_765</t>
  </si>
  <si>
    <t>PL_771</t>
  </si>
  <si>
    <t>T2</t>
  </si>
  <si>
    <t>PL_785</t>
  </si>
  <si>
    <t>hig</t>
  </si>
  <si>
    <t>PL_817</t>
  </si>
  <si>
    <t>PL_828</t>
  </si>
  <si>
    <t>T2b</t>
  </si>
  <si>
    <t>leptoprol</t>
  </si>
  <si>
    <t>PL_840</t>
  </si>
  <si>
    <t>PL_844</t>
  </si>
  <si>
    <t>PL_852</t>
  </si>
  <si>
    <t>PL_869</t>
  </si>
  <si>
    <t>zatím v léčbě ARTA</t>
  </si>
  <si>
    <t>PL_872</t>
  </si>
  <si>
    <t>PL_894</t>
  </si>
  <si>
    <t>diferelin</t>
  </si>
  <si>
    <t>PL_896</t>
  </si>
  <si>
    <t>PL_909</t>
  </si>
  <si>
    <t>PL_928</t>
  </si>
  <si>
    <t>PL_929</t>
  </si>
  <si>
    <t xml:space="preserve">jméno </t>
  </si>
  <si>
    <t>rodné číslo</t>
  </si>
  <si>
    <t>Datum narození</t>
  </si>
  <si>
    <t>Žalák Přemysl</t>
  </si>
  <si>
    <t>Jílek Jan</t>
  </si>
  <si>
    <t>Hovadík Jaroslav</t>
  </si>
  <si>
    <t>Pospěch Vladimír</t>
  </si>
  <si>
    <t>Mrázek Josef</t>
  </si>
  <si>
    <t>Stejskal Petr</t>
  </si>
  <si>
    <t>Procházka Pavel</t>
  </si>
  <si>
    <t>Novák Miroslav</t>
  </si>
  <si>
    <t>Miček Vladimír</t>
  </si>
  <si>
    <t>Zapletal František</t>
  </si>
  <si>
    <t>Krobot Jiří</t>
  </si>
  <si>
    <t>Bednář Libor</t>
  </si>
  <si>
    <t>Jedelský Jiří</t>
  </si>
  <si>
    <t>Šostok Jiří</t>
  </si>
  <si>
    <t>Mencl Alexander</t>
  </si>
  <si>
    <t>Macháček Zdeněk</t>
  </si>
  <si>
    <t>Wiener Radomír</t>
  </si>
  <si>
    <t>Míl Bohuslav</t>
  </si>
  <si>
    <t>Pokorný Rostislav</t>
  </si>
  <si>
    <t>Volný Mikuláš</t>
  </si>
  <si>
    <t>Hambálek Jiří</t>
  </si>
  <si>
    <t>Macháček Jaromír</t>
  </si>
  <si>
    <t>Weinlich Břetislav</t>
  </si>
  <si>
    <t>Michálek Miloslav</t>
  </si>
  <si>
    <t>Staněk Jan</t>
  </si>
  <si>
    <t>Kotek Miroslav</t>
  </si>
  <si>
    <t>Argan Marek</t>
  </si>
  <si>
    <t>Malík Jiří</t>
  </si>
  <si>
    <t>Zipser Bronislav</t>
  </si>
  <si>
    <t>Bílek Karel</t>
  </si>
  <si>
    <t>Steipe Jan</t>
  </si>
  <si>
    <t>Vítek Jaroslav</t>
  </si>
  <si>
    <t>Končík Josef</t>
  </si>
  <si>
    <t>Musil Pavel</t>
  </si>
  <si>
    <t>Mazur Milan</t>
  </si>
  <si>
    <t>Míšek Jaromír</t>
  </si>
  <si>
    <t>Čajka Česlav</t>
  </si>
  <si>
    <t>Kohut František</t>
  </si>
  <si>
    <t>Zaoral Josef</t>
  </si>
  <si>
    <t>Burda Jaroslav</t>
  </si>
  <si>
    <t>Opletal Jiří</t>
  </si>
  <si>
    <t>Trombocyty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</si>
</sst>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d/m/yyyy;@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4" borderId="0" xfId="0" applyFill="1"/>
    <xf numFmtId="14" fontId="0" fillId="0" borderId="0" xfId="0" applyNumberFormat="1"/>
    <xf numFmtId="14" fontId="0" fillId="3" borderId="0" xfId="0" applyNumberFormat="1" applyFill="1"/>
    <xf numFmtId="2" fontId="0" fillId="0" borderId="0" xfId="0" applyNumberFormat="1"/>
    <xf numFmtId="0" fontId="1" fillId="0" borderId="0" xfId="0" applyFont="1"/>
    <xf numFmtId="0" fontId="2" fillId="5" borderId="0" xfId="0" applyFont="1" applyFill="1"/>
    <xf numFmtId="0" fontId="1" fillId="6" borderId="0" xfId="0" applyFont="1" applyFill="1" applyAlignment="1">
      <alignment horizontal="center"/>
    </xf>
    <xf numFmtId="14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14" fontId="0" fillId="6" borderId="0" xfId="0" applyNumberFormat="1" applyFill="1"/>
    <xf numFmtId="164" fontId="0" fillId="6" borderId="0" xfId="0" applyNumberFormat="1" applyFill="1" applyAlignment="1">
      <alignment horizontal="center"/>
    </xf>
    <xf numFmtId="49" fontId="0" fillId="6" borderId="0" xfId="0" applyNumberFormat="1" applyFill="1" applyAlignment="1">
      <alignment horizontal="center"/>
    </xf>
    <xf numFmtId="2" fontId="0" fillId="6" borderId="0" xfId="0" applyNumberFormat="1" applyFill="1"/>
    <xf numFmtId="165" fontId="0" fillId="6" borderId="0" xfId="0" applyNumberFormat="1" applyFill="1" applyAlignment="1">
      <alignment horizontal="center"/>
    </xf>
    <xf numFmtId="2" fontId="2" fillId="6" borderId="0" xfId="0" applyNumberFormat="1" applyFont="1" applyFill="1"/>
    <xf numFmtId="0" fontId="0" fillId="3" borderId="0" xfId="0" applyFill="1"/>
    <xf numFmtId="0" fontId="0" fillId="0" borderId="0" xfId="0" applyAlignment="1">
      <alignment horizontal="left" indent="2"/>
    </xf>
    <xf numFmtId="0" fontId="0" fillId="0" borderId="0" xfId="0" applyAlignment="1">
      <alignment horizontal="right" indent="2"/>
    </xf>
    <xf numFmtId="165" fontId="0" fillId="0" borderId="0" xfId="0" applyNumberFormat="1" applyAlignment="1">
      <alignment horizontal="right" indent="2"/>
    </xf>
    <xf numFmtId="14" fontId="0" fillId="0" borderId="0" xfId="0" applyNumberFormat="1" applyAlignment="1">
      <alignment horizontal="center"/>
    </xf>
    <xf numFmtId="0" fontId="2" fillId="0" borderId="0" xfId="0" applyFont="1"/>
    <xf numFmtId="0" fontId="3" fillId="3" borderId="0" xfId="0" applyFont="1" applyFill="1"/>
  </cellXfs>
  <cellStyles count="1">
    <cellStyle name="Normální" xfId="0" builtinId="0"/>
  </cellStyles>
  <dxfs count="99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19" formatCode="dd/mm/yyyy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2" formatCode="0.0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  <fill>
        <patternFill patternType="none">
          <fgColor indexed="64"/>
          <bgColor auto="1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charset val="238"/>
        <scheme val="minor"/>
      </font>
      <numFmt numFmtId="19" formatCode="dd/mm/yyyy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charset val="238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charset val="238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ADB4635A-7F4F-4193-B403-088AA419740F}" autoFormatId="16" applyNumberFormats="0" applyBorderFormats="0" applyFontFormats="0" applyPatternFormats="0" applyAlignmentFormats="0" applyWidthHeightFormats="0">
  <queryTableRefresh nextId="116">
    <queryTableFields count="110">
      <queryTableField id="1" name="pořadové číslo" tableColumnId="1"/>
      <queryTableField id="113" dataBound="0" tableColumnId="42"/>
      <queryTableField id="112" dataBound="0" tableColumnId="40"/>
      <queryTableField id="111" dataBound="0" tableColumnId="111"/>
      <queryTableField id="2" name="genotyp HSD3B1" tableColumnId="2"/>
      <queryTableField id="3" name="genotyp HSD3B1 (WT a het 0, C/C 1)" tableColumnId="3"/>
      <queryTableField id="4" name="PSA ze dne doručení HSD3B1" tableColumnId="4"/>
      <queryTableField id="5" name="LDH ze dne doručení HSD3B1" tableColumnId="5"/>
      <queryTableField id="6" name="Datum dg." tableColumnId="6"/>
      <queryTableField id="7" name="Věk v době dg." tableColumnId="7"/>
      <queryTableField id="8" name="iPSA" tableColumnId="8"/>
      <queryTableField id="9" name="Gleason skóre součet" tableColumnId="9"/>
      <queryTableField id="10" name="Gleason skóre kategorie (8 a výše, 7, 6 a níže)" tableColumnId="10"/>
      <queryTableField id="11" name="RARP (0/1)" tableColumnId="11"/>
      <queryTableField id="12" name="Radikální RT (0/1)" tableColumnId="12"/>
      <queryTableField id="13" name="Salvage RT (0/1)" tableColumnId="13"/>
      <queryTableField id="14" name="Adjuvantní RT (0/1)" tableColumnId="14"/>
      <queryTableField id="15" name="ošetření prim. nádoru (radioterapie/prostatektomie)" tableColumnId="15"/>
      <queryTableField id="16" name="Meta v době dg (0/1)" tableColumnId="16"/>
      <queryTableField id="17" name="hodnocení TNM v čase diag  (M1, N1, T3-4, T2 a níže)" tableColumnId="17"/>
      <queryTableField id="18" name="Datum mCRPC" tableColumnId="18"/>
      <queryTableField id="19" name="Datum kastrace" tableColumnId="19"/>
      <queryTableField id="20" name="Doba od kastrace do rozvoje kastrační rezistence (dny)" tableColumnId="20"/>
      <queryTableField id="21" name="Doba od kastrace do nasazení ARTA (dny) u CRPC" tableColumnId="21"/>
      <queryTableField id="22" name="Doba od diagnostiky do nasazení ARTA (dny)" tableColumnId="22"/>
      <queryTableField id="23" name="Doba od diagnostiky do kastrace (dny)" tableColumnId="23"/>
      <queryTableField id="24" name="High volume (0/1) vs. Low volume (v době kastrace)" tableColumnId="24"/>
      <queryTableField id="25" name="LHRH (0/1)" tableColumnId="25"/>
      <queryTableField id="26" name="LHRH" tableColumnId="26"/>
      <queryTableField id="27" name="Chirurgická kastrace (0/1)" tableColumnId="27"/>
      <queryTableField id="28" name="PSA nadir (po kastraci)" tableColumnId="28"/>
      <queryTableField id="29" name="PSA nadir kat (0/1 pokud nekleslo)" tableColumnId="29"/>
      <queryTableField id="30" name="Postižení uzlin (0/1)" tableColumnId="30"/>
      <queryTableField id="31" name="Postižení skeletu (0/1)" tableColumnId="31"/>
      <queryTableField id="32" name="Postižení plic (0/1)" tableColumnId="32"/>
      <queryTableField id="33" name="Postižení jater (0/1)" tableColumnId="33"/>
      <queryTableField id="34" name="Jiné postižení (0/1)" tableColumnId="34"/>
      <queryTableField id="35" name="hodnocení 1 (uzliny) 2 (jen kost) 3 (kost a uzliny) 4 (viscerální)" tableColumnId="35"/>
      <queryTableField id="36" name="Abirateron/enzalutamid" tableColumnId="36"/>
      <queryTableField id="37" name="typ Pca" tableColumnId="37"/>
      <queryTableField id="38" name="Postchemo/prechemo jen u mCRPC" tableColumnId="38"/>
      <queryTableField id="39" name="High volume (0/1) vs. Low volume (v době nasazení ARTA)" tableColumnId="39"/>
      <queryTableField id="41" name="Datum ukončení ARTA" tableColumnId="41"/>
      <queryTableField id="44" name="Věk v době zahájení ARTA" tableColumnId="44"/>
      <queryTableField id="46" name="NSE (při zahájení ARTA)" tableColumnId="46"/>
      <queryTableField id="47" name="Chromogranin A (při zahájení ARTA)" tableColumnId="47"/>
      <queryTableField id="48" name="LDH (při zahájení ARTA)" tableColumnId="48"/>
      <queryTableField id="49" name="ALP (při zahájení ARTA)" tableColumnId="49"/>
      <queryTableField id="50" name="CRP (při zahájení ARTA)" tableColumnId="50"/>
      <queryTableField id="51" name="CRP kat median" tableColumnId="51"/>
      <queryTableField id="52" name="CRP kat norma low do 5, high do 25, extra high nad 25" tableColumnId="52"/>
      <queryTableField id="53" name="Hemoglobin (při zahájení ARTA)" tableColumnId="53"/>
      <queryTableField id="54" name="Leukocyty (při zahájení ARTA)" tableColumnId="54"/>
      <queryTableField id="55" name="Trombocyty (při zahájení ARTA)" tableColumnId="55"/>
      <queryTableField id="115" dataBound="0" tableColumnId="43"/>
      <queryTableField id="56" name="Neutrofily abs. Počet (při zahájení ARTA)" tableColumnId="56"/>
      <queryTableField id="57" name="Monocyty abs. Počet (při zahájení ARTA)" tableColumnId="57"/>
      <queryTableField id="58" name="Lymfocyty abs. Počet (při zahájení ARTA)" tableColumnId="58"/>
      <queryTableField id="59" name="NLR (poměr neutrofilů/lymfocytů)" tableColumnId="59"/>
      <queryTableField id="60" name="LMR (poměr lymfocytů/monocytů)" tableColumnId="60"/>
      <queryTableField id="61" name="PLR (poměr trombocytů/lymfocytů)" tableColumnId="61"/>
      <queryTableField id="62" name="SII = neutrofily x trombocyty/lymfocyty" tableColumnId="62"/>
      <queryTableField id="63" name="PSA nadir po ARTA" tableColumnId="63"/>
      <queryTableField id="64" name="Úmrtí (0/1)" tableColumnId="64"/>
      <queryTableField id="65" name="Datum poslední kontroly/úmrtí" tableColumnId="65"/>
      <queryTableField id="66" name="pořadové číslo PL, plazma" tableColumnId="66"/>
      <queryTableField id="67" name="miR-375" tableColumnId="67"/>
      <queryTableField id="68" name="U6" tableColumnId="68"/>
      <queryTableField id="69" name="Spike" tableColumnId="69"/>
      <queryTableField id="70" name="-dCtmiR375-U6" tableColumnId="70"/>
      <queryTableField id="71" name="-dCtmiR375-U6 50" tableColumnId="71"/>
      <queryTableField id="72" name="miRNA cat 50 median" tableColumnId="72"/>
      <queryTableField id="73" name="AR  (copies/ul)" tableColumnId="73"/>
      <queryTableField id="74" name="RNAsaP  (copies/ul)" tableColumnId="74"/>
      <queryTableField id="75" name="CNV" tableColumnId="75"/>
      <queryTableField id="76" name="CNV cat" tableColumnId="76"/>
      <queryTableField id="77" name="typ Pca k říjen 2023" tableColumnId="77"/>
      <queryTableField id="78" name="typ Pca při zahájení ARTA" tableColumnId="78"/>
      <queryTableField id="79" name="Datum diagnózy" tableColumnId="79"/>
      <queryTableField id="80" name="iPSA.new" tableColumnId="80"/>
      <queryTableField id="81" name="Datum kastrace.new" tableColumnId="81"/>
      <queryTableField id="82" name="Datum kastrační rezistence" tableColumnId="82"/>
      <queryTableField id="83" name="Doba od kastrace do rezistence" tableColumnId="83"/>
      <queryTableField id="84" name="Doba od rezistence do zahájení ARTA" tableColumnId="84"/>
      <queryTableField id="85" name="PSA ke dni kastrační resistence" tableColumnId="85"/>
      <queryTableField id="86" name="progrese do CRPC až během ARTA" tableColumnId="86"/>
      <queryTableField id="87" name="Datum zahájení ARTA.new" tableColumnId="87"/>
      <queryTableField id="88" name="PSA (při zahájení ARTA).new" tableColumnId="88"/>
      <queryTableField id="89" name="Datum ukončení ARTA.new" tableColumnId="89"/>
      <queryTableField id="90" name="lastcheck" tableColumnId="90"/>
      <queryTableField id="91" name="OSd" tableColumnId="91"/>
      <queryTableField id="92" name="OSm" tableColumnId="92"/>
      <queryTableField id="93" name="OS2d" tableColumnId="93"/>
      <queryTableField id="94" name="OS2m" tableColumnId="94"/>
      <queryTableField id="95" name="OSevent" tableColumnId="95"/>
      <queryTableField id="96" name="PSA v době ukončení" tableColumnId="96"/>
      <queryTableField id="97" name="Doba užívání ARTA (dny).new" tableColumnId="97"/>
      <queryTableField id="98" name="Doba užívání ARTA censor (dny).new" tableColumnId="98"/>
      <queryTableField id="99" name="Důvod ukončení ARTA (0=jiné/1=progrese/2=úmrtí)" tableColumnId="99"/>
      <queryTableField id="100" name="TTPd" tableColumnId="100"/>
      <queryTableField id="101" name="TTPevent" tableColumnId="101"/>
      <queryTableField id="102" name="Typ progrese / jiná poznámka" tableColumnId="102"/>
      <queryTableField id="103" name="Doba od kastrace do nasazení ARTA (dny)" tableColumnId="103"/>
      <queryTableField id="104" name="Doba od diagnostiky do nasazení ARTA (dny).new" tableColumnId="104"/>
      <queryTableField id="105" name="Doba od diagnostiky do kastrace (dny).new" tableColumnId="105"/>
      <queryTableField id="106" name="group" tableColumnId="106"/>
      <queryTableField id="107" name="HSD3B1" tableColumnId="107"/>
      <queryTableField id="108" name="dCtmir375.corr" tableColumnId="108"/>
      <queryTableField id="109" name="Gleason" tableColumnId="109"/>
      <queryTableField id="110" name="therapy" tableColumnId="110"/>
    </queryTableFields>
    <queryTableDeletedFields count="4">
      <deletedField name="Datum zahájení ARTA"/>
      <deletedField name="Doba užívání ARTA (dny)"/>
      <deletedField name="Doba užívání ARTA censor (dny)"/>
      <deletedField name="PSA (při zahájení ARTA)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05FFE3-1836-4113-9A25-0E2F5646CDDB}" name="qqq_34" displayName="qqq_34" ref="A1:DF108" tableType="queryTable" totalsRowShown="0">
  <autoFilter ref="A1:DF108" xr:uid="{3205FFE3-1836-4113-9A25-0E2F5646CDDB}"/>
  <tableColumns count="110">
    <tableColumn id="1" xr3:uid="{86DCCFC1-3108-44BC-B208-3C8A10B88234}" uniqueName="1" name="pořadové číslo" queryTableFieldId="1"/>
    <tableColumn id="42" xr3:uid="{D8185455-96AE-492F-8FAC-F6F1676D8786}" uniqueName="42" name="jméno " queryTableFieldId="113" dataDxfId="98"/>
    <tableColumn id="40" xr3:uid="{34524600-430A-4EA8-A367-FDF4BBE937BC}" uniqueName="40" name="rodné číslo" queryTableFieldId="112" dataDxfId="97"/>
    <tableColumn id="111" xr3:uid="{2BBCD167-2FF9-4B4F-8218-BB178A1D71CF}" uniqueName="111" name="Datum narození" queryTableFieldId="111" dataDxfId="96"/>
    <tableColumn id="2" xr3:uid="{AF7F9876-B37D-4EB2-8457-25CD0DDD6226}" uniqueName="2" name="genotyp HSD3B1" queryTableFieldId="2" dataDxfId="95"/>
    <tableColumn id="3" xr3:uid="{48DC44D7-3CC0-4448-BC1C-C7EA733A8BEA}" uniqueName="3" name="genotyp HSD3B1 (WT a het 0, C/C 1)" queryTableFieldId="3"/>
    <tableColumn id="4" xr3:uid="{D2761B46-CCA4-4A5A-B0D9-5392D5889E6E}" uniqueName="4" name="PSA ze dne doručení HSD3B1" queryTableFieldId="4" dataDxfId="94"/>
    <tableColumn id="5" xr3:uid="{C60529E6-1D15-4828-BB1D-4068AED789FA}" uniqueName="5" name="LDH ze dne doručení HSD3B1" queryTableFieldId="5" dataDxfId="93"/>
    <tableColumn id="6" xr3:uid="{7CCE8E75-AE30-484D-B4A4-E43F46BF0E4E}" uniqueName="6" name="Datum dg." queryTableFieldId="6" dataDxfId="92"/>
    <tableColumn id="7" xr3:uid="{8CB94CCD-81B9-4397-9C70-98955B348464}" uniqueName="7" name="Věk v době dg." queryTableFieldId="7"/>
    <tableColumn id="8" xr3:uid="{3D5C9A22-0B06-422F-BB15-14ED88132901}" uniqueName="8" name="iPSA" queryTableFieldId="8" dataDxfId="91"/>
    <tableColumn id="9" xr3:uid="{43829FB2-84E2-442D-B28A-8645E38050AA}" uniqueName="9" name="Gleason skóre součet" queryTableFieldId="9" dataDxfId="90"/>
    <tableColumn id="10" xr3:uid="{BF7C23BD-BB1C-43AB-BDA6-DFCD493AFA37}" uniqueName="10" name="Gleason skóre kategorie (8 a výše, 7, 6 a níže)" queryTableFieldId="10" dataDxfId="89"/>
    <tableColumn id="11" xr3:uid="{ED43A439-2DD9-4B2D-ADBE-4B2BAD90631E}" uniqueName="11" name="RARP (0/1)" queryTableFieldId="11"/>
    <tableColumn id="12" xr3:uid="{C82DEA23-DD47-4F92-9910-48F57820B2EA}" uniqueName="12" name="Radikální RT (0/1)" queryTableFieldId="12" dataDxfId="88"/>
    <tableColumn id="13" xr3:uid="{364AE5FE-1856-4A25-A4B0-FE30AA0FAA82}" uniqueName="13" name="Salvage RT (0/1)" queryTableFieldId="13"/>
    <tableColumn id="14" xr3:uid="{381A6D61-C41D-47A6-AEA0-4C1B2927BC82}" uniqueName="14" name="Adjuvantní RT (0/1)" queryTableFieldId="14" dataDxfId="87"/>
    <tableColumn id="15" xr3:uid="{DB28A029-DD15-44AC-9286-DB5DBC7EA4F4}" uniqueName="15" name="ošetření prim. nádoru (radioterapie/prostatektomie)" queryTableFieldId="15"/>
    <tableColumn id="16" xr3:uid="{693394DA-5F63-41A4-9683-B6CE79053F9A}" uniqueName="16" name="Meta v době dg (0/1)" queryTableFieldId="16"/>
    <tableColumn id="17" xr3:uid="{93439FC5-1AB7-4E4A-A351-3745C9B75E1B}" uniqueName="17" name="hodnocení TNM v čase diag  (M1, N1, T3-4, T2 a níže)" queryTableFieldId="17" dataDxfId="86"/>
    <tableColumn id="18" xr3:uid="{CB4916DB-3558-43CE-9A3C-75CB81327ED7}" uniqueName="18" name="Datum mCRPC" queryTableFieldId="18" dataDxfId="85"/>
    <tableColumn id="19" xr3:uid="{575EE50C-BD9B-4502-869D-40BC5AE15EF1}" uniqueName="19" name="Datum kastrace" queryTableFieldId="19" dataDxfId="84"/>
    <tableColumn id="20" xr3:uid="{6B115880-11CE-4664-B919-F4E67D2EF77E}" uniqueName="20" name="Doba od kastrace do rozvoje kastrační rezistence (dny)" queryTableFieldId="20" dataDxfId="83"/>
    <tableColumn id="21" xr3:uid="{4CDC9016-AA91-40EB-9F5A-30D30DF01618}" uniqueName="21" name="Doba od kastrace do sazení ARTA (dny) u CRPC" queryTableFieldId="21" dataDxfId="82"/>
    <tableColumn id="22" xr3:uid="{D0A4ECEA-E9A0-42F6-A8C5-BDF8220A2632}" uniqueName="22" name="Doba od diagnostiky do sazení ARTA (dny)" queryTableFieldId="22"/>
    <tableColumn id="23" xr3:uid="{00ED6D1F-D639-4155-9E02-1506D456DE76}" uniqueName="23" name="Doba od diagnostiky do kastrace (dny)" queryTableFieldId="23"/>
    <tableColumn id="24" xr3:uid="{36359D85-14D7-4D6F-9751-4DCF7F866ED6}" uniqueName="24" name="High volume (0/1) vs. Low volume (v době kastrace)" queryTableFieldId="24" dataDxfId="81"/>
    <tableColumn id="25" xr3:uid="{EDA443BA-62E1-4649-93D9-3D0142A138AD}" uniqueName="25" name="LHRH (0/1)" queryTableFieldId="25" dataDxfId="80"/>
    <tableColumn id="26" xr3:uid="{B1E80984-ADB4-46AE-924D-4CE08B78AC8F}" uniqueName="26" name="LHRH" queryTableFieldId="26" dataDxfId="79"/>
    <tableColumn id="27" xr3:uid="{4B1CFF81-63AB-4E34-AF54-D5385332391A}" uniqueName="27" name="Chirurgická kastrace (0/1)" queryTableFieldId="27" dataDxfId="78"/>
    <tableColumn id="28" xr3:uid="{442C68BD-3054-4176-BA4F-84D852002722}" uniqueName="28" name="PSA nadir (po kastraci)" queryTableFieldId="28" dataDxfId="77"/>
    <tableColumn id="29" xr3:uid="{2ABFDF17-11DD-4BED-AE47-60D8CC22818A}" uniqueName="29" name="PSA nadir kat (0/1 pokud nekleslo)" queryTableFieldId="29"/>
    <tableColumn id="30" xr3:uid="{B89FDEB6-EF9B-45BF-B2B7-B2702F84269F}" uniqueName="30" name="Postižení uzlin (0/1)" queryTableFieldId="30"/>
    <tableColumn id="31" xr3:uid="{E8049C77-30F6-4FB4-93C8-9C871F9DF155}" uniqueName="31" name="Postižení skeletu (0/1)" queryTableFieldId="31"/>
    <tableColumn id="32" xr3:uid="{487838D5-DB3F-4ED3-B786-AC061A0A4ADF}" uniqueName="32" name="Postižení plic (0/1)" queryTableFieldId="32"/>
    <tableColumn id="33" xr3:uid="{954ED6D5-9DF4-4C4B-9644-072DA78ECAFB}" uniqueName="33" name="Postižení jater (0/1)" queryTableFieldId="33"/>
    <tableColumn id="34" xr3:uid="{CB82E178-5960-40FF-A348-FA59523A1FBC}" uniqueName="34" name="Jiné postižení (0/1)" queryTableFieldId="34"/>
    <tableColumn id="35" xr3:uid="{462598ED-A732-46BC-9D27-EBED4649A41B}" uniqueName="35" name="hodnocení 1 (uzliny) 2 (jen kost) 3 (kost a uzliny) 4 (viscerální)" queryTableFieldId="35"/>
    <tableColumn id="36" xr3:uid="{1DD4044A-94DA-446C-BA69-3AB6AC1B36AB}" uniqueName="36" name="Abirateron/enzalutamid" queryTableFieldId="36" dataDxfId="76"/>
    <tableColumn id="37" xr3:uid="{D65E0525-4BDF-4687-90E5-0FE76AC3A02F}" uniqueName="37" name="typ Pca" queryTableFieldId="37" dataDxfId="75"/>
    <tableColumn id="38" xr3:uid="{3BC048BF-34C9-45E1-88B5-30D57B974967}" uniqueName="38" name="Postchemo/prechemo jen u mCRPC" queryTableFieldId="38" dataDxfId="74"/>
    <tableColumn id="39" xr3:uid="{77AE54BA-7F55-4887-A5DE-99D4BB44C873}" uniqueName="39" name="High volume (0/1) vs. Low volume (v době sazení ARTA)" queryTableFieldId="39" dataDxfId="73"/>
    <tableColumn id="41" xr3:uid="{1784C97D-4D25-4C70-B320-D2EA6A871DF9}" uniqueName="41" name="Datum ukončení ARTA" queryTableFieldId="41" dataDxfId="72"/>
    <tableColumn id="44" xr3:uid="{FDBC19A3-A736-441C-A355-AA98BB25FA87}" uniqueName="44" name="Věk v době zahájení ARTA" queryTableFieldId="44"/>
    <tableColumn id="46" xr3:uid="{15A05D89-A173-482C-B4C7-BFAD45DA2BE7}" uniqueName="46" name="NSE (při zahájení ARTA)" queryTableFieldId="46" dataDxfId="71"/>
    <tableColumn id="47" xr3:uid="{6FD8FA19-89E2-48F8-9849-7F3CC8A24003}" uniqueName="47" name="Chromogranin A (při zahájení ARTA)" queryTableFieldId="47" dataDxfId="70"/>
    <tableColumn id="48" xr3:uid="{91D6FE73-24E7-4CFE-B1D9-BA292AC4E3C4}" uniqueName="48" name="LDH (při zahájení ARTA)" queryTableFieldId="48" dataDxfId="69"/>
    <tableColumn id="49" xr3:uid="{03A9A77B-0E44-4504-95CA-0A739EBCD114}" uniqueName="49" name="ALP (při zahájení ARTA)" queryTableFieldId="49" dataDxfId="68"/>
    <tableColumn id="50" xr3:uid="{6F148265-DECD-4606-B27B-2D82108C1EEF}" uniqueName="50" name="CRP (při zahájení ARTA)" queryTableFieldId="50" dataDxfId="67"/>
    <tableColumn id="51" xr3:uid="{F566C82A-BCB6-4274-BDA6-18233AA19229}" uniqueName="51" name="CRP kat median" queryTableFieldId="51" dataDxfId="66"/>
    <tableColumn id="52" xr3:uid="{92A5ED02-C100-49CE-9CB4-08677BCF329E}" uniqueName="52" name="CRP kat norma low do 5, high do 25, extra high d 25" queryTableFieldId="52" dataDxfId="65"/>
    <tableColumn id="53" xr3:uid="{B7AD121B-8C87-4628-8A34-9EB50BC55E38}" uniqueName="53" name="Hemoglobin (při zahájení ARTA)" queryTableFieldId="53" dataDxfId="64"/>
    <tableColumn id="54" xr3:uid="{4B25C695-90B3-4B25-BB77-2A43EF7E56F2}" uniqueName="54" name="Leukocyty (při zahájení ARTA)" queryTableFieldId="54" dataDxfId="63"/>
    <tableColumn id="55" xr3:uid="{899EB538-FC62-4EE1-BF0C-4B4FDBFA49A3}" uniqueName="55" name="Trombocyty (při zahájení ARTA)" queryTableFieldId="55" dataDxfId="62"/>
    <tableColumn id="43" xr3:uid="{C3EC0F18-88D6-480F-B029-7100135E37E9}" uniqueName="43" name="Trombocyty cat" queryTableFieldId="115"/>
    <tableColumn id="56" xr3:uid="{78858A74-75BB-409B-954B-C8DF9E86B6D2}" uniqueName="56" name="Neutrofily abs. Počet (při zahájení ARTA)" queryTableFieldId="56" dataDxfId="61"/>
    <tableColumn id="57" xr3:uid="{007EE6F4-85EF-48C3-B8ED-8A7AABEDAF31}" uniqueName="57" name="Monocyty abs. Počet (při zahájení ARTA)" queryTableFieldId="57" dataDxfId="60"/>
    <tableColumn id="58" xr3:uid="{672344CE-064B-43BB-978E-F4417BCDD25D}" uniqueName="58" name="Lymfocyty abs. Počet (při zahájení ARTA)" queryTableFieldId="58" dataDxfId="59"/>
    <tableColumn id="59" xr3:uid="{00DA84F3-D29C-4662-8959-F05C45F5E007}" uniqueName="59" name="NLR (poměr neutrofilů/lymfocytů)" queryTableFieldId="59" dataDxfId="58"/>
    <tableColumn id="60" xr3:uid="{383E1AE3-412D-4B55-851E-D3008FDDDC2F}" uniqueName="60" name="LMR (poměr lymfocytů/monocytů)" queryTableFieldId="60" dataDxfId="57"/>
    <tableColumn id="61" xr3:uid="{BEEC200B-D68F-4747-B829-AF89210C302B}" uniqueName="61" name="PLR (poměr trombocytů/lymfocytů)" queryTableFieldId="61" dataDxfId="56"/>
    <tableColumn id="62" xr3:uid="{F388DFBE-2B46-4A09-90D8-ABB45A8DCE9F}" uniqueName="62" name="SII = neutrofily x trombocyty/lymfocyty" queryTableFieldId="62" dataDxfId="55"/>
    <tableColumn id="63" xr3:uid="{73CA168E-C38C-4BDE-A2F4-83A0B8D9A9C5}" uniqueName="63" name="PSA nadir po ARTA" queryTableFieldId="63" dataDxfId="54"/>
    <tableColumn id="64" xr3:uid="{3FBE5F60-7DFF-4EB2-A005-109BE4DDCD8D}" uniqueName="64" name="Úmrtí (0/1)" queryTableFieldId="64"/>
    <tableColumn id="65" xr3:uid="{B39A8FD6-8BC9-4532-8F81-AA112C535CDD}" uniqueName="65" name="Datum poslední kontroly/úmrtí" queryTableFieldId="65" dataDxfId="53"/>
    <tableColumn id="66" xr3:uid="{DCB61E50-D8DA-48DA-A337-D1EA0BF537AF}" uniqueName="66" name="pořadové číslo PL, plazma" queryTableFieldId="66" dataDxfId="52"/>
    <tableColumn id="67" xr3:uid="{FACF0CA4-BD88-447A-B701-8B51A81E6900}" uniqueName="67" name="miR-375" queryTableFieldId="67" dataDxfId="51"/>
    <tableColumn id="68" xr3:uid="{DBD965E7-3CCB-4097-8CBC-349CF96CF5CE}" uniqueName="68" name="U6" queryTableFieldId="68" dataDxfId="50"/>
    <tableColumn id="69" xr3:uid="{F746D40C-58FA-4C41-909E-D1FE677A441D}" uniqueName="69" name="Spike" queryTableFieldId="69" dataDxfId="49"/>
    <tableColumn id="70" xr3:uid="{2481C8F3-A68B-4561-8DE3-B14E43494BA6}" uniqueName="70" name="-dCtmiR375-U6" queryTableFieldId="70" dataDxfId="48"/>
    <tableColumn id="71" xr3:uid="{D51CD290-D9E0-4770-9EAC-855CA8A047F8}" uniqueName="71" name="-dCtmiR375-U6 50" queryTableFieldId="71" dataDxfId="47"/>
    <tableColumn id="72" xr3:uid="{FA31A554-73EC-4502-9E80-5634A07C3EAA}" uniqueName="72" name="miR cat 50 median" queryTableFieldId="72" dataDxfId="46"/>
    <tableColumn id="73" xr3:uid="{C785676E-47E7-4085-884E-5CD330E3E63B}" uniqueName="73" name="AR  (copies/ul)" queryTableFieldId="73" dataDxfId="45"/>
    <tableColumn id="74" xr3:uid="{96226481-E19A-42EC-8996-AC19352421BA}" uniqueName="74" name="RNAsaP  (copies/ul)" queryTableFieldId="74" dataDxfId="44"/>
    <tableColumn id="75" xr3:uid="{4CA8C9CC-EB7D-40A8-8B0F-51B0536B28AA}" uniqueName="75" name="CNV" queryTableFieldId="75" dataDxfId="43"/>
    <tableColumn id="76" xr3:uid="{18788CEB-EE88-49F9-BC91-4488E64DBB24}" uniqueName="76" name="CNV cat" queryTableFieldId="76" dataDxfId="42"/>
    <tableColumn id="77" xr3:uid="{22BEF855-0AD9-41FA-99AB-C8723A54E050}" uniqueName="77" name="typ Pca k říjen 2023" queryTableFieldId="77" dataDxfId="41"/>
    <tableColumn id="78" xr3:uid="{5AC1B729-9F53-4888-8622-A72882A429B5}" uniqueName="78" name="typ Pca při zahájení ARTA" queryTableFieldId="78" dataDxfId="40"/>
    <tableColumn id="79" xr3:uid="{C3BD3BB1-5473-4139-8DCE-A2AD6DF30C51}" uniqueName="79" name="Datum diagnózy" queryTableFieldId="79" dataDxfId="39"/>
    <tableColumn id="80" xr3:uid="{EAE642B8-7CDB-4B16-A421-ABA1D1AC667D}" uniqueName="80" name="iPSA.new" queryTableFieldId="80" dataDxfId="38"/>
    <tableColumn id="81" xr3:uid="{7C8EDAAF-7CE4-49AA-8524-BC371E56CDF3}" uniqueName="81" name="Datum kastrace.new" queryTableFieldId="81" dataDxfId="37"/>
    <tableColumn id="82" xr3:uid="{264A32AE-7207-47C0-B4F9-2CC2BF9712E4}" uniqueName="82" name="Datum kastrační rezistence" queryTableFieldId="82" dataDxfId="36"/>
    <tableColumn id="83" xr3:uid="{27387D2F-D79D-477E-A286-24E2783F8051}" uniqueName="83" name="Doba od kastrace do rezistence" queryTableFieldId="83" dataDxfId="35"/>
    <tableColumn id="84" xr3:uid="{5B5CBBF5-74F5-4842-AC9A-6BCEF63FF3A4}" uniqueName="84" name="Doba od rezistence do zahájení ARTA" queryTableFieldId="84" dataDxfId="34"/>
    <tableColumn id="85" xr3:uid="{AA0D60D6-6E13-49DB-9E9B-4FC60B08FFEF}" uniqueName="85" name="PSA ke dni kastrační resistence" queryTableFieldId="85" dataDxfId="33"/>
    <tableColumn id="86" xr3:uid="{62ABD5C6-A399-475B-86DF-4617AECABAD4}" uniqueName="86" name="progrese do CRPC až během ARTA" queryTableFieldId="86"/>
    <tableColumn id="87" xr3:uid="{37D972C8-8455-49F2-B3FF-335554C96CE7}" uniqueName="87" name="Datum zahájení ARTA.new" queryTableFieldId="87" dataDxfId="32"/>
    <tableColumn id="88" xr3:uid="{8F3B0FB6-B59D-43CE-9D1D-0F91E80665D6}" uniqueName="88" name="PSA (při zahájení ARTA).new" queryTableFieldId="88" dataDxfId="31"/>
    <tableColumn id="89" xr3:uid="{374B1A77-C002-4FC7-BF0F-A87AC79EBA38}" uniqueName="89" name="Datum ukončení ARTA.new" queryTableFieldId="89" dataDxfId="30"/>
    <tableColumn id="90" xr3:uid="{27D082CF-A749-4FE7-B3E7-821A3457AAD7}" uniqueName="90" name="lastcheck" queryTableFieldId="90" dataDxfId="29"/>
    <tableColumn id="91" xr3:uid="{D31D9CF8-5BBE-476C-B18C-D1B7430E1B39}" uniqueName="91" name="OSd" queryTableFieldId="91"/>
    <tableColumn id="92" xr3:uid="{56AB9FE7-A175-43B6-B00B-A8A59228BB17}" uniqueName="92" name="OSm" queryTableFieldId="92" dataDxfId="28"/>
    <tableColumn id="93" xr3:uid="{02C05441-5B20-4ED0-8299-F9D870D35A44}" uniqueName="93" name="OS2d" queryTableFieldId="93"/>
    <tableColumn id="94" xr3:uid="{13FD9AE0-6E49-4AD9-9B31-C71497015EEC}" uniqueName="94" name="OS2m" queryTableFieldId="94" dataDxfId="27"/>
    <tableColumn id="95" xr3:uid="{1F28C6E1-FF96-43D3-A38A-E8CC6E994FF5}" uniqueName="95" name="OSevent" queryTableFieldId="95" dataDxfId="26"/>
    <tableColumn id="96" xr3:uid="{6F95FE3E-9D1D-43C2-BD0F-402CBC75D460}" uniqueName="96" name="PSA v době ukončení" queryTableFieldId="96" dataDxfId="25"/>
    <tableColumn id="97" xr3:uid="{135622F6-B3BF-478F-8379-9F683F9396FC}" uniqueName="97" name="Doba užívání ARTA (dny).new" queryTableFieldId="97" dataDxfId="24"/>
    <tableColumn id="98" xr3:uid="{3529AE68-5BBB-447F-8B15-2A9F65FF6434}" uniqueName="98" name="Doba užívání ARTA censor (dny).new" queryTableFieldId="98"/>
    <tableColumn id="99" xr3:uid="{E92B80DF-0CDF-4ADD-8487-6AB51FB8890B}" uniqueName="99" name="Důvod ukončení ARTA (0=jiné/1=progrese/2=úmrtí)" queryTableFieldId="99" dataDxfId="23"/>
    <tableColumn id="100" xr3:uid="{EF3EF8B2-2DE0-4BFD-9686-D307E350BE52}" uniqueName="100" name="TTPd" queryTableFieldId="100"/>
    <tableColumn id="101" xr3:uid="{2011852C-897F-455B-A373-4B153D7C68F7}" uniqueName="101" name="TTPevent" queryTableFieldId="101"/>
    <tableColumn id="102" xr3:uid="{3251F036-486A-4537-9D1D-83B8AA9CC619}" uniqueName="102" name="Typ progrese / jiná poznámka" queryTableFieldId="102" dataDxfId="22"/>
    <tableColumn id="103" xr3:uid="{A17F4E4E-4C9A-47EA-B5CD-DFBBD292110C}" uniqueName="103" name="Doba od kastrace do sazení ARTA (dny)" queryTableFieldId="103"/>
    <tableColumn id="104" xr3:uid="{9A02E03F-8BEC-4E50-822F-A0DB5DD30FD6}" uniqueName="104" name="Doba od diagnostiky do sazení ARTA (dny).new" queryTableFieldId="104"/>
    <tableColumn id="105" xr3:uid="{7B4EC199-9ED7-44D9-A48D-35D09CA2EFB9}" uniqueName="105" name="Doba od diagnostiky do kastrace (dny).new" queryTableFieldId="105"/>
    <tableColumn id="106" xr3:uid="{F90E1987-D623-4423-8EAD-AC7F2BF41AC6}" uniqueName="106" name="group" queryTableFieldId="106" dataDxfId="21"/>
    <tableColumn id="107" xr3:uid="{C6E37ABD-9ECE-452D-AFBA-14D535B36BBD}" uniqueName="107" name="HSD3B1" queryTableFieldId="107" dataDxfId="20"/>
    <tableColumn id="108" xr3:uid="{A3DE0FE0-B5C5-44EB-8D7D-E866DF5955EE}" uniqueName="108" name="dCtmir375.corr" queryTableFieldId="108" dataDxfId="19"/>
    <tableColumn id="109" xr3:uid="{726511A0-E2E0-4D0F-8CEB-23298B33F08B}" uniqueName="109" name="Gleason" queryTableFieldId="109" dataDxfId="18"/>
    <tableColumn id="110" xr3:uid="{9108252C-51D0-42C0-82FC-721D2FE3A1A4}" uniqueName="110" name="therapy" queryTableFieldId="110" dataDxfId="1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108"/>
  <sheetViews>
    <sheetView tabSelected="1" topLeftCell="AX1" workbookViewId="0">
      <selection activeCell="BC4" sqref="BC4"/>
    </sheetView>
  </sheetViews>
  <sheetFormatPr defaultRowHeight="14.4" x14ac:dyDescent="0.3"/>
  <cols>
    <col min="1" max="1" width="14.6640625" bestFit="1" customWidth="1"/>
    <col min="2" max="3" width="14.6640625" customWidth="1"/>
    <col min="4" max="4" width="16.5546875" bestFit="1" customWidth="1"/>
    <col min="5" max="5" width="17.33203125" bestFit="1" customWidth="1"/>
    <col min="6" max="6" width="34" bestFit="1" customWidth="1"/>
    <col min="7" max="7" width="26.109375" customWidth="1"/>
    <col min="8" max="8" width="11.33203125" bestFit="1" customWidth="1"/>
    <col min="9" max="9" width="15" bestFit="1" customWidth="1"/>
    <col min="10" max="10" width="7.109375" bestFit="1" customWidth="1"/>
    <col min="11" max="11" width="20.33203125" bestFit="1" customWidth="1"/>
    <col min="12" max="12" width="21.109375" bestFit="1" customWidth="1"/>
    <col min="13" max="13" width="15.33203125" customWidth="1"/>
    <col min="14" max="14" width="17.44140625" bestFit="1" customWidth="1"/>
    <col min="15" max="15" width="16.109375" bestFit="1" customWidth="1"/>
    <col min="16" max="16" width="18.88671875" bestFit="1" customWidth="1"/>
    <col min="17" max="17" width="46.33203125" bestFit="1" customWidth="1"/>
    <col min="18" max="18" width="20.109375" bestFit="1" customWidth="1"/>
    <col min="19" max="19" width="45.88671875" bestFit="1" customWidth="1"/>
    <col min="20" max="20" width="14.5546875" bestFit="1" customWidth="1"/>
    <col min="21" max="21" width="15.5546875" bestFit="1" customWidth="1"/>
    <col min="22" max="22" width="47.44140625" bestFit="1" customWidth="1"/>
    <col min="23" max="23" width="43" bestFit="1" customWidth="1"/>
    <col min="24" max="24" width="39.44140625" bestFit="1" customWidth="1"/>
    <col min="25" max="25" width="34.109375" bestFit="1" customWidth="1"/>
    <col min="26" max="26" width="45.44140625" bestFit="1" customWidth="1"/>
    <col min="27" max="27" width="11.88671875" bestFit="1" customWidth="1"/>
    <col min="28" max="28" width="16.5546875" bestFit="1" customWidth="1"/>
    <col min="29" max="29" width="23.88671875" bestFit="1" customWidth="1"/>
    <col min="30" max="30" width="21.109375" bestFit="1" customWidth="1"/>
    <col min="31" max="31" width="31.109375" bestFit="1" customWidth="1"/>
    <col min="32" max="32" width="19.109375" bestFit="1" customWidth="1"/>
    <col min="33" max="33" width="21.33203125" bestFit="1" customWidth="1"/>
    <col min="34" max="34" width="18" bestFit="1" customWidth="1"/>
    <col min="35" max="35" width="19.109375" bestFit="1" customWidth="1"/>
    <col min="36" max="36" width="18.44140625" bestFit="1" customWidth="1"/>
    <col min="37" max="37" width="53.33203125" bestFit="1" customWidth="1"/>
    <col min="38" max="38" width="22.6640625" bestFit="1" customWidth="1"/>
    <col min="40" max="40" width="32" bestFit="1" customWidth="1"/>
    <col min="41" max="41" width="50.5546875" bestFit="1" customWidth="1"/>
    <col min="42" max="42" width="20.44140625" bestFit="1" customWidth="1"/>
    <col min="43" max="43" width="23" style="19" bestFit="1" customWidth="1"/>
    <col min="44" max="44" width="22" bestFit="1" customWidth="1"/>
    <col min="45" max="45" width="32.109375" bestFit="1" customWidth="1"/>
    <col min="46" max="46" width="22.109375" bestFit="1" customWidth="1"/>
    <col min="47" max="47" width="21.88671875" bestFit="1" customWidth="1"/>
    <col min="48" max="48" width="22" bestFit="1" customWidth="1"/>
    <col min="49" max="49" width="15.6640625" bestFit="1" customWidth="1"/>
    <col min="50" max="50" width="47" bestFit="1" customWidth="1"/>
    <col min="51" max="51" width="28.88671875" bestFit="1" customWidth="1"/>
    <col min="52" max="52" width="27.109375" bestFit="1" customWidth="1"/>
    <col min="53" max="53" width="28.6640625" bestFit="1" customWidth="1"/>
    <col min="54" max="54" width="36" bestFit="1" customWidth="1"/>
    <col min="55" max="55" width="36" customWidth="1"/>
    <col min="56" max="56" width="36" bestFit="1" customWidth="1"/>
    <col min="57" max="57" width="36.109375" bestFit="1" customWidth="1"/>
    <col min="58" max="58" width="31" bestFit="1" customWidth="1"/>
    <col min="59" max="59" width="31.44140625" bestFit="1" customWidth="1"/>
    <col min="60" max="60" width="32.109375" bestFit="1" customWidth="1"/>
    <col min="61" max="61" width="35" bestFit="1" customWidth="1"/>
    <col min="62" max="62" width="18" bestFit="1" customWidth="1"/>
    <col min="63" max="63" width="12.109375" bestFit="1" customWidth="1"/>
    <col min="64" max="64" width="28.5546875" bestFit="1" customWidth="1"/>
    <col min="65" max="65" width="23.88671875" bestFit="1" customWidth="1"/>
    <col min="66" max="68" width="16.109375" bestFit="1" customWidth="1"/>
    <col min="69" max="70" width="17.88671875" bestFit="1" customWidth="1"/>
    <col min="71" max="71" width="20.44140625" bestFit="1" customWidth="1"/>
    <col min="72" max="72" width="16.109375" bestFit="1" customWidth="1"/>
    <col min="73" max="73" width="18.88671875" bestFit="1" customWidth="1"/>
    <col min="74" max="74" width="17.33203125" bestFit="1" customWidth="1"/>
    <col min="76" max="76" width="18.6640625" bestFit="1" customWidth="1"/>
    <col min="77" max="77" width="23.5546875" bestFit="1" customWidth="1"/>
    <col min="78" max="78" width="16.109375" bestFit="1" customWidth="1"/>
    <col min="79" max="79" width="18.33203125" bestFit="1" customWidth="1"/>
    <col min="80" max="80" width="21.33203125" customWidth="1"/>
    <col min="81" max="81" width="25" bestFit="1" customWidth="1"/>
    <col min="82" max="82" width="28.33203125" bestFit="1" customWidth="1"/>
    <col min="83" max="83" width="33.109375" bestFit="1" customWidth="1"/>
    <col min="84" max="84" width="28" bestFit="1" customWidth="1"/>
    <col min="85" max="85" width="30.5546875" bestFit="1" customWidth="1"/>
    <col min="86" max="86" width="24.5546875" bestFit="1" customWidth="1"/>
    <col min="87" max="87" width="26" bestFit="1" customWidth="1"/>
    <col min="88" max="88" width="25.109375" bestFit="1" customWidth="1"/>
    <col min="89" max="89" width="25.44140625" bestFit="1" customWidth="1"/>
    <col min="90" max="90" width="11.33203125" bestFit="1" customWidth="1"/>
    <col min="91" max="91" width="16.109375" bestFit="1" customWidth="1"/>
    <col min="92" max="92" width="7.109375" bestFit="1" customWidth="1"/>
    <col min="93" max="93" width="17.33203125" bestFit="1" customWidth="1"/>
    <col min="94" max="94" width="9.88671875" bestFit="1" customWidth="1"/>
    <col min="95" max="95" width="20.88671875" bestFit="1" customWidth="1"/>
    <col min="96" max="96" width="27.109375" bestFit="1" customWidth="1"/>
    <col min="97" max="97" width="33" bestFit="1" customWidth="1"/>
    <col min="98" max="98" width="45.109375" bestFit="1" customWidth="1"/>
    <col min="99" max="99" width="6.88671875" bestFit="1" customWidth="1"/>
    <col min="100" max="100" width="10.5546875" bestFit="1" customWidth="1"/>
    <col min="101" max="101" width="58.109375" bestFit="1" customWidth="1"/>
    <col min="102" max="102" width="36.6640625" bestFit="1" customWidth="1"/>
    <col min="103" max="103" width="43.44140625" bestFit="1" customWidth="1"/>
    <col min="104" max="104" width="38.33203125" bestFit="1" customWidth="1"/>
    <col min="105" max="105" width="7.6640625" bestFit="1" customWidth="1"/>
    <col min="106" max="106" width="9.33203125" bestFit="1" customWidth="1"/>
    <col min="107" max="107" width="17.88671875" bestFit="1" customWidth="1"/>
    <col min="108" max="109" width="9.44140625" bestFit="1" customWidth="1"/>
  </cols>
  <sheetData>
    <row r="1" spans="1:110" x14ac:dyDescent="0.3">
      <c r="A1" t="s">
        <v>0</v>
      </c>
      <c r="B1" t="s">
        <v>1024</v>
      </c>
      <c r="C1" t="s">
        <v>1025</v>
      </c>
      <c r="D1" t="s">
        <v>1026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28</v>
      </c>
      <c r="AG1" t="s">
        <v>29</v>
      </c>
      <c r="AH1" t="s">
        <v>30</v>
      </c>
      <c r="AI1" t="s">
        <v>31</v>
      </c>
      <c r="AJ1" t="s">
        <v>32</v>
      </c>
      <c r="AK1" t="s">
        <v>33</v>
      </c>
      <c r="AL1" t="s">
        <v>34</v>
      </c>
      <c r="AM1" t="s">
        <v>35</v>
      </c>
      <c r="AN1" t="s">
        <v>36</v>
      </c>
      <c r="AO1" t="s">
        <v>37</v>
      </c>
      <c r="AP1" t="s">
        <v>38</v>
      </c>
      <c r="AQ1" t="s">
        <v>39</v>
      </c>
      <c r="AR1" t="s">
        <v>40</v>
      </c>
      <c r="AS1" t="s">
        <v>41</v>
      </c>
      <c r="AT1" t="s">
        <v>42</v>
      </c>
      <c r="AU1" t="s">
        <v>43</v>
      </c>
      <c r="AV1" t="s">
        <v>44</v>
      </c>
      <c r="AW1" t="s">
        <v>45</v>
      </c>
      <c r="AX1" t="s">
        <v>46</v>
      </c>
      <c r="AY1" t="s">
        <v>47</v>
      </c>
      <c r="AZ1" t="s">
        <v>48</v>
      </c>
      <c r="BA1" t="s">
        <v>49</v>
      </c>
      <c r="BB1" t="s">
        <v>50</v>
      </c>
      <c r="BC1" t="s">
        <v>1068</v>
      </c>
      <c r="BD1" t="s">
        <v>51</v>
      </c>
      <c r="BE1" t="s">
        <v>52</v>
      </c>
      <c r="BF1" t="s">
        <v>53</v>
      </c>
      <c r="BG1" t="s">
        <v>54</v>
      </c>
      <c r="BH1" t="s">
        <v>55</v>
      </c>
      <c r="BI1" t="s">
        <v>56</v>
      </c>
      <c r="BJ1" t="s">
        <v>57</v>
      </c>
      <c r="BK1" t="s">
        <v>58</v>
      </c>
      <c r="BL1" s="25" t="s">
        <v>59</v>
      </c>
      <c r="BM1" t="s">
        <v>60</v>
      </c>
      <c r="BN1" t="s">
        <v>61</v>
      </c>
      <c r="BO1" t="s">
        <v>62</v>
      </c>
      <c r="BP1" t="s">
        <v>63</v>
      </c>
      <c r="BQ1" t="s">
        <v>64</v>
      </c>
      <c r="BR1" t="s">
        <v>65</v>
      </c>
      <c r="BS1" t="s">
        <v>66</v>
      </c>
      <c r="BT1" t="s">
        <v>67</v>
      </c>
      <c r="BU1" t="s">
        <v>68</v>
      </c>
      <c r="BV1" t="s">
        <v>69</v>
      </c>
      <c r="BW1" t="s">
        <v>70</v>
      </c>
      <c r="BX1" t="s">
        <v>71</v>
      </c>
      <c r="BY1" s="1" t="s">
        <v>72</v>
      </c>
      <c r="BZ1" s="1" t="s">
        <v>73</v>
      </c>
      <c r="CA1" s="1" t="s">
        <v>74</v>
      </c>
      <c r="CB1" s="1" t="s">
        <v>75</v>
      </c>
      <c r="CC1" s="1" t="s">
        <v>76</v>
      </c>
      <c r="CD1" s="1" t="s">
        <v>77</v>
      </c>
      <c r="CE1" s="1" t="s">
        <v>78</v>
      </c>
      <c r="CF1" s="1" t="s">
        <v>79</v>
      </c>
      <c r="CG1" s="1" t="s">
        <v>80</v>
      </c>
      <c r="CH1" s="1" t="s">
        <v>81</v>
      </c>
      <c r="CI1" s="1" t="s">
        <v>82</v>
      </c>
      <c r="CJ1" s="1" t="s">
        <v>83</v>
      </c>
      <c r="CK1" s="2" t="s">
        <v>84</v>
      </c>
      <c r="CL1" s="1" t="s">
        <v>85</v>
      </c>
      <c r="CM1" s="1" t="s">
        <v>86</v>
      </c>
      <c r="CN1" s="1" t="s">
        <v>87</v>
      </c>
      <c r="CO1" s="1" t="s">
        <v>88</v>
      </c>
      <c r="CP1" s="1" t="s">
        <v>89</v>
      </c>
      <c r="CQ1" s="1" t="s">
        <v>90</v>
      </c>
      <c r="CR1" s="2" t="s">
        <v>91</v>
      </c>
      <c r="CS1" s="1" t="s">
        <v>92</v>
      </c>
      <c r="CT1" s="1" t="s">
        <v>93</v>
      </c>
      <c r="CU1" s="1" t="s">
        <v>94</v>
      </c>
      <c r="CV1" s="1" t="s">
        <v>95</v>
      </c>
      <c r="CW1" s="1" t="s">
        <v>96</v>
      </c>
      <c r="CX1" s="1" t="s">
        <v>97</v>
      </c>
      <c r="CY1" s="1" t="s">
        <v>98</v>
      </c>
      <c r="CZ1" s="1" t="s">
        <v>99</v>
      </c>
      <c r="DA1" s="1" t="s">
        <v>100</v>
      </c>
      <c r="DB1" s="3" t="s">
        <v>101</v>
      </c>
      <c r="DC1" s="3" t="s">
        <v>102</v>
      </c>
      <c r="DD1" s="3" t="s">
        <v>103</v>
      </c>
      <c r="DE1" s="3" t="s">
        <v>104</v>
      </c>
      <c r="DF1" s="3" t="s">
        <v>105</v>
      </c>
    </row>
    <row r="2" spans="1:110" x14ac:dyDescent="0.3">
      <c r="A2">
        <v>120</v>
      </c>
      <c r="B2" s="20" t="s">
        <v>1027</v>
      </c>
      <c r="C2" s="21">
        <v>450202407</v>
      </c>
      <c r="D2" s="22">
        <v>16470</v>
      </c>
      <c r="E2" t="s">
        <v>106</v>
      </c>
      <c r="F2">
        <v>0</v>
      </c>
      <c r="G2" t="s">
        <v>107</v>
      </c>
      <c r="H2" t="s">
        <v>108</v>
      </c>
      <c r="I2" s="4">
        <v>44063</v>
      </c>
      <c r="J2">
        <v>75</v>
      </c>
      <c r="K2" t="s">
        <v>109</v>
      </c>
      <c r="L2" t="s">
        <v>110</v>
      </c>
      <c r="M2" t="s">
        <v>111</v>
      </c>
      <c r="N2">
        <v>0</v>
      </c>
      <c r="O2" t="s">
        <v>112</v>
      </c>
      <c r="P2">
        <v>0</v>
      </c>
      <c r="Q2" t="s">
        <v>112</v>
      </c>
      <c r="R2">
        <v>0</v>
      </c>
      <c r="S2">
        <v>1</v>
      </c>
      <c r="T2" t="s">
        <v>113</v>
      </c>
      <c r="U2" t="s">
        <v>114</v>
      </c>
      <c r="V2" s="4">
        <v>44104</v>
      </c>
      <c r="W2" t="s">
        <v>115</v>
      </c>
      <c r="X2" t="s">
        <v>116</v>
      </c>
      <c r="Y2">
        <v>62</v>
      </c>
      <c r="Z2">
        <v>41</v>
      </c>
      <c r="AA2" t="s">
        <v>117</v>
      </c>
      <c r="AB2" t="s">
        <v>117</v>
      </c>
      <c r="AC2" t="s">
        <v>118</v>
      </c>
      <c r="AD2" t="s">
        <v>112</v>
      </c>
      <c r="AE2" t="s">
        <v>119</v>
      </c>
      <c r="AF2">
        <v>1</v>
      </c>
      <c r="AG2">
        <v>1</v>
      </c>
      <c r="AH2">
        <v>1</v>
      </c>
      <c r="AI2">
        <v>1</v>
      </c>
      <c r="AJ2">
        <v>0</v>
      </c>
      <c r="AK2">
        <v>0</v>
      </c>
      <c r="AL2">
        <v>4</v>
      </c>
      <c r="AM2" t="s">
        <v>120</v>
      </c>
      <c r="AN2" t="s">
        <v>121</v>
      </c>
      <c r="AO2" t="s">
        <v>122</v>
      </c>
      <c r="AQ2" s="4">
        <v>44545</v>
      </c>
      <c r="AR2">
        <v>75</v>
      </c>
      <c r="AS2" t="s">
        <v>123</v>
      </c>
      <c r="AT2" t="s">
        <v>124</v>
      </c>
      <c r="AU2" t="s">
        <v>108</v>
      </c>
      <c r="AV2" t="s">
        <v>125</v>
      </c>
      <c r="AW2" t="s">
        <v>126</v>
      </c>
      <c r="AY2" t="s">
        <v>127</v>
      </c>
      <c r="AZ2" t="s">
        <v>128</v>
      </c>
      <c r="BA2" t="s">
        <v>129</v>
      </c>
      <c r="BB2" t="s">
        <v>130</v>
      </c>
      <c r="BD2" t="s">
        <v>131</v>
      </c>
      <c r="BE2" t="s">
        <v>132</v>
      </c>
      <c r="BF2" t="s">
        <v>133</v>
      </c>
      <c r="BG2" t="s">
        <v>134</v>
      </c>
      <c r="BH2" t="s">
        <v>135</v>
      </c>
      <c r="BI2" t="s">
        <v>136</v>
      </c>
      <c r="BJ2" t="s">
        <v>137</v>
      </c>
      <c r="BK2" t="s">
        <v>138</v>
      </c>
      <c r="BL2" s="19">
        <v>1</v>
      </c>
      <c r="BM2" s="4">
        <v>44603</v>
      </c>
      <c r="BN2" t="s">
        <v>139</v>
      </c>
      <c r="BO2" s="6">
        <v>33.868712023218997</v>
      </c>
      <c r="BP2" s="6">
        <v>32.453464757024499</v>
      </c>
      <c r="BQ2" s="6">
        <v>19.864127279906299</v>
      </c>
      <c r="BR2" t="s">
        <v>140</v>
      </c>
      <c r="BS2" t="s">
        <v>140</v>
      </c>
      <c r="BU2" s="6">
        <v>2.4</v>
      </c>
      <c r="BV2" s="6">
        <v>4.0999999999999996</v>
      </c>
      <c r="BW2" s="6">
        <v>1.17073170731707</v>
      </c>
      <c r="BX2" t="s">
        <v>141</v>
      </c>
      <c r="BY2" t="s">
        <v>121</v>
      </c>
      <c r="BZ2" t="s">
        <v>142</v>
      </c>
      <c r="CA2" s="4">
        <v>44063</v>
      </c>
      <c r="CB2" t="s">
        <v>109</v>
      </c>
      <c r="CC2" s="4">
        <v>44104</v>
      </c>
      <c r="CD2" t="s">
        <v>114</v>
      </c>
      <c r="CG2" t="s">
        <v>143</v>
      </c>
      <c r="CH2">
        <v>1</v>
      </c>
      <c r="CI2" s="4">
        <v>44125</v>
      </c>
      <c r="CJ2" t="s">
        <v>107</v>
      </c>
      <c r="CK2" s="5">
        <v>44545</v>
      </c>
      <c r="CL2" s="4">
        <v>44603</v>
      </c>
      <c r="CM2">
        <v>540</v>
      </c>
      <c r="CN2" t="s">
        <v>144</v>
      </c>
      <c r="CO2">
        <v>478</v>
      </c>
      <c r="CP2" t="s">
        <v>145</v>
      </c>
      <c r="CQ2" t="s">
        <v>117</v>
      </c>
      <c r="CR2" s="5" t="s">
        <v>143</v>
      </c>
      <c r="CS2" t="s">
        <v>146</v>
      </c>
      <c r="CT2">
        <v>420</v>
      </c>
      <c r="CU2" t="s">
        <v>117</v>
      </c>
      <c r="CV2">
        <v>420</v>
      </c>
      <c r="CW2">
        <v>1</v>
      </c>
      <c r="CX2" t="s">
        <v>147</v>
      </c>
      <c r="CY2">
        <v>21</v>
      </c>
      <c r="CZ2">
        <v>62</v>
      </c>
      <c r="DA2">
        <v>41</v>
      </c>
      <c r="DB2" t="s">
        <v>148</v>
      </c>
      <c r="DC2" t="s">
        <v>149</v>
      </c>
      <c r="DD2" t="s">
        <v>140</v>
      </c>
      <c r="DE2" t="s">
        <v>150</v>
      </c>
      <c r="DF2" t="s">
        <v>151</v>
      </c>
    </row>
    <row r="3" spans="1:110" x14ac:dyDescent="0.3">
      <c r="A3">
        <v>129</v>
      </c>
      <c r="B3" s="20" t="s">
        <v>1028</v>
      </c>
      <c r="C3" s="21">
        <v>530930078</v>
      </c>
      <c r="D3" s="22">
        <v>19632</v>
      </c>
      <c r="E3" t="s">
        <v>152</v>
      </c>
      <c r="F3">
        <v>0</v>
      </c>
      <c r="G3" t="s">
        <v>153</v>
      </c>
      <c r="I3" s="4">
        <v>44155</v>
      </c>
      <c r="J3">
        <v>67</v>
      </c>
      <c r="K3" t="s">
        <v>154</v>
      </c>
      <c r="L3" t="s">
        <v>155</v>
      </c>
      <c r="M3" t="s">
        <v>111</v>
      </c>
      <c r="N3">
        <v>0</v>
      </c>
      <c r="O3" t="s">
        <v>112</v>
      </c>
      <c r="P3">
        <v>0</v>
      </c>
      <c r="Q3" t="s">
        <v>112</v>
      </c>
      <c r="R3">
        <v>0</v>
      </c>
      <c r="S3">
        <v>1</v>
      </c>
      <c r="T3" t="s">
        <v>113</v>
      </c>
      <c r="U3" t="s">
        <v>156</v>
      </c>
      <c r="V3" s="4">
        <v>44160</v>
      </c>
      <c r="W3" t="s">
        <v>157</v>
      </c>
      <c r="X3" t="s">
        <v>158</v>
      </c>
      <c r="Y3">
        <v>61</v>
      </c>
      <c r="Z3">
        <v>5</v>
      </c>
      <c r="AA3" t="s">
        <v>117</v>
      </c>
      <c r="AB3" t="s">
        <v>117</v>
      </c>
      <c r="AC3" t="s">
        <v>159</v>
      </c>
      <c r="AD3" t="s">
        <v>112</v>
      </c>
      <c r="AE3" t="s">
        <v>160</v>
      </c>
      <c r="AF3">
        <v>0</v>
      </c>
      <c r="AG3">
        <v>0</v>
      </c>
      <c r="AH3">
        <v>1</v>
      </c>
      <c r="AI3">
        <v>0</v>
      </c>
      <c r="AJ3">
        <v>0</v>
      </c>
      <c r="AK3">
        <v>0</v>
      </c>
      <c r="AL3">
        <v>2</v>
      </c>
      <c r="AM3" t="s">
        <v>120</v>
      </c>
      <c r="AN3" t="s">
        <v>121</v>
      </c>
      <c r="AO3" t="s">
        <v>122</v>
      </c>
      <c r="AQ3" s="4">
        <v>44608</v>
      </c>
      <c r="AR3">
        <v>67</v>
      </c>
      <c r="AU3" t="s">
        <v>161</v>
      </c>
      <c r="AV3" t="s">
        <v>162</v>
      </c>
      <c r="AW3" t="s">
        <v>163</v>
      </c>
      <c r="AY3" t="s">
        <v>127</v>
      </c>
      <c r="AZ3" t="s">
        <v>164</v>
      </c>
      <c r="BA3" t="s">
        <v>165</v>
      </c>
      <c r="BB3" t="s">
        <v>166</v>
      </c>
      <c r="BD3" t="s">
        <v>167</v>
      </c>
      <c r="BE3" t="s">
        <v>168</v>
      </c>
      <c r="BF3" t="s">
        <v>169</v>
      </c>
      <c r="BG3" t="s">
        <v>170</v>
      </c>
      <c r="BH3" t="s">
        <v>171</v>
      </c>
      <c r="BI3" t="s">
        <v>172</v>
      </c>
      <c r="BJ3" t="s">
        <v>173</v>
      </c>
      <c r="BK3" t="s">
        <v>174</v>
      </c>
      <c r="BL3" s="19">
        <v>1</v>
      </c>
      <c r="BM3" s="4">
        <v>44784</v>
      </c>
      <c r="BN3" t="s">
        <v>175</v>
      </c>
      <c r="BO3" s="6">
        <v>50</v>
      </c>
      <c r="BP3" s="6">
        <v>34.413638542509702</v>
      </c>
      <c r="BQ3" s="6">
        <v>20.825566271646402</v>
      </c>
      <c r="BS3" t="s">
        <v>176</v>
      </c>
      <c r="BU3" s="6">
        <v>1.2</v>
      </c>
      <c r="BV3" s="6">
        <v>0.330647671684002</v>
      </c>
      <c r="BW3" s="6">
        <v>7.2584814759974003</v>
      </c>
      <c r="BX3" s="7" t="s">
        <v>177</v>
      </c>
      <c r="BY3" t="s">
        <v>121</v>
      </c>
      <c r="BZ3" t="s">
        <v>142</v>
      </c>
      <c r="CA3" s="4">
        <v>44155</v>
      </c>
      <c r="CB3" t="s">
        <v>154</v>
      </c>
      <c r="CC3" s="4">
        <v>44160</v>
      </c>
      <c r="CD3" t="s">
        <v>156</v>
      </c>
      <c r="CG3" t="s">
        <v>178</v>
      </c>
      <c r="CH3">
        <v>1</v>
      </c>
      <c r="CI3" s="4">
        <v>44216</v>
      </c>
      <c r="CJ3" t="s">
        <v>179</v>
      </c>
      <c r="CK3" s="5">
        <v>44608</v>
      </c>
      <c r="CL3" s="4">
        <v>44784</v>
      </c>
      <c r="CM3">
        <v>629</v>
      </c>
      <c r="CN3" t="s">
        <v>180</v>
      </c>
      <c r="CO3">
        <v>568</v>
      </c>
      <c r="CP3" t="s">
        <v>181</v>
      </c>
      <c r="CQ3" t="s">
        <v>117</v>
      </c>
      <c r="CR3" s="5" t="s">
        <v>178</v>
      </c>
      <c r="CS3" t="s">
        <v>182</v>
      </c>
      <c r="CT3">
        <v>392</v>
      </c>
      <c r="CU3" t="s">
        <v>117</v>
      </c>
      <c r="CV3">
        <v>392</v>
      </c>
      <c r="CW3">
        <v>1</v>
      </c>
      <c r="CX3" t="s">
        <v>147</v>
      </c>
      <c r="CY3">
        <v>56</v>
      </c>
      <c r="CZ3">
        <v>61</v>
      </c>
      <c r="DA3">
        <v>5</v>
      </c>
      <c r="DB3" t="s">
        <v>148</v>
      </c>
      <c r="DC3" t="s">
        <v>149</v>
      </c>
      <c r="DD3" t="s">
        <v>183</v>
      </c>
      <c r="DE3" t="s">
        <v>150</v>
      </c>
      <c r="DF3" t="s">
        <v>151</v>
      </c>
    </row>
    <row r="4" spans="1:110" x14ac:dyDescent="0.3">
      <c r="A4">
        <v>133</v>
      </c>
      <c r="B4" s="20" t="s">
        <v>1029</v>
      </c>
      <c r="C4" s="21">
        <v>430128478</v>
      </c>
      <c r="D4" s="22">
        <v>15734</v>
      </c>
      <c r="E4" t="s">
        <v>152</v>
      </c>
      <c r="F4">
        <v>0</v>
      </c>
      <c r="G4" t="s">
        <v>184</v>
      </c>
      <c r="H4" t="s">
        <v>161</v>
      </c>
      <c r="I4" s="4">
        <v>44089</v>
      </c>
      <c r="J4">
        <v>77</v>
      </c>
      <c r="K4" t="s">
        <v>185</v>
      </c>
      <c r="L4" t="s">
        <v>111</v>
      </c>
      <c r="M4" t="s">
        <v>111</v>
      </c>
      <c r="N4">
        <v>0</v>
      </c>
      <c r="O4" t="s">
        <v>112</v>
      </c>
      <c r="P4">
        <v>0</v>
      </c>
      <c r="Q4" t="s">
        <v>112</v>
      </c>
      <c r="R4">
        <v>0</v>
      </c>
      <c r="S4">
        <v>1</v>
      </c>
      <c r="T4" t="s">
        <v>113</v>
      </c>
      <c r="U4" t="s">
        <v>186</v>
      </c>
      <c r="V4" s="4">
        <v>44105</v>
      </c>
      <c r="W4" t="s">
        <v>187</v>
      </c>
      <c r="X4" t="s">
        <v>188</v>
      </c>
      <c r="Y4">
        <v>134</v>
      </c>
      <c r="Z4">
        <v>16</v>
      </c>
      <c r="AA4" t="s">
        <v>117</v>
      </c>
      <c r="AB4" t="s">
        <v>117</v>
      </c>
      <c r="AC4" t="s">
        <v>189</v>
      </c>
      <c r="AD4" t="s">
        <v>112</v>
      </c>
      <c r="AE4" t="s">
        <v>190</v>
      </c>
      <c r="AF4">
        <v>1</v>
      </c>
      <c r="AG4">
        <v>1</v>
      </c>
      <c r="AH4">
        <v>1</v>
      </c>
      <c r="AI4">
        <v>0</v>
      </c>
      <c r="AJ4">
        <v>0</v>
      </c>
      <c r="AK4">
        <v>0</v>
      </c>
      <c r="AL4">
        <v>3</v>
      </c>
      <c r="AM4" t="s">
        <v>120</v>
      </c>
      <c r="AN4" t="s">
        <v>121</v>
      </c>
      <c r="AO4" t="s">
        <v>191</v>
      </c>
      <c r="AQ4" s="4">
        <v>44519</v>
      </c>
      <c r="AR4">
        <v>77</v>
      </c>
      <c r="AS4" t="s">
        <v>192</v>
      </c>
      <c r="AT4" t="s">
        <v>193</v>
      </c>
      <c r="AU4" t="s">
        <v>161</v>
      </c>
      <c r="AV4" t="s">
        <v>194</v>
      </c>
      <c r="AW4" t="s">
        <v>195</v>
      </c>
      <c r="AY4" t="s">
        <v>196</v>
      </c>
      <c r="AZ4" t="s">
        <v>197</v>
      </c>
      <c r="BA4" t="s">
        <v>198</v>
      </c>
      <c r="BB4" t="s">
        <v>199</v>
      </c>
      <c r="BD4" t="s">
        <v>200</v>
      </c>
      <c r="BE4" t="s">
        <v>201</v>
      </c>
      <c r="BF4" t="s">
        <v>202</v>
      </c>
      <c r="BG4" t="s">
        <v>203</v>
      </c>
      <c r="BH4" t="s">
        <v>204</v>
      </c>
      <c r="BI4" t="s">
        <v>205</v>
      </c>
      <c r="BJ4" t="s">
        <v>206</v>
      </c>
      <c r="BK4" t="s">
        <v>207</v>
      </c>
      <c r="BL4" s="19">
        <v>1</v>
      </c>
      <c r="BM4" s="4">
        <v>44837</v>
      </c>
      <c r="BN4" t="s">
        <v>208</v>
      </c>
      <c r="BO4" s="6">
        <v>34.905292686883101</v>
      </c>
      <c r="BP4" s="6">
        <v>31.493293625035498</v>
      </c>
      <c r="BQ4" s="6">
        <v>18.149345050443699</v>
      </c>
      <c r="BR4" t="s">
        <v>209</v>
      </c>
      <c r="BS4" t="s">
        <v>209</v>
      </c>
      <c r="BU4" s="6">
        <v>20.433333333333302</v>
      </c>
      <c r="BV4" s="6">
        <v>44.033333333333303</v>
      </c>
      <c r="BW4" s="6">
        <v>0.92808478425435303</v>
      </c>
      <c r="BX4" t="s">
        <v>141</v>
      </c>
      <c r="BY4" t="s">
        <v>121</v>
      </c>
      <c r="BZ4" t="s">
        <v>142</v>
      </c>
      <c r="CA4" s="4">
        <v>44089</v>
      </c>
      <c r="CB4" t="s">
        <v>185</v>
      </c>
      <c r="CC4" s="4">
        <v>44141</v>
      </c>
      <c r="CD4" t="s">
        <v>186</v>
      </c>
      <c r="CG4" t="s">
        <v>210</v>
      </c>
      <c r="CH4">
        <v>1</v>
      </c>
      <c r="CI4" s="4">
        <v>44223</v>
      </c>
      <c r="CJ4" t="s">
        <v>184</v>
      </c>
      <c r="CK4" s="5">
        <v>44519</v>
      </c>
      <c r="CL4" s="4">
        <v>44837</v>
      </c>
      <c r="CM4">
        <v>748</v>
      </c>
      <c r="CN4" t="s">
        <v>211</v>
      </c>
      <c r="CO4">
        <v>614</v>
      </c>
      <c r="CP4" t="s">
        <v>212</v>
      </c>
      <c r="CQ4" t="s">
        <v>117</v>
      </c>
      <c r="CR4" s="5" t="s">
        <v>213</v>
      </c>
      <c r="CS4" t="s">
        <v>214</v>
      </c>
      <c r="CT4">
        <v>296</v>
      </c>
      <c r="CU4" t="s">
        <v>117</v>
      </c>
      <c r="CV4">
        <v>296</v>
      </c>
      <c r="CW4">
        <v>1</v>
      </c>
      <c r="CX4" t="s">
        <v>147</v>
      </c>
      <c r="CY4">
        <v>82</v>
      </c>
      <c r="CZ4">
        <v>134</v>
      </c>
      <c r="DA4">
        <v>52</v>
      </c>
      <c r="DB4" t="s">
        <v>148</v>
      </c>
      <c r="DC4" t="s">
        <v>149</v>
      </c>
      <c r="DD4" t="s">
        <v>209</v>
      </c>
      <c r="DE4" t="s">
        <v>150</v>
      </c>
      <c r="DF4" t="s">
        <v>151</v>
      </c>
    </row>
    <row r="5" spans="1:110" x14ac:dyDescent="0.3">
      <c r="A5">
        <v>135</v>
      </c>
      <c r="B5" s="20" t="s">
        <v>1030</v>
      </c>
      <c r="C5" s="21">
        <v>511031277</v>
      </c>
      <c r="D5" s="22">
        <v>18932</v>
      </c>
      <c r="E5" t="s">
        <v>152</v>
      </c>
      <c r="F5">
        <v>0</v>
      </c>
      <c r="G5" t="s">
        <v>215</v>
      </c>
      <c r="H5" t="s">
        <v>216</v>
      </c>
      <c r="I5" s="4">
        <v>43831</v>
      </c>
      <c r="J5">
        <v>68</v>
      </c>
      <c r="K5" t="s">
        <v>217</v>
      </c>
      <c r="L5" t="s">
        <v>218</v>
      </c>
      <c r="M5" t="s">
        <v>218</v>
      </c>
      <c r="N5">
        <v>0</v>
      </c>
      <c r="O5" t="s">
        <v>112</v>
      </c>
      <c r="P5">
        <v>0</v>
      </c>
      <c r="Q5" t="s">
        <v>112</v>
      </c>
      <c r="R5">
        <v>0</v>
      </c>
      <c r="S5">
        <v>1</v>
      </c>
      <c r="T5" t="s">
        <v>113</v>
      </c>
      <c r="V5" s="4">
        <v>44207</v>
      </c>
      <c r="Y5">
        <v>412</v>
      </c>
      <c r="Z5">
        <v>376</v>
      </c>
      <c r="AA5" t="s">
        <v>117</v>
      </c>
      <c r="AB5" t="s">
        <v>117</v>
      </c>
      <c r="AC5" t="s">
        <v>219</v>
      </c>
      <c r="AD5" t="s">
        <v>112</v>
      </c>
      <c r="AE5" t="s">
        <v>220</v>
      </c>
      <c r="AF5">
        <v>0</v>
      </c>
      <c r="AG5">
        <v>1</v>
      </c>
      <c r="AH5">
        <v>0</v>
      </c>
      <c r="AI5">
        <v>0</v>
      </c>
      <c r="AJ5">
        <v>0</v>
      </c>
      <c r="AK5">
        <v>0</v>
      </c>
      <c r="AL5">
        <v>1</v>
      </c>
      <c r="AM5" t="s">
        <v>120</v>
      </c>
      <c r="AN5" t="s">
        <v>142</v>
      </c>
      <c r="AP5" t="s">
        <v>117</v>
      </c>
      <c r="AQ5" s="4"/>
      <c r="AR5">
        <v>69</v>
      </c>
      <c r="AU5" t="s">
        <v>216</v>
      </c>
      <c r="AV5" t="s">
        <v>221</v>
      </c>
      <c r="AW5" t="s">
        <v>222</v>
      </c>
      <c r="AY5" t="s">
        <v>127</v>
      </c>
      <c r="AZ5" t="s">
        <v>223</v>
      </c>
      <c r="BA5" t="s">
        <v>224</v>
      </c>
      <c r="BB5" t="s">
        <v>225</v>
      </c>
      <c r="BD5" t="s">
        <v>226</v>
      </c>
      <c r="BE5" t="s">
        <v>227</v>
      </c>
      <c r="BF5" t="s">
        <v>228</v>
      </c>
      <c r="BG5" t="s">
        <v>229</v>
      </c>
      <c r="BH5" t="s">
        <v>230</v>
      </c>
      <c r="BI5" t="s">
        <v>231</v>
      </c>
      <c r="BJ5" t="s">
        <v>232</v>
      </c>
      <c r="BK5" t="s">
        <v>220</v>
      </c>
      <c r="BL5" s="19">
        <v>0</v>
      </c>
      <c r="BM5" s="4">
        <v>45161</v>
      </c>
      <c r="BN5" t="s">
        <v>233</v>
      </c>
      <c r="BO5" s="6">
        <v>34.080872917008399</v>
      </c>
      <c r="BP5" s="6">
        <v>33.035200575279099</v>
      </c>
      <c r="BQ5" s="6">
        <v>20.3354282703331</v>
      </c>
      <c r="BR5" t="s">
        <v>234</v>
      </c>
      <c r="BS5" t="s">
        <v>234</v>
      </c>
      <c r="BU5" s="6">
        <v>13.1</v>
      </c>
      <c r="BV5" s="6">
        <v>28.7</v>
      </c>
      <c r="BW5" s="6">
        <v>0.91289198606271804</v>
      </c>
      <c r="BX5" t="s">
        <v>141</v>
      </c>
      <c r="BY5" t="s">
        <v>142</v>
      </c>
      <c r="BZ5" t="s">
        <v>142</v>
      </c>
      <c r="CA5" s="4">
        <v>43160</v>
      </c>
      <c r="CB5" t="s">
        <v>235</v>
      </c>
      <c r="CC5" s="4">
        <v>44207</v>
      </c>
      <c r="CH5">
        <v>0</v>
      </c>
      <c r="CI5" s="4">
        <v>44243</v>
      </c>
      <c r="CJ5" t="s">
        <v>215</v>
      </c>
      <c r="CK5" s="5">
        <v>45184</v>
      </c>
      <c r="CL5" s="4">
        <v>45184</v>
      </c>
      <c r="CM5">
        <v>2024</v>
      </c>
      <c r="CN5" t="s">
        <v>236</v>
      </c>
      <c r="CO5">
        <v>941</v>
      </c>
      <c r="CP5" t="s">
        <v>237</v>
      </c>
      <c r="CQ5" t="s">
        <v>112</v>
      </c>
      <c r="CR5" s="5" t="s">
        <v>238</v>
      </c>
      <c r="CT5">
        <v>941</v>
      </c>
      <c r="CV5">
        <v>941</v>
      </c>
      <c r="CW5">
        <v>0</v>
      </c>
      <c r="CY5">
        <v>36</v>
      </c>
      <c r="CZ5">
        <v>1083</v>
      </c>
      <c r="DA5">
        <v>1047</v>
      </c>
      <c r="DB5" t="s">
        <v>148</v>
      </c>
      <c r="DC5" t="s">
        <v>149</v>
      </c>
      <c r="DD5" t="s">
        <v>234</v>
      </c>
      <c r="DE5" t="s">
        <v>218</v>
      </c>
      <c r="DF5" t="s">
        <v>151</v>
      </c>
    </row>
    <row r="6" spans="1:110" x14ac:dyDescent="0.3">
      <c r="A6">
        <v>144</v>
      </c>
      <c r="B6" s="20" t="s">
        <v>1031</v>
      </c>
      <c r="C6" s="21">
        <v>440915423</v>
      </c>
      <c r="D6" s="22">
        <v>16330</v>
      </c>
      <c r="E6" t="s">
        <v>239</v>
      </c>
      <c r="F6">
        <v>1</v>
      </c>
      <c r="G6" t="s">
        <v>240</v>
      </c>
      <c r="H6" t="s">
        <v>241</v>
      </c>
      <c r="I6" s="4">
        <v>44260</v>
      </c>
      <c r="J6">
        <v>76</v>
      </c>
      <c r="K6" t="s">
        <v>242</v>
      </c>
      <c r="L6" t="s">
        <v>218</v>
      </c>
      <c r="M6" t="s">
        <v>218</v>
      </c>
      <c r="N6">
        <v>0</v>
      </c>
      <c r="O6" t="s">
        <v>112</v>
      </c>
      <c r="P6">
        <v>0</v>
      </c>
      <c r="Q6" t="s">
        <v>112</v>
      </c>
      <c r="R6">
        <v>0</v>
      </c>
      <c r="S6">
        <v>1</v>
      </c>
      <c r="T6" t="s">
        <v>113</v>
      </c>
      <c r="V6" s="4">
        <v>44270</v>
      </c>
      <c r="Y6">
        <v>69</v>
      </c>
      <c r="Z6">
        <v>10</v>
      </c>
      <c r="AA6" t="s">
        <v>117</v>
      </c>
      <c r="AB6" t="s">
        <v>117</v>
      </c>
      <c r="AC6" t="s">
        <v>243</v>
      </c>
      <c r="AD6" t="s">
        <v>112</v>
      </c>
      <c r="AE6" t="s">
        <v>244</v>
      </c>
      <c r="AF6">
        <v>1</v>
      </c>
      <c r="AG6">
        <v>0</v>
      </c>
      <c r="AH6">
        <v>1</v>
      </c>
      <c r="AI6">
        <v>0</v>
      </c>
      <c r="AJ6">
        <v>0</v>
      </c>
      <c r="AK6">
        <v>0</v>
      </c>
      <c r="AL6">
        <v>2</v>
      </c>
      <c r="AM6" t="s">
        <v>120</v>
      </c>
      <c r="AN6" t="s">
        <v>142</v>
      </c>
      <c r="AP6" t="s">
        <v>117</v>
      </c>
      <c r="AQ6" s="4">
        <v>45126</v>
      </c>
      <c r="AR6">
        <v>76</v>
      </c>
      <c r="AU6" t="s">
        <v>245</v>
      </c>
      <c r="AV6" t="s">
        <v>246</v>
      </c>
      <c r="AW6" t="s">
        <v>247</v>
      </c>
      <c r="AY6" t="s">
        <v>196</v>
      </c>
      <c r="AZ6" t="s">
        <v>248</v>
      </c>
      <c r="BA6" t="s">
        <v>249</v>
      </c>
      <c r="BB6" t="s">
        <v>250</v>
      </c>
      <c r="BD6" t="s">
        <v>251</v>
      </c>
      <c r="BE6" t="s">
        <v>252</v>
      </c>
      <c r="BF6" t="s">
        <v>253</v>
      </c>
      <c r="BG6" t="s">
        <v>254</v>
      </c>
      <c r="BH6" t="s">
        <v>255</v>
      </c>
      <c r="BI6" t="s">
        <v>256</v>
      </c>
      <c r="BJ6" t="s">
        <v>257</v>
      </c>
      <c r="BK6" t="s">
        <v>244</v>
      </c>
      <c r="BL6" s="19">
        <v>1</v>
      </c>
      <c r="BM6" s="4">
        <v>44765</v>
      </c>
      <c r="BN6" t="s">
        <v>258</v>
      </c>
      <c r="BO6" s="6">
        <v>33.710786038694899</v>
      </c>
      <c r="BP6" s="6">
        <v>32.3573347003679</v>
      </c>
      <c r="BQ6" s="6">
        <v>19.450457023929701</v>
      </c>
      <c r="BR6" t="s">
        <v>259</v>
      </c>
      <c r="BS6" t="s">
        <v>259</v>
      </c>
      <c r="BU6">
        <v>6.0500000000000007</v>
      </c>
      <c r="BV6">
        <v>7.75</v>
      </c>
      <c r="BW6" s="6">
        <v>1.5612903225806454</v>
      </c>
      <c r="BX6" s="8" t="s">
        <v>260</v>
      </c>
      <c r="BY6" t="s">
        <v>142</v>
      </c>
      <c r="BZ6" t="s">
        <v>142</v>
      </c>
      <c r="CA6" s="4">
        <v>44260</v>
      </c>
      <c r="CB6" t="s">
        <v>242</v>
      </c>
      <c r="CC6" s="4">
        <v>44270</v>
      </c>
      <c r="CH6">
        <v>0</v>
      </c>
      <c r="CI6" s="4">
        <v>44329</v>
      </c>
      <c r="CJ6" t="s">
        <v>240</v>
      </c>
      <c r="CK6" s="5">
        <v>44761</v>
      </c>
      <c r="CL6" s="4">
        <v>44761</v>
      </c>
      <c r="CM6">
        <v>501</v>
      </c>
      <c r="CN6" t="s">
        <v>261</v>
      </c>
      <c r="CO6">
        <v>432</v>
      </c>
      <c r="CP6" t="s">
        <v>262</v>
      </c>
      <c r="CQ6" t="s">
        <v>117</v>
      </c>
      <c r="CR6" s="5" t="s">
        <v>263</v>
      </c>
      <c r="CS6" t="s">
        <v>264</v>
      </c>
      <c r="CT6">
        <v>432</v>
      </c>
      <c r="CU6" t="s">
        <v>265</v>
      </c>
      <c r="CV6">
        <v>432</v>
      </c>
      <c r="CW6">
        <v>1</v>
      </c>
      <c r="CX6" t="s">
        <v>266</v>
      </c>
      <c r="CY6">
        <v>59</v>
      </c>
      <c r="CZ6">
        <v>69</v>
      </c>
      <c r="DA6">
        <v>10</v>
      </c>
      <c r="DB6" t="s">
        <v>148</v>
      </c>
      <c r="DC6" t="s">
        <v>239</v>
      </c>
      <c r="DD6" t="s">
        <v>259</v>
      </c>
      <c r="DE6" t="s">
        <v>218</v>
      </c>
      <c r="DF6" t="s">
        <v>151</v>
      </c>
    </row>
    <row r="7" spans="1:110" x14ac:dyDescent="0.3">
      <c r="A7">
        <v>155</v>
      </c>
      <c r="B7" s="20" t="s">
        <v>1032</v>
      </c>
      <c r="C7" s="21">
        <v>6602221186</v>
      </c>
      <c r="D7" s="23">
        <v>24160</v>
      </c>
      <c r="E7" t="s">
        <v>106</v>
      </c>
      <c r="F7">
        <v>0</v>
      </c>
      <c r="G7" t="s">
        <v>267</v>
      </c>
      <c r="H7" t="s">
        <v>268</v>
      </c>
      <c r="I7" s="4">
        <v>44385</v>
      </c>
      <c r="J7">
        <v>55</v>
      </c>
      <c r="K7" t="s">
        <v>269</v>
      </c>
      <c r="L7" t="s">
        <v>110</v>
      </c>
      <c r="M7" t="s">
        <v>111</v>
      </c>
      <c r="N7">
        <v>0</v>
      </c>
      <c r="O7" t="s">
        <v>112</v>
      </c>
      <c r="P7">
        <v>0</v>
      </c>
      <c r="Q7" t="s">
        <v>112</v>
      </c>
      <c r="R7">
        <v>0</v>
      </c>
      <c r="S7">
        <v>1</v>
      </c>
      <c r="T7" t="s">
        <v>113</v>
      </c>
      <c r="V7" s="4">
        <v>44393</v>
      </c>
      <c r="X7" t="s">
        <v>270</v>
      </c>
      <c r="Y7">
        <v>96</v>
      </c>
      <c r="Z7">
        <v>8</v>
      </c>
      <c r="AA7" t="s">
        <v>117</v>
      </c>
      <c r="AB7" t="s">
        <v>117</v>
      </c>
      <c r="AC7" t="s">
        <v>159</v>
      </c>
      <c r="AD7" t="s">
        <v>112</v>
      </c>
      <c r="AE7" t="s">
        <v>271</v>
      </c>
      <c r="AF7">
        <v>1</v>
      </c>
      <c r="AG7">
        <v>1</v>
      </c>
      <c r="AH7">
        <v>1</v>
      </c>
      <c r="AI7">
        <v>0</v>
      </c>
      <c r="AJ7">
        <v>0</v>
      </c>
      <c r="AK7">
        <v>0</v>
      </c>
      <c r="AL7">
        <v>3</v>
      </c>
      <c r="AM7" t="s">
        <v>120</v>
      </c>
      <c r="AN7" t="s">
        <v>121</v>
      </c>
      <c r="AO7" t="s">
        <v>122</v>
      </c>
      <c r="AQ7" s="4"/>
      <c r="AR7">
        <v>55</v>
      </c>
      <c r="AS7" t="s">
        <v>272</v>
      </c>
      <c r="AT7" t="s">
        <v>273</v>
      </c>
      <c r="AU7" t="s">
        <v>268</v>
      </c>
      <c r="AV7" t="s">
        <v>274</v>
      </c>
      <c r="AW7" t="s">
        <v>275</v>
      </c>
      <c r="AY7" t="s">
        <v>127</v>
      </c>
      <c r="AZ7" t="s">
        <v>276</v>
      </c>
      <c r="BA7" t="s">
        <v>277</v>
      </c>
      <c r="BB7" t="s">
        <v>278</v>
      </c>
      <c r="BD7" t="s">
        <v>279</v>
      </c>
      <c r="BE7" t="s">
        <v>280</v>
      </c>
      <c r="BF7" t="s">
        <v>281</v>
      </c>
      <c r="BG7" t="s">
        <v>282</v>
      </c>
      <c r="BH7" t="s">
        <v>283</v>
      </c>
      <c r="BI7" t="s">
        <v>284</v>
      </c>
      <c r="BJ7" t="s">
        <v>285</v>
      </c>
      <c r="BL7" s="19">
        <v>0</v>
      </c>
      <c r="BM7" s="4">
        <v>45161</v>
      </c>
      <c r="BN7" t="s">
        <v>286</v>
      </c>
      <c r="BO7" s="6">
        <v>50</v>
      </c>
      <c r="BP7" s="6">
        <v>34.463014567271401</v>
      </c>
      <c r="BQ7" s="6">
        <v>20.532952893685898</v>
      </c>
      <c r="BS7" t="s">
        <v>287</v>
      </c>
      <c r="BU7" s="6">
        <v>58</v>
      </c>
      <c r="BV7" s="6">
        <v>118.5</v>
      </c>
      <c r="BW7" s="6">
        <v>0.97890295358649804</v>
      </c>
      <c r="BX7" t="s">
        <v>141</v>
      </c>
      <c r="BY7" t="s">
        <v>142</v>
      </c>
      <c r="BZ7" t="s">
        <v>142</v>
      </c>
      <c r="CA7" s="4">
        <v>44385</v>
      </c>
      <c r="CB7" t="s">
        <v>269</v>
      </c>
      <c r="CC7" s="4">
        <v>44393</v>
      </c>
      <c r="CH7">
        <v>0</v>
      </c>
      <c r="CI7" s="4">
        <v>44481</v>
      </c>
      <c r="CJ7" t="s">
        <v>267</v>
      </c>
      <c r="CK7" s="5">
        <v>45201</v>
      </c>
      <c r="CL7" s="4">
        <v>45201</v>
      </c>
      <c r="CM7">
        <v>816</v>
      </c>
      <c r="CN7" t="s">
        <v>288</v>
      </c>
      <c r="CO7">
        <v>720</v>
      </c>
      <c r="CP7" t="s">
        <v>289</v>
      </c>
      <c r="CQ7" t="s">
        <v>112</v>
      </c>
      <c r="CR7" s="5" t="s">
        <v>290</v>
      </c>
      <c r="CT7">
        <v>720</v>
      </c>
      <c r="CV7">
        <v>720</v>
      </c>
      <c r="CW7">
        <v>0</v>
      </c>
      <c r="CY7">
        <v>88</v>
      </c>
      <c r="CZ7">
        <v>96</v>
      </c>
      <c r="DA7">
        <v>8</v>
      </c>
      <c r="DB7" t="s">
        <v>148</v>
      </c>
      <c r="DC7" t="s">
        <v>149</v>
      </c>
      <c r="DD7" t="s">
        <v>183</v>
      </c>
      <c r="DE7" t="s">
        <v>150</v>
      </c>
      <c r="DF7" t="s">
        <v>151</v>
      </c>
    </row>
    <row r="8" spans="1:110" x14ac:dyDescent="0.3">
      <c r="A8">
        <v>156</v>
      </c>
      <c r="B8" s="20" t="s">
        <v>1033</v>
      </c>
      <c r="C8" s="21">
        <v>520501211</v>
      </c>
      <c r="D8" s="23">
        <v>19115</v>
      </c>
      <c r="E8" t="s">
        <v>152</v>
      </c>
      <c r="F8">
        <v>0</v>
      </c>
      <c r="G8" t="s">
        <v>291</v>
      </c>
      <c r="H8" t="s">
        <v>292</v>
      </c>
      <c r="I8" s="4">
        <v>42762</v>
      </c>
      <c r="J8">
        <v>64</v>
      </c>
      <c r="K8" t="s">
        <v>293</v>
      </c>
      <c r="L8" t="s">
        <v>218</v>
      </c>
      <c r="M8" t="s">
        <v>218</v>
      </c>
      <c r="N8">
        <v>0</v>
      </c>
      <c r="O8" t="s">
        <v>112</v>
      </c>
      <c r="P8">
        <v>0</v>
      </c>
      <c r="Q8" t="s">
        <v>112</v>
      </c>
      <c r="R8">
        <v>0</v>
      </c>
      <c r="S8">
        <v>0</v>
      </c>
      <c r="V8" s="4">
        <v>44483</v>
      </c>
      <c r="X8" t="s">
        <v>158</v>
      </c>
      <c r="Y8">
        <v>1777</v>
      </c>
      <c r="Z8">
        <v>1721</v>
      </c>
      <c r="AA8" t="s">
        <v>117</v>
      </c>
      <c r="AB8" t="s">
        <v>117</v>
      </c>
      <c r="AC8" t="s">
        <v>159</v>
      </c>
      <c r="AD8" t="s">
        <v>112</v>
      </c>
      <c r="AE8" t="s">
        <v>294</v>
      </c>
      <c r="AF8">
        <v>1</v>
      </c>
      <c r="AG8">
        <v>1</v>
      </c>
      <c r="AH8">
        <v>1</v>
      </c>
      <c r="AI8">
        <v>1</v>
      </c>
      <c r="AJ8">
        <v>0</v>
      </c>
      <c r="AK8">
        <v>0</v>
      </c>
      <c r="AL8">
        <v>4</v>
      </c>
      <c r="AM8" t="s">
        <v>120</v>
      </c>
      <c r="AN8" t="s">
        <v>121</v>
      </c>
      <c r="AO8" t="s">
        <v>122</v>
      </c>
      <c r="AQ8" s="4">
        <v>45100</v>
      </c>
      <c r="AR8">
        <v>69</v>
      </c>
      <c r="AU8" t="s">
        <v>295</v>
      </c>
      <c r="AV8" t="s">
        <v>296</v>
      </c>
      <c r="AW8" t="s">
        <v>275</v>
      </c>
      <c r="AY8" t="s">
        <v>127</v>
      </c>
      <c r="AZ8" t="s">
        <v>297</v>
      </c>
      <c r="BA8" t="s">
        <v>298</v>
      </c>
      <c r="BB8" t="s">
        <v>299</v>
      </c>
      <c r="BD8" t="s">
        <v>300</v>
      </c>
      <c r="BE8" t="s">
        <v>301</v>
      </c>
      <c r="BF8" t="s">
        <v>228</v>
      </c>
      <c r="BG8" t="s">
        <v>302</v>
      </c>
      <c r="BH8" t="s">
        <v>303</v>
      </c>
      <c r="BI8" t="s">
        <v>304</v>
      </c>
      <c r="BJ8" t="s">
        <v>305</v>
      </c>
      <c r="BL8" s="19">
        <v>0</v>
      </c>
      <c r="BM8" s="4">
        <v>45161</v>
      </c>
      <c r="BN8" t="s">
        <v>306</v>
      </c>
      <c r="BO8" s="6">
        <v>32.960514237475003</v>
      </c>
      <c r="BP8" s="6">
        <v>0</v>
      </c>
      <c r="BQ8" s="6">
        <v>19.755650940300999</v>
      </c>
      <c r="BU8" s="6">
        <v>2.85</v>
      </c>
      <c r="BV8" s="6">
        <v>4.25</v>
      </c>
      <c r="BW8" s="6">
        <v>1.3411764705882401</v>
      </c>
      <c r="BX8" t="s">
        <v>141</v>
      </c>
      <c r="BY8" t="s">
        <v>121</v>
      </c>
      <c r="BZ8" t="s">
        <v>142</v>
      </c>
      <c r="CA8" s="4">
        <v>42762</v>
      </c>
      <c r="CB8" t="s">
        <v>307</v>
      </c>
      <c r="CC8" s="4">
        <v>44483</v>
      </c>
      <c r="CD8" t="s">
        <v>308</v>
      </c>
      <c r="CG8" t="s">
        <v>309</v>
      </c>
      <c r="CH8">
        <v>1</v>
      </c>
      <c r="CI8" s="4">
        <v>44539</v>
      </c>
      <c r="CJ8" t="s">
        <v>310</v>
      </c>
      <c r="CK8" s="5">
        <v>45100</v>
      </c>
      <c r="CL8" s="4">
        <v>45100</v>
      </c>
      <c r="CM8">
        <v>2338</v>
      </c>
      <c r="CN8" t="s">
        <v>311</v>
      </c>
      <c r="CO8">
        <v>561</v>
      </c>
      <c r="CP8" t="s">
        <v>312</v>
      </c>
      <c r="CQ8" t="s">
        <v>112</v>
      </c>
      <c r="CR8" s="5" t="s">
        <v>309</v>
      </c>
      <c r="CS8" t="s">
        <v>313</v>
      </c>
      <c r="CT8">
        <v>561</v>
      </c>
      <c r="CU8" t="s">
        <v>117</v>
      </c>
      <c r="CV8">
        <v>561</v>
      </c>
      <c r="CW8">
        <v>1</v>
      </c>
      <c r="CX8" t="s">
        <v>314</v>
      </c>
      <c r="CY8">
        <v>56</v>
      </c>
      <c r="CZ8">
        <v>1777</v>
      </c>
      <c r="DA8">
        <v>1721</v>
      </c>
      <c r="DB8" t="s">
        <v>148</v>
      </c>
      <c r="DC8" t="s">
        <v>149</v>
      </c>
      <c r="DE8" t="s">
        <v>218</v>
      </c>
      <c r="DF8" t="s">
        <v>151</v>
      </c>
    </row>
    <row r="9" spans="1:110" x14ac:dyDescent="0.3">
      <c r="A9">
        <v>157</v>
      </c>
      <c r="B9" s="20" t="s">
        <v>1034</v>
      </c>
      <c r="C9" s="21">
        <v>490212036</v>
      </c>
      <c r="D9" s="23">
        <v>17941</v>
      </c>
      <c r="E9" t="s">
        <v>106</v>
      </c>
      <c r="F9">
        <v>0</v>
      </c>
      <c r="G9" t="s">
        <v>315</v>
      </c>
      <c r="H9" t="s">
        <v>207</v>
      </c>
      <c r="I9" s="4">
        <v>44454</v>
      </c>
      <c r="J9">
        <v>72</v>
      </c>
      <c r="K9" t="s">
        <v>316</v>
      </c>
      <c r="L9" t="s">
        <v>110</v>
      </c>
      <c r="M9" t="s">
        <v>111</v>
      </c>
      <c r="N9">
        <v>0</v>
      </c>
      <c r="O9" t="s">
        <v>112</v>
      </c>
      <c r="P9">
        <v>0</v>
      </c>
      <c r="Q9" t="s">
        <v>112</v>
      </c>
      <c r="R9">
        <v>0</v>
      </c>
      <c r="S9">
        <v>1</v>
      </c>
      <c r="T9" t="s">
        <v>113</v>
      </c>
      <c r="V9" s="4">
        <v>44454</v>
      </c>
      <c r="X9" t="s">
        <v>317</v>
      </c>
      <c r="Y9">
        <v>71</v>
      </c>
      <c r="Z9">
        <v>0</v>
      </c>
      <c r="AA9" t="s">
        <v>117</v>
      </c>
      <c r="AB9" t="s">
        <v>117</v>
      </c>
      <c r="AC9" t="s">
        <v>159</v>
      </c>
      <c r="AD9" t="s">
        <v>112</v>
      </c>
      <c r="AE9" t="s">
        <v>318</v>
      </c>
      <c r="AF9">
        <v>1</v>
      </c>
      <c r="AG9">
        <v>1</v>
      </c>
      <c r="AH9">
        <v>1</v>
      </c>
      <c r="AI9">
        <v>0</v>
      </c>
      <c r="AJ9">
        <v>1</v>
      </c>
      <c r="AK9">
        <v>0</v>
      </c>
      <c r="AL9">
        <v>4</v>
      </c>
      <c r="AM9" t="s">
        <v>120</v>
      </c>
      <c r="AN9" t="s">
        <v>121</v>
      </c>
      <c r="AO9" t="s">
        <v>122</v>
      </c>
      <c r="AQ9" s="4">
        <v>44806</v>
      </c>
      <c r="AR9">
        <v>72</v>
      </c>
      <c r="AU9" t="s">
        <v>319</v>
      </c>
      <c r="AV9" t="s">
        <v>320</v>
      </c>
      <c r="AW9" t="s">
        <v>275</v>
      </c>
      <c r="AY9" t="s">
        <v>127</v>
      </c>
      <c r="AZ9" t="s">
        <v>188</v>
      </c>
      <c r="BA9" t="s">
        <v>321</v>
      </c>
      <c r="BB9" t="s">
        <v>322</v>
      </c>
      <c r="BD9" t="s">
        <v>323</v>
      </c>
      <c r="BE9" t="s">
        <v>324</v>
      </c>
      <c r="BF9" t="s">
        <v>325</v>
      </c>
      <c r="BG9" t="s">
        <v>326</v>
      </c>
      <c r="BH9" t="s">
        <v>327</v>
      </c>
      <c r="BI9" t="s">
        <v>328</v>
      </c>
      <c r="BJ9" t="s">
        <v>329</v>
      </c>
      <c r="BK9" t="s">
        <v>318</v>
      </c>
      <c r="BL9" s="19">
        <v>0</v>
      </c>
      <c r="BM9" s="4">
        <v>45161</v>
      </c>
      <c r="BN9" t="s">
        <v>330</v>
      </c>
      <c r="BO9" s="6">
        <v>36.438994474931597</v>
      </c>
      <c r="BP9" s="6">
        <v>33.203235401327099</v>
      </c>
      <c r="BQ9" s="6">
        <v>19.3776796679965</v>
      </c>
      <c r="BR9" t="s">
        <v>331</v>
      </c>
      <c r="BS9" t="s">
        <v>331</v>
      </c>
      <c r="BU9" s="6">
        <v>11.8</v>
      </c>
      <c r="BV9" s="6">
        <v>25.45</v>
      </c>
      <c r="BW9" s="6">
        <v>0.92730844793713196</v>
      </c>
      <c r="BX9" t="s">
        <v>141</v>
      </c>
      <c r="BY9" t="s">
        <v>121</v>
      </c>
      <c r="BZ9" t="s">
        <v>142</v>
      </c>
      <c r="CA9" s="4">
        <v>44454</v>
      </c>
      <c r="CB9" t="s">
        <v>332</v>
      </c>
      <c r="CC9" s="4">
        <v>44454</v>
      </c>
      <c r="CD9" t="s">
        <v>333</v>
      </c>
      <c r="CG9" t="s">
        <v>334</v>
      </c>
      <c r="CH9">
        <v>1</v>
      </c>
      <c r="CI9" s="4">
        <v>44525</v>
      </c>
      <c r="CJ9" t="s">
        <v>335</v>
      </c>
      <c r="CK9" s="5">
        <v>44806</v>
      </c>
      <c r="CL9" s="4">
        <v>44806</v>
      </c>
      <c r="CM9">
        <v>352</v>
      </c>
      <c r="CN9" t="s">
        <v>336</v>
      </c>
      <c r="CO9">
        <v>281</v>
      </c>
      <c r="CP9" t="s">
        <v>337</v>
      </c>
      <c r="CQ9" t="s">
        <v>112</v>
      </c>
      <c r="CR9" s="5" t="s">
        <v>334</v>
      </c>
      <c r="CS9" t="s">
        <v>338</v>
      </c>
      <c r="CT9">
        <v>281</v>
      </c>
      <c r="CU9" t="s">
        <v>117</v>
      </c>
      <c r="CV9">
        <v>281</v>
      </c>
      <c r="CW9">
        <v>1</v>
      </c>
      <c r="CX9" t="s">
        <v>147</v>
      </c>
      <c r="CY9">
        <v>71</v>
      </c>
      <c r="CZ9">
        <v>71</v>
      </c>
      <c r="DA9">
        <v>0</v>
      </c>
      <c r="DB9" t="s">
        <v>148</v>
      </c>
      <c r="DC9" t="s">
        <v>149</v>
      </c>
      <c r="DD9" t="s">
        <v>331</v>
      </c>
      <c r="DE9" t="s">
        <v>150</v>
      </c>
      <c r="DF9" t="s">
        <v>151</v>
      </c>
    </row>
    <row r="10" spans="1:110" x14ac:dyDescent="0.3">
      <c r="A10">
        <v>160</v>
      </c>
      <c r="B10" s="20" t="s">
        <v>1035</v>
      </c>
      <c r="C10" s="21">
        <v>6301230936</v>
      </c>
      <c r="D10" s="23">
        <v>23034</v>
      </c>
      <c r="E10" t="s">
        <v>106</v>
      </c>
      <c r="F10">
        <v>0</v>
      </c>
      <c r="G10" t="s">
        <v>339</v>
      </c>
      <c r="H10" t="s">
        <v>340</v>
      </c>
      <c r="I10" s="4">
        <v>44538</v>
      </c>
      <c r="J10">
        <v>58</v>
      </c>
      <c r="K10" t="s">
        <v>341</v>
      </c>
      <c r="L10" t="s">
        <v>110</v>
      </c>
      <c r="M10" t="s">
        <v>111</v>
      </c>
      <c r="N10">
        <v>0</v>
      </c>
      <c r="O10" t="s">
        <v>112</v>
      </c>
      <c r="P10">
        <v>0</v>
      </c>
      <c r="Q10" t="s">
        <v>112</v>
      </c>
      <c r="R10">
        <v>0</v>
      </c>
      <c r="S10">
        <v>1</v>
      </c>
      <c r="T10" t="s">
        <v>113</v>
      </c>
      <c r="V10" s="4">
        <v>44540</v>
      </c>
      <c r="X10" t="s">
        <v>342</v>
      </c>
      <c r="Y10">
        <v>37</v>
      </c>
      <c r="Z10">
        <v>2</v>
      </c>
      <c r="AA10" t="s">
        <v>117</v>
      </c>
      <c r="AB10" t="s">
        <v>117</v>
      </c>
      <c r="AC10" t="s">
        <v>118</v>
      </c>
      <c r="AD10" t="s">
        <v>112</v>
      </c>
      <c r="AE10" t="s">
        <v>343</v>
      </c>
      <c r="AF10">
        <v>1</v>
      </c>
      <c r="AG10">
        <v>1</v>
      </c>
      <c r="AH10">
        <v>1</v>
      </c>
      <c r="AI10">
        <v>0</v>
      </c>
      <c r="AJ10">
        <v>0</v>
      </c>
      <c r="AK10">
        <v>1</v>
      </c>
      <c r="AL10">
        <v>3</v>
      </c>
      <c r="AM10" t="s">
        <v>120</v>
      </c>
      <c r="AN10" t="s">
        <v>121</v>
      </c>
      <c r="AO10" t="s">
        <v>122</v>
      </c>
      <c r="AQ10" s="4">
        <v>44970</v>
      </c>
      <c r="AR10">
        <v>58</v>
      </c>
      <c r="AS10" t="s">
        <v>344</v>
      </c>
      <c r="AT10" t="s">
        <v>345</v>
      </c>
      <c r="AU10" t="s">
        <v>340</v>
      </c>
      <c r="AV10" t="s">
        <v>346</v>
      </c>
      <c r="AW10" t="s">
        <v>275</v>
      </c>
      <c r="AY10" t="s">
        <v>127</v>
      </c>
      <c r="AZ10" t="s">
        <v>347</v>
      </c>
      <c r="BA10" t="s">
        <v>348</v>
      </c>
      <c r="BB10" t="s">
        <v>349</v>
      </c>
      <c r="BD10" t="s">
        <v>350</v>
      </c>
      <c r="BE10" t="s">
        <v>351</v>
      </c>
      <c r="BF10" t="s">
        <v>169</v>
      </c>
      <c r="BG10" t="s">
        <v>352</v>
      </c>
      <c r="BH10" t="s">
        <v>353</v>
      </c>
      <c r="BI10" t="s">
        <v>354</v>
      </c>
      <c r="BJ10" t="s">
        <v>355</v>
      </c>
      <c r="BK10" t="s">
        <v>356</v>
      </c>
      <c r="BL10" s="19">
        <v>0</v>
      </c>
      <c r="BM10" s="4">
        <v>45161</v>
      </c>
      <c r="BN10" t="s">
        <v>357</v>
      </c>
      <c r="BO10" s="6">
        <v>36.799999999999997</v>
      </c>
      <c r="BP10" s="6">
        <v>32.750096236477901</v>
      </c>
      <c r="BQ10" s="6">
        <v>20.7370523128785</v>
      </c>
      <c r="BR10" t="s">
        <v>358</v>
      </c>
      <c r="BS10" t="s">
        <v>358</v>
      </c>
      <c r="BU10" s="6">
        <v>34.1</v>
      </c>
      <c r="BV10" s="6">
        <v>68.2</v>
      </c>
      <c r="BW10" s="6">
        <v>1</v>
      </c>
      <c r="BX10" t="s">
        <v>141</v>
      </c>
      <c r="BY10" t="s">
        <v>121</v>
      </c>
      <c r="BZ10" t="s">
        <v>142</v>
      </c>
      <c r="CA10" s="4">
        <v>44538</v>
      </c>
      <c r="CB10" t="s">
        <v>341</v>
      </c>
      <c r="CC10" s="4">
        <v>44540</v>
      </c>
      <c r="CD10" t="s">
        <v>359</v>
      </c>
      <c r="CG10" t="s">
        <v>160</v>
      </c>
      <c r="CH10">
        <v>1</v>
      </c>
      <c r="CI10" s="4">
        <v>44575</v>
      </c>
      <c r="CJ10" t="s">
        <v>339</v>
      </c>
      <c r="CK10" s="5">
        <v>44970</v>
      </c>
      <c r="CL10" s="4">
        <v>44970</v>
      </c>
      <c r="CM10">
        <v>432</v>
      </c>
      <c r="CN10" t="s">
        <v>262</v>
      </c>
      <c r="CO10">
        <v>395</v>
      </c>
      <c r="CP10" t="s">
        <v>360</v>
      </c>
      <c r="CQ10" t="s">
        <v>112</v>
      </c>
      <c r="CR10" s="5" t="s">
        <v>361</v>
      </c>
      <c r="CS10" t="s">
        <v>362</v>
      </c>
      <c r="CT10">
        <v>395</v>
      </c>
      <c r="CU10" t="s">
        <v>117</v>
      </c>
      <c r="CV10">
        <v>395</v>
      </c>
      <c r="CW10">
        <v>1</v>
      </c>
      <c r="CX10" t="s">
        <v>147</v>
      </c>
      <c r="CY10">
        <v>35</v>
      </c>
      <c r="CZ10">
        <v>37</v>
      </c>
      <c r="DA10">
        <v>2</v>
      </c>
      <c r="DB10" t="s">
        <v>148</v>
      </c>
      <c r="DC10" t="s">
        <v>149</v>
      </c>
      <c r="DD10" t="s">
        <v>358</v>
      </c>
      <c r="DE10" t="s">
        <v>150</v>
      </c>
      <c r="DF10" t="s">
        <v>151</v>
      </c>
    </row>
    <row r="11" spans="1:110" x14ac:dyDescent="0.3">
      <c r="A11">
        <v>163</v>
      </c>
      <c r="B11" t="s">
        <v>1036</v>
      </c>
      <c r="C11">
        <v>351215433</v>
      </c>
      <c r="D11" s="4">
        <v>13133</v>
      </c>
      <c r="E11" t="s">
        <v>106</v>
      </c>
      <c r="F11">
        <v>0</v>
      </c>
      <c r="G11" t="s">
        <v>363</v>
      </c>
      <c r="I11" s="4">
        <v>44594</v>
      </c>
      <c r="J11">
        <v>86</v>
      </c>
      <c r="K11" t="s">
        <v>364</v>
      </c>
      <c r="L11" t="s">
        <v>110</v>
      </c>
      <c r="M11" t="s">
        <v>111</v>
      </c>
      <c r="N11">
        <v>0</v>
      </c>
      <c r="O11" t="s">
        <v>112</v>
      </c>
      <c r="P11">
        <v>0</v>
      </c>
      <c r="Q11" t="s">
        <v>112</v>
      </c>
      <c r="R11">
        <v>0</v>
      </c>
      <c r="S11">
        <v>1</v>
      </c>
      <c r="T11" t="s">
        <v>113</v>
      </c>
      <c r="V11" s="4">
        <v>44645</v>
      </c>
      <c r="Y11">
        <v>78</v>
      </c>
      <c r="Z11">
        <v>51</v>
      </c>
      <c r="AA11" t="s">
        <v>117</v>
      </c>
      <c r="AE11" t="s">
        <v>365</v>
      </c>
      <c r="AF11">
        <v>0</v>
      </c>
      <c r="AG11">
        <v>0</v>
      </c>
      <c r="AH11">
        <v>1</v>
      </c>
      <c r="AI11">
        <v>0</v>
      </c>
      <c r="AJ11">
        <v>0</v>
      </c>
      <c r="AK11">
        <v>0</v>
      </c>
      <c r="AL11">
        <v>2</v>
      </c>
      <c r="AM11" t="s">
        <v>120</v>
      </c>
      <c r="AN11" t="s">
        <v>142</v>
      </c>
      <c r="AP11" t="s">
        <v>117</v>
      </c>
      <c r="AQ11" s="4"/>
      <c r="AR11">
        <v>86</v>
      </c>
      <c r="AU11" t="s">
        <v>366</v>
      </c>
      <c r="AV11" t="s">
        <v>346</v>
      </c>
      <c r="AW11" t="s">
        <v>275</v>
      </c>
      <c r="AY11" t="s">
        <v>127</v>
      </c>
      <c r="AZ11" t="s">
        <v>367</v>
      </c>
      <c r="BA11" t="s">
        <v>368</v>
      </c>
      <c r="BB11" t="s">
        <v>369</v>
      </c>
      <c r="BD11" t="s">
        <v>370</v>
      </c>
      <c r="BE11" t="s">
        <v>371</v>
      </c>
      <c r="BF11" t="s">
        <v>372</v>
      </c>
      <c r="BG11" t="s">
        <v>373</v>
      </c>
      <c r="BH11" t="s">
        <v>374</v>
      </c>
      <c r="BI11" t="s">
        <v>375</v>
      </c>
      <c r="BJ11" t="s">
        <v>376</v>
      </c>
      <c r="BL11" s="19">
        <v>0</v>
      </c>
      <c r="BM11" s="4">
        <v>45161</v>
      </c>
      <c r="BN11" t="s">
        <v>377</v>
      </c>
      <c r="BO11" s="6">
        <v>34.625737712730498</v>
      </c>
      <c r="BP11" s="6">
        <v>32.301712423764997</v>
      </c>
      <c r="BQ11" s="6">
        <v>20.596405164883802</v>
      </c>
      <c r="BR11" t="s">
        <v>378</v>
      </c>
      <c r="BS11" t="s">
        <v>378</v>
      </c>
      <c r="BU11" s="6">
        <v>19.3</v>
      </c>
      <c r="BV11" s="6">
        <v>40.799999999999997</v>
      </c>
      <c r="BW11" s="6">
        <v>0.94607843137254899</v>
      </c>
      <c r="BX11" t="s">
        <v>141</v>
      </c>
      <c r="BY11" t="s">
        <v>121</v>
      </c>
      <c r="BZ11" t="s">
        <v>142</v>
      </c>
      <c r="CA11" s="4">
        <v>44594</v>
      </c>
      <c r="CB11" t="s">
        <v>364</v>
      </c>
      <c r="CC11" s="4">
        <v>44645</v>
      </c>
      <c r="CD11" t="s">
        <v>379</v>
      </c>
      <c r="CG11" t="s">
        <v>380</v>
      </c>
      <c r="CH11">
        <v>1</v>
      </c>
      <c r="CI11" s="4">
        <v>44672</v>
      </c>
      <c r="CJ11" t="s">
        <v>381</v>
      </c>
      <c r="CK11" s="5">
        <v>45173</v>
      </c>
      <c r="CL11" s="4">
        <v>45173</v>
      </c>
      <c r="CM11">
        <v>579</v>
      </c>
      <c r="CN11" t="s">
        <v>382</v>
      </c>
      <c r="CO11">
        <v>501</v>
      </c>
      <c r="CP11" t="s">
        <v>261</v>
      </c>
      <c r="CQ11" t="s">
        <v>112</v>
      </c>
      <c r="CR11" s="5" t="s">
        <v>380</v>
      </c>
      <c r="CS11" t="s">
        <v>383</v>
      </c>
      <c r="CT11">
        <v>501</v>
      </c>
      <c r="CU11" t="s">
        <v>117</v>
      </c>
      <c r="CV11">
        <v>501</v>
      </c>
      <c r="CW11">
        <v>1</v>
      </c>
      <c r="CX11" t="s">
        <v>147</v>
      </c>
      <c r="CY11">
        <v>27</v>
      </c>
      <c r="CZ11">
        <v>78</v>
      </c>
      <c r="DA11">
        <v>51</v>
      </c>
      <c r="DB11" t="s">
        <v>148</v>
      </c>
      <c r="DC11" t="s">
        <v>149</v>
      </c>
      <c r="DD11" t="s">
        <v>378</v>
      </c>
      <c r="DE11" t="s">
        <v>150</v>
      </c>
      <c r="DF11" t="s">
        <v>151</v>
      </c>
    </row>
    <row r="12" spans="1:110" x14ac:dyDescent="0.3">
      <c r="A12">
        <v>179</v>
      </c>
      <c r="B12" t="s">
        <v>1037</v>
      </c>
      <c r="C12">
        <v>481123222</v>
      </c>
      <c r="D12" s="4">
        <v>17860</v>
      </c>
      <c r="E12" t="s">
        <v>152</v>
      </c>
      <c r="F12">
        <v>0</v>
      </c>
      <c r="G12" t="s">
        <v>384</v>
      </c>
      <c r="H12" t="s">
        <v>275</v>
      </c>
      <c r="I12" s="4">
        <v>44631</v>
      </c>
      <c r="J12">
        <v>73</v>
      </c>
      <c r="K12" t="s">
        <v>385</v>
      </c>
      <c r="L12" t="s">
        <v>111</v>
      </c>
      <c r="M12" t="s">
        <v>111</v>
      </c>
      <c r="N12">
        <v>0</v>
      </c>
      <c r="O12" t="s">
        <v>112</v>
      </c>
      <c r="P12">
        <v>0</v>
      </c>
      <c r="Q12" t="s">
        <v>112</v>
      </c>
      <c r="R12">
        <v>0</v>
      </c>
      <c r="S12">
        <v>1</v>
      </c>
      <c r="T12" t="s">
        <v>113</v>
      </c>
      <c r="V12" s="4">
        <v>44662</v>
      </c>
      <c r="Y12">
        <v>94</v>
      </c>
      <c r="Z12">
        <v>31</v>
      </c>
      <c r="AA12" t="s">
        <v>112</v>
      </c>
      <c r="AB12" t="s">
        <v>117</v>
      </c>
      <c r="AC12" t="s">
        <v>386</v>
      </c>
      <c r="AD12" t="s">
        <v>112</v>
      </c>
      <c r="AE12" t="s">
        <v>179</v>
      </c>
      <c r="AF12">
        <v>1</v>
      </c>
      <c r="AG12">
        <v>0</v>
      </c>
      <c r="AH12">
        <v>1</v>
      </c>
      <c r="AI12">
        <v>0</v>
      </c>
      <c r="AJ12">
        <v>0</v>
      </c>
      <c r="AK12">
        <v>0</v>
      </c>
      <c r="AL12">
        <v>2</v>
      </c>
      <c r="AM12" t="s">
        <v>387</v>
      </c>
      <c r="AN12" t="s">
        <v>142</v>
      </c>
      <c r="AP12" t="s">
        <v>112</v>
      </c>
      <c r="AQ12" s="4"/>
      <c r="AR12">
        <v>73</v>
      </c>
      <c r="BL12" s="19">
        <v>0</v>
      </c>
      <c r="BM12" s="4">
        <v>45161</v>
      </c>
      <c r="BN12" t="s">
        <v>388</v>
      </c>
      <c r="BO12" s="6">
        <v>36.817935171061599</v>
      </c>
      <c r="BP12" s="6">
        <v>35.545927024718999</v>
      </c>
      <c r="BQ12" s="6">
        <v>20.823498503671701</v>
      </c>
      <c r="BR12" t="s">
        <v>389</v>
      </c>
      <c r="BS12" t="s">
        <v>389</v>
      </c>
      <c r="BU12" s="6">
        <v>10.35</v>
      </c>
      <c r="BV12" s="6">
        <v>18.7</v>
      </c>
      <c r="BW12" s="6">
        <v>1.10695187165775</v>
      </c>
      <c r="BX12" t="s">
        <v>141</v>
      </c>
      <c r="BY12" t="s">
        <v>142</v>
      </c>
      <c r="BZ12" t="s">
        <v>142</v>
      </c>
      <c r="CA12" s="4">
        <v>44631</v>
      </c>
      <c r="CB12" t="s">
        <v>385</v>
      </c>
      <c r="CC12" s="4">
        <v>44662</v>
      </c>
      <c r="CH12">
        <v>0</v>
      </c>
      <c r="CI12" s="4">
        <v>44725</v>
      </c>
      <c r="CJ12" t="s">
        <v>390</v>
      </c>
      <c r="CK12" s="5">
        <v>45180</v>
      </c>
      <c r="CL12" s="4">
        <v>45180</v>
      </c>
      <c r="CM12">
        <v>549</v>
      </c>
      <c r="CN12" t="s">
        <v>391</v>
      </c>
      <c r="CO12">
        <v>455</v>
      </c>
      <c r="CP12" t="s">
        <v>392</v>
      </c>
      <c r="CQ12" t="s">
        <v>112</v>
      </c>
      <c r="CR12" s="5" t="s">
        <v>393</v>
      </c>
      <c r="CT12">
        <v>455</v>
      </c>
      <c r="CV12">
        <v>455</v>
      </c>
      <c r="CW12">
        <v>0</v>
      </c>
      <c r="CY12">
        <v>63</v>
      </c>
      <c r="CZ12">
        <v>94</v>
      </c>
      <c r="DA12">
        <v>31</v>
      </c>
      <c r="DB12" t="s">
        <v>148</v>
      </c>
      <c r="DC12" t="s">
        <v>149</v>
      </c>
      <c r="DD12" t="s">
        <v>389</v>
      </c>
      <c r="DE12" t="s">
        <v>150</v>
      </c>
      <c r="DF12" t="s">
        <v>151</v>
      </c>
    </row>
    <row r="13" spans="1:110" x14ac:dyDescent="0.3">
      <c r="A13">
        <v>181</v>
      </c>
      <c r="B13" t="s">
        <v>1038</v>
      </c>
      <c r="C13">
        <v>6512201080</v>
      </c>
      <c r="D13" s="4">
        <v>24096</v>
      </c>
      <c r="E13" t="s">
        <v>239</v>
      </c>
      <c r="F13">
        <v>1</v>
      </c>
      <c r="G13" t="s">
        <v>394</v>
      </c>
      <c r="H13" t="s">
        <v>395</v>
      </c>
      <c r="I13" s="4">
        <v>44700</v>
      </c>
      <c r="J13">
        <v>56</v>
      </c>
      <c r="K13" t="s">
        <v>394</v>
      </c>
      <c r="L13" t="s">
        <v>110</v>
      </c>
      <c r="M13" t="s">
        <v>111</v>
      </c>
      <c r="N13">
        <v>0</v>
      </c>
      <c r="O13" t="s">
        <v>112</v>
      </c>
      <c r="P13">
        <v>0</v>
      </c>
      <c r="Q13" t="s">
        <v>112</v>
      </c>
      <c r="R13">
        <v>0</v>
      </c>
      <c r="S13">
        <v>1</v>
      </c>
      <c r="T13" t="s">
        <v>113</v>
      </c>
      <c r="V13" s="4">
        <v>44700</v>
      </c>
      <c r="Y13">
        <v>39</v>
      </c>
      <c r="Z13">
        <v>0</v>
      </c>
      <c r="AA13" t="s">
        <v>112</v>
      </c>
      <c r="AB13" t="s">
        <v>117</v>
      </c>
      <c r="AC13" t="s">
        <v>386</v>
      </c>
      <c r="AD13" t="s">
        <v>112</v>
      </c>
      <c r="AE13" t="s">
        <v>227</v>
      </c>
      <c r="AF13">
        <v>1</v>
      </c>
      <c r="AG13">
        <v>0</v>
      </c>
      <c r="AH13">
        <v>1</v>
      </c>
      <c r="AI13">
        <v>0</v>
      </c>
      <c r="AJ13">
        <v>0</v>
      </c>
      <c r="AK13">
        <v>0</v>
      </c>
      <c r="AL13">
        <v>2</v>
      </c>
      <c r="AM13" t="s">
        <v>387</v>
      </c>
      <c r="AN13" t="s">
        <v>142</v>
      </c>
      <c r="AP13" t="s">
        <v>112</v>
      </c>
      <c r="AQ13" s="4"/>
      <c r="AR13">
        <v>56</v>
      </c>
      <c r="AS13" t="s">
        <v>396</v>
      </c>
      <c r="AU13" t="s">
        <v>395</v>
      </c>
      <c r="AV13" t="s">
        <v>397</v>
      </c>
      <c r="AW13" t="s">
        <v>275</v>
      </c>
      <c r="AY13" t="s">
        <v>127</v>
      </c>
      <c r="AZ13" t="s">
        <v>398</v>
      </c>
      <c r="BA13" t="s">
        <v>399</v>
      </c>
      <c r="BB13" t="s">
        <v>400</v>
      </c>
      <c r="BD13" t="s">
        <v>401</v>
      </c>
      <c r="BE13" t="s">
        <v>227</v>
      </c>
      <c r="BF13" t="s">
        <v>402</v>
      </c>
      <c r="BG13" t="s">
        <v>403</v>
      </c>
      <c r="BH13" t="s">
        <v>404</v>
      </c>
      <c r="BI13" t="s">
        <v>405</v>
      </c>
      <c r="BJ13" t="s">
        <v>406</v>
      </c>
      <c r="BK13" t="s">
        <v>227</v>
      </c>
      <c r="BL13" s="19">
        <v>0</v>
      </c>
      <c r="BM13" s="4">
        <v>45161</v>
      </c>
      <c r="BN13" t="s">
        <v>407</v>
      </c>
      <c r="BO13" s="6">
        <v>33.650689903577003</v>
      </c>
      <c r="BP13" s="6">
        <v>36.604999999999997</v>
      </c>
      <c r="BQ13" s="6">
        <v>22.4876229250157</v>
      </c>
      <c r="BR13" t="s">
        <v>408</v>
      </c>
      <c r="BS13" t="s">
        <v>408</v>
      </c>
      <c r="BU13" s="6">
        <v>10.9</v>
      </c>
      <c r="BV13" s="6">
        <v>21.2</v>
      </c>
      <c r="BW13" s="6">
        <v>1.02830188679245</v>
      </c>
      <c r="BX13" t="s">
        <v>141</v>
      </c>
      <c r="BY13" t="s">
        <v>142</v>
      </c>
      <c r="BZ13" t="s">
        <v>142</v>
      </c>
      <c r="CA13" s="4">
        <v>44700</v>
      </c>
      <c r="CB13" t="s">
        <v>394</v>
      </c>
      <c r="CC13" s="4">
        <v>44700</v>
      </c>
      <c r="CH13">
        <v>0</v>
      </c>
      <c r="CI13" s="4">
        <v>44739</v>
      </c>
      <c r="CJ13" t="s">
        <v>394</v>
      </c>
      <c r="CK13" s="5">
        <v>45203</v>
      </c>
      <c r="CL13" s="4">
        <v>45203</v>
      </c>
      <c r="CM13">
        <v>503</v>
      </c>
      <c r="CN13" t="s">
        <v>409</v>
      </c>
      <c r="CO13">
        <v>464</v>
      </c>
      <c r="CP13" t="s">
        <v>410</v>
      </c>
      <c r="CQ13" t="s">
        <v>112</v>
      </c>
      <c r="CR13" s="5" t="s">
        <v>393</v>
      </c>
      <c r="CT13">
        <v>464</v>
      </c>
      <c r="CV13">
        <v>464</v>
      </c>
      <c r="CW13">
        <v>0</v>
      </c>
      <c r="CY13">
        <v>39</v>
      </c>
      <c r="CZ13">
        <v>39</v>
      </c>
      <c r="DA13">
        <v>0</v>
      </c>
      <c r="DB13" t="s">
        <v>148</v>
      </c>
      <c r="DC13" t="s">
        <v>239</v>
      </c>
      <c r="DD13" t="s">
        <v>408</v>
      </c>
      <c r="DE13" t="s">
        <v>150</v>
      </c>
      <c r="DF13" t="s">
        <v>151</v>
      </c>
    </row>
    <row r="14" spans="1:110" x14ac:dyDescent="0.3">
      <c r="A14">
        <v>183</v>
      </c>
      <c r="B14" t="s">
        <v>1039</v>
      </c>
      <c r="C14">
        <v>531226224</v>
      </c>
      <c r="D14" s="4">
        <v>19719</v>
      </c>
      <c r="E14" t="s">
        <v>239</v>
      </c>
      <c r="F14">
        <v>1</v>
      </c>
      <c r="G14" t="s">
        <v>411</v>
      </c>
      <c r="H14" t="s">
        <v>412</v>
      </c>
      <c r="I14" s="4">
        <v>44694</v>
      </c>
      <c r="J14">
        <v>68</v>
      </c>
      <c r="K14" t="s">
        <v>413</v>
      </c>
      <c r="L14" t="s">
        <v>110</v>
      </c>
      <c r="M14" t="s">
        <v>111</v>
      </c>
      <c r="N14">
        <v>0</v>
      </c>
      <c r="O14" t="s">
        <v>112</v>
      </c>
      <c r="P14">
        <v>0</v>
      </c>
      <c r="Q14" t="s">
        <v>112</v>
      </c>
      <c r="R14">
        <v>0</v>
      </c>
      <c r="S14">
        <v>1</v>
      </c>
      <c r="T14" t="s">
        <v>113</v>
      </c>
      <c r="V14" s="4">
        <v>44711</v>
      </c>
      <c r="Y14">
        <v>70</v>
      </c>
      <c r="Z14">
        <v>17</v>
      </c>
      <c r="AA14" t="s">
        <v>117</v>
      </c>
      <c r="AB14" t="s">
        <v>117</v>
      </c>
      <c r="AC14" t="s">
        <v>159</v>
      </c>
      <c r="AD14" t="s">
        <v>112</v>
      </c>
      <c r="AE14" t="s">
        <v>414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0</v>
      </c>
      <c r="AL14">
        <v>4</v>
      </c>
      <c r="AM14" t="s">
        <v>387</v>
      </c>
      <c r="AN14" t="s">
        <v>142</v>
      </c>
      <c r="AP14" t="s">
        <v>117</v>
      </c>
      <c r="AQ14" s="4"/>
      <c r="AR14">
        <v>68</v>
      </c>
      <c r="AS14" t="s">
        <v>415</v>
      </c>
      <c r="AT14" t="s">
        <v>416</v>
      </c>
      <c r="AU14" t="s">
        <v>417</v>
      </c>
      <c r="AV14" t="s">
        <v>418</v>
      </c>
      <c r="AW14" t="s">
        <v>419</v>
      </c>
      <c r="AY14" t="s">
        <v>196</v>
      </c>
      <c r="AZ14" t="s">
        <v>420</v>
      </c>
      <c r="BA14" t="s">
        <v>421</v>
      </c>
      <c r="BB14" t="s">
        <v>422</v>
      </c>
      <c r="BD14" t="s">
        <v>423</v>
      </c>
      <c r="BE14" t="s">
        <v>424</v>
      </c>
      <c r="BF14" t="s">
        <v>425</v>
      </c>
      <c r="BG14" t="s">
        <v>426</v>
      </c>
      <c r="BH14" t="s">
        <v>427</v>
      </c>
      <c r="BI14" t="s">
        <v>428</v>
      </c>
      <c r="BJ14" t="s">
        <v>429</v>
      </c>
      <c r="BL14" s="19">
        <v>0</v>
      </c>
      <c r="BM14" s="4">
        <v>45161</v>
      </c>
      <c r="BN14" t="s">
        <v>430</v>
      </c>
      <c r="BO14" s="6">
        <v>33.740426083724302</v>
      </c>
      <c r="BP14" s="6">
        <v>33.907789908644801</v>
      </c>
      <c r="BQ14" s="6">
        <v>20.8998006417673</v>
      </c>
      <c r="BR14" t="s">
        <v>431</v>
      </c>
      <c r="BS14" t="s">
        <v>431</v>
      </c>
      <c r="BU14" s="6">
        <v>11.35</v>
      </c>
      <c r="BV14" s="6">
        <v>21.1</v>
      </c>
      <c r="BW14" s="6">
        <v>1.07582938388626</v>
      </c>
      <c r="BX14" t="s">
        <v>141</v>
      </c>
      <c r="BY14" t="s">
        <v>142</v>
      </c>
      <c r="BZ14" t="s">
        <v>142</v>
      </c>
      <c r="CA14" s="4">
        <v>44694</v>
      </c>
      <c r="CB14" t="s">
        <v>413</v>
      </c>
      <c r="CC14" s="4">
        <v>44711</v>
      </c>
      <c r="CH14">
        <v>0</v>
      </c>
      <c r="CI14" s="4">
        <v>44764</v>
      </c>
      <c r="CJ14" t="s">
        <v>432</v>
      </c>
      <c r="CK14" s="5">
        <v>45184</v>
      </c>
      <c r="CL14" s="4">
        <v>45184</v>
      </c>
      <c r="CM14">
        <v>490</v>
      </c>
      <c r="CN14" t="s">
        <v>433</v>
      </c>
      <c r="CO14">
        <v>420</v>
      </c>
      <c r="CP14" t="s">
        <v>434</v>
      </c>
      <c r="CQ14" t="s">
        <v>112</v>
      </c>
      <c r="CR14" s="5" t="s">
        <v>435</v>
      </c>
      <c r="CT14">
        <v>420</v>
      </c>
      <c r="CV14">
        <v>420</v>
      </c>
      <c r="CW14">
        <v>0</v>
      </c>
      <c r="CY14">
        <v>53</v>
      </c>
      <c r="CZ14">
        <v>70</v>
      </c>
      <c r="DA14">
        <v>17</v>
      </c>
      <c r="DB14" t="s">
        <v>148</v>
      </c>
      <c r="DC14" t="s">
        <v>239</v>
      </c>
      <c r="DD14" t="s">
        <v>431</v>
      </c>
      <c r="DE14" t="s">
        <v>150</v>
      </c>
      <c r="DF14" t="s">
        <v>151</v>
      </c>
    </row>
    <row r="15" spans="1:110" x14ac:dyDescent="0.3">
      <c r="A15">
        <v>184</v>
      </c>
      <c r="B15" t="s">
        <v>1040</v>
      </c>
      <c r="C15">
        <v>531018072</v>
      </c>
      <c r="D15" s="4">
        <v>19650</v>
      </c>
      <c r="E15" t="s">
        <v>152</v>
      </c>
      <c r="F15">
        <v>0</v>
      </c>
      <c r="G15" t="s">
        <v>436</v>
      </c>
      <c r="H15" t="s">
        <v>437</v>
      </c>
      <c r="I15" s="4">
        <v>44697</v>
      </c>
      <c r="J15">
        <v>68</v>
      </c>
      <c r="K15" t="s">
        <v>342</v>
      </c>
      <c r="L15" t="s">
        <v>110</v>
      </c>
      <c r="M15" t="s">
        <v>111</v>
      </c>
      <c r="N15">
        <v>0</v>
      </c>
      <c r="O15" t="s">
        <v>112</v>
      </c>
      <c r="P15">
        <v>0</v>
      </c>
      <c r="Q15" t="s">
        <v>112</v>
      </c>
      <c r="R15">
        <v>0</v>
      </c>
      <c r="S15">
        <v>1</v>
      </c>
      <c r="T15" t="s">
        <v>113</v>
      </c>
      <c r="V15" s="4">
        <v>44718</v>
      </c>
      <c r="Y15">
        <v>66</v>
      </c>
      <c r="Z15">
        <v>21</v>
      </c>
      <c r="AA15" t="s">
        <v>117</v>
      </c>
      <c r="AB15" t="s">
        <v>117</v>
      </c>
      <c r="AC15" t="s">
        <v>386</v>
      </c>
      <c r="AD15" t="s">
        <v>112</v>
      </c>
      <c r="AE15" t="s">
        <v>238</v>
      </c>
      <c r="AF15">
        <v>0</v>
      </c>
      <c r="AG15">
        <v>1</v>
      </c>
      <c r="AH15">
        <v>1</v>
      </c>
      <c r="AI15">
        <v>0</v>
      </c>
      <c r="AJ15">
        <v>1</v>
      </c>
      <c r="AK15">
        <v>0</v>
      </c>
      <c r="AL15">
        <v>4</v>
      </c>
      <c r="AM15" t="s">
        <v>387</v>
      </c>
      <c r="AN15" t="s">
        <v>142</v>
      </c>
      <c r="AP15" t="s">
        <v>117</v>
      </c>
      <c r="AQ15" s="4"/>
      <c r="AR15">
        <v>68</v>
      </c>
      <c r="AU15" t="s">
        <v>438</v>
      </c>
      <c r="AV15" t="s">
        <v>439</v>
      </c>
      <c r="AW15" t="s">
        <v>440</v>
      </c>
      <c r="AY15" t="s">
        <v>127</v>
      </c>
      <c r="AZ15" t="s">
        <v>441</v>
      </c>
      <c r="BA15" t="s">
        <v>442</v>
      </c>
      <c r="BB15" t="s">
        <v>400</v>
      </c>
      <c r="BD15" t="s">
        <v>443</v>
      </c>
      <c r="BE15" t="s">
        <v>444</v>
      </c>
      <c r="BF15" t="s">
        <v>445</v>
      </c>
      <c r="BG15" t="s">
        <v>446</v>
      </c>
      <c r="BH15" t="s">
        <v>447</v>
      </c>
      <c r="BI15" t="s">
        <v>448</v>
      </c>
      <c r="BJ15" t="s">
        <v>449</v>
      </c>
      <c r="BK15" t="s">
        <v>238</v>
      </c>
      <c r="BL15" s="19">
        <v>0</v>
      </c>
      <c r="BM15" s="4">
        <v>45161</v>
      </c>
      <c r="BN15" t="s">
        <v>450</v>
      </c>
      <c r="BO15" s="6">
        <v>35.990201695481197</v>
      </c>
      <c r="BP15" s="6">
        <v>32.6452417906021</v>
      </c>
      <c r="BQ15" s="6">
        <v>20.704151839976099</v>
      </c>
      <c r="BR15" t="s">
        <v>451</v>
      </c>
      <c r="BS15" t="s">
        <v>451</v>
      </c>
      <c r="BU15" s="6">
        <v>30.9</v>
      </c>
      <c r="BV15" s="6">
        <v>57.2</v>
      </c>
      <c r="BW15" s="6">
        <v>1.08041958041958</v>
      </c>
      <c r="BX15" t="s">
        <v>141</v>
      </c>
      <c r="BY15" t="s">
        <v>142</v>
      </c>
      <c r="BZ15" t="s">
        <v>142</v>
      </c>
      <c r="CA15" s="4">
        <v>44697</v>
      </c>
      <c r="CB15" t="s">
        <v>342</v>
      </c>
      <c r="CC15" s="4">
        <v>44718</v>
      </c>
      <c r="CH15">
        <v>0</v>
      </c>
      <c r="CI15" s="4">
        <v>44763</v>
      </c>
      <c r="CJ15" t="s">
        <v>452</v>
      </c>
      <c r="CK15" s="5">
        <v>45194</v>
      </c>
      <c r="CL15" s="4">
        <v>45194</v>
      </c>
      <c r="CM15">
        <v>497</v>
      </c>
      <c r="CN15" t="s">
        <v>453</v>
      </c>
      <c r="CO15">
        <v>431</v>
      </c>
      <c r="CP15" t="s">
        <v>454</v>
      </c>
      <c r="CQ15" t="s">
        <v>112</v>
      </c>
      <c r="CR15" s="5" t="s">
        <v>455</v>
      </c>
      <c r="CT15">
        <v>431</v>
      </c>
      <c r="CV15">
        <v>431</v>
      </c>
      <c r="CW15">
        <v>0</v>
      </c>
      <c r="CY15">
        <v>45</v>
      </c>
      <c r="CZ15">
        <v>66</v>
      </c>
      <c r="DA15">
        <v>21</v>
      </c>
      <c r="DB15" t="s">
        <v>148</v>
      </c>
      <c r="DC15" t="s">
        <v>149</v>
      </c>
      <c r="DD15" t="s">
        <v>451</v>
      </c>
      <c r="DE15" t="s">
        <v>150</v>
      </c>
      <c r="DF15" t="s">
        <v>151</v>
      </c>
    </row>
    <row r="16" spans="1:110" x14ac:dyDescent="0.3">
      <c r="A16">
        <v>187</v>
      </c>
      <c r="B16" t="s">
        <v>1041</v>
      </c>
      <c r="C16">
        <v>500812025</v>
      </c>
      <c r="D16" s="23">
        <v>18487</v>
      </c>
      <c r="E16" t="s">
        <v>152</v>
      </c>
      <c r="F16">
        <v>0</v>
      </c>
      <c r="G16" t="s">
        <v>456</v>
      </c>
      <c r="H16" t="s">
        <v>457</v>
      </c>
      <c r="I16" s="4">
        <v>43101</v>
      </c>
      <c r="J16">
        <v>67</v>
      </c>
      <c r="K16" t="s">
        <v>458</v>
      </c>
      <c r="L16" t="s">
        <v>218</v>
      </c>
      <c r="M16" t="s">
        <v>218</v>
      </c>
      <c r="N16">
        <v>0</v>
      </c>
      <c r="O16" t="s">
        <v>117</v>
      </c>
      <c r="P16">
        <v>0</v>
      </c>
      <c r="Q16" t="s">
        <v>112</v>
      </c>
      <c r="R16">
        <v>1</v>
      </c>
      <c r="S16">
        <v>0</v>
      </c>
      <c r="T16" t="s">
        <v>459</v>
      </c>
      <c r="V16" s="4">
        <v>44607</v>
      </c>
      <c r="Y16">
        <v>1626</v>
      </c>
      <c r="Z16">
        <v>1506</v>
      </c>
      <c r="AA16" t="s">
        <v>112</v>
      </c>
      <c r="AB16" t="s">
        <v>117</v>
      </c>
      <c r="AC16" t="s">
        <v>159</v>
      </c>
      <c r="AD16" t="s">
        <v>112</v>
      </c>
      <c r="AE16" t="s">
        <v>460</v>
      </c>
      <c r="AF16">
        <v>1</v>
      </c>
      <c r="AG16">
        <v>0</v>
      </c>
      <c r="AH16">
        <v>1</v>
      </c>
      <c r="AI16">
        <v>0</v>
      </c>
      <c r="AJ16">
        <v>0</v>
      </c>
      <c r="AK16">
        <v>0</v>
      </c>
      <c r="AL16">
        <v>2</v>
      </c>
      <c r="AM16" t="s">
        <v>387</v>
      </c>
      <c r="AN16" t="s">
        <v>142</v>
      </c>
      <c r="AP16" t="s">
        <v>112</v>
      </c>
      <c r="AQ16" s="4"/>
      <c r="AR16">
        <v>71</v>
      </c>
      <c r="AT16" t="s">
        <v>461</v>
      </c>
      <c r="AU16" t="s">
        <v>457</v>
      </c>
      <c r="AV16" t="s">
        <v>462</v>
      </c>
      <c r="AW16" t="s">
        <v>275</v>
      </c>
      <c r="AY16" t="s">
        <v>127</v>
      </c>
      <c r="AZ16" t="s">
        <v>463</v>
      </c>
      <c r="BA16" t="s">
        <v>464</v>
      </c>
      <c r="BB16" t="s">
        <v>465</v>
      </c>
      <c r="BD16" t="s">
        <v>466</v>
      </c>
      <c r="BE16" t="s">
        <v>467</v>
      </c>
      <c r="BF16" t="s">
        <v>468</v>
      </c>
      <c r="BG16" t="s">
        <v>469</v>
      </c>
      <c r="BH16" t="s">
        <v>470</v>
      </c>
      <c r="BI16" t="s">
        <v>471</v>
      </c>
      <c r="BJ16" t="s">
        <v>472</v>
      </c>
      <c r="BK16" t="s">
        <v>455</v>
      </c>
      <c r="BL16" s="19">
        <v>0</v>
      </c>
      <c r="BM16" s="4">
        <v>45161</v>
      </c>
      <c r="BN16" t="s">
        <v>473</v>
      </c>
      <c r="BO16" s="6">
        <v>35.85</v>
      </c>
      <c r="BP16" s="6">
        <v>33.497609345527501</v>
      </c>
      <c r="BQ16" s="6">
        <v>20.8661390914904</v>
      </c>
      <c r="BR16" t="s">
        <v>474</v>
      </c>
      <c r="BS16" t="s">
        <v>474</v>
      </c>
      <c r="BU16" s="6">
        <v>12.25</v>
      </c>
      <c r="BV16" s="6">
        <v>25.35</v>
      </c>
      <c r="BW16" s="6">
        <v>0.96646942800788904</v>
      </c>
      <c r="BX16" t="s">
        <v>141</v>
      </c>
      <c r="BY16" t="s">
        <v>142</v>
      </c>
      <c r="BZ16" t="s">
        <v>142</v>
      </c>
      <c r="CA16" s="4">
        <v>43101</v>
      </c>
      <c r="CB16" t="s">
        <v>458</v>
      </c>
      <c r="CC16" s="4">
        <v>44607</v>
      </c>
      <c r="CH16">
        <v>0</v>
      </c>
      <c r="CI16" s="4">
        <v>44727</v>
      </c>
      <c r="CJ16" t="s">
        <v>456</v>
      </c>
      <c r="CK16" s="5">
        <v>45176</v>
      </c>
      <c r="CL16" s="4">
        <v>45176</v>
      </c>
      <c r="CM16">
        <v>2075</v>
      </c>
      <c r="CN16" t="s">
        <v>475</v>
      </c>
      <c r="CO16">
        <v>449</v>
      </c>
      <c r="CP16" t="s">
        <v>476</v>
      </c>
      <c r="CQ16" t="s">
        <v>112</v>
      </c>
      <c r="CR16" s="5" t="s">
        <v>455</v>
      </c>
      <c r="CT16">
        <v>449</v>
      </c>
      <c r="CV16">
        <v>449</v>
      </c>
      <c r="CW16">
        <v>0</v>
      </c>
      <c r="CY16">
        <v>120</v>
      </c>
      <c r="CZ16">
        <v>1626</v>
      </c>
      <c r="DA16">
        <v>1506</v>
      </c>
      <c r="DB16" t="s">
        <v>148</v>
      </c>
      <c r="DC16" t="s">
        <v>149</v>
      </c>
      <c r="DD16" t="s">
        <v>474</v>
      </c>
      <c r="DE16" t="s">
        <v>218</v>
      </c>
      <c r="DF16" t="s">
        <v>477</v>
      </c>
    </row>
    <row r="17" spans="1:110" x14ac:dyDescent="0.3">
      <c r="A17">
        <v>189</v>
      </c>
      <c r="B17" t="s">
        <v>1042</v>
      </c>
      <c r="C17">
        <v>5510310707</v>
      </c>
      <c r="D17" s="23">
        <v>20393</v>
      </c>
      <c r="E17" t="s">
        <v>152</v>
      </c>
      <c r="F17">
        <v>0</v>
      </c>
      <c r="G17" t="s">
        <v>371</v>
      </c>
      <c r="H17" t="s">
        <v>478</v>
      </c>
      <c r="I17" s="4">
        <v>44516</v>
      </c>
      <c r="J17">
        <v>66</v>
      </c>
      <c r="K17" t="s">
        <v>479</v>
      </c>
      <c r="L17" t="s">
        <v>218</v>
      </c>
      <c r="M17" t="s">
        <v>218</v>
      </c>
      <c r="N17">
        <v>0</v>
      </c>
      <c r="O17" t="s">
        <v>112</v>
      </c>
      <c r="P17">
        <v>1</v>
      </c>
      <c r="Q17" t="s">
        <v>112</v>
      </c>
      <c r="R17">
        <v>1</v>
      </c>
      <c r="S17">
        <v>1</v>
      </c>
      <c r="T17" t="s">
        <v>113</v>
      </c>
      <c r="V17" s="4">
        <v>44593</v>
      </c>
      <c r="Y17">
        <v>211</v>
      </c>
      <c r="Z17">
        <v>77</v>
      </c>
      <c r="AA17" t="s">
        <v>112</v>
      </c>
      <c r="AB17" t="s">
        <v>117</v>
      </c>
      <c r="AC17" t="s">
        <v>159</v>
      </c>
      <c r="AD17" t="s">
        <v>112</v>
      </c>
      <c r="AE17" t="s">
        <v>480</v>
      </c>
      <c r="AF17">
        <v>0</v>
      </c>
      <c r="AG17">
        <v>1</v>
      </c>
      <c r="AH17">
        <v>0</v>
      </c>
      <c r="AI17">
        <v>0</v>
      </c>
      <c r="AJ17">
        <v>0</v>
      </c>
      <c r="AK17">
        <v>0</v>
      </c>
      <c r="AL17">
        <v>1</v>
      </c>
      <c r="AM17" t="s">
        <v>387</v>
      </c>
      <c r="AN17" t="s">
        <v>142</v>
      </c>
      <c r="AP17" t="s">
        <v>112</v>
      </c>
      <c r="AQ17" s="4"/>
      <c r="AR17">
        <v>66</v>
      </c>
      <c r="AU17" t="s">
        <v>478</v>
      </c>
      <c r="AV17" t="s">
        <v>481</v>
      </c>
      <c r="AW17" t="s">
        <v>275</v>
      </c>
      <c r="AY17" t="s">
        <v>127</v>
      </c>
      <c r="AZ17" t="s">
        <v>482</v>
      </c>
      <c r="BA17" t="s">
        <v>483</v>
      </c>
      <c r="BB17" t="s">
        <v>484</v>
      </c>
      <c r="BD17" t="s">
        <v>485</v>
      </c>
      <c r="BE17" t="s">
        <v>486</v>
      </c>
      <c r="BF17" t="s">
        <v>487</v>
      </c>
      <c r="BG17" t="s">
        <v>488</v>
      </c>
      <c r="BH17" t="s">
        <v>489</v>
      </c>
      <c r="BI17" t="s">
        <v>490</v>
      </c>
      <c r="BJ17" t="s">
        <v>491</v>
      </c>
      <c r="BK17" t="s">
        <v>480</v>
      </c>
      <c r="BL17" s="19">
        <v>0</v>
      </c>
      <c r="BM17" s="4">
        <v>45161</v>
      </c>
      <c r="BN17" t="s">
        <v>492</v>
      </c>
      <c r="BO17" s="6">
        <v>36.6932370414833</v>
      </c>
      <c r="BP17" s="6">
        <v>35.933678647975903</v>
      </c>
      <c r="BQ17" s="6">
        <v>23.754890714952499</v>
      </c>
      <c r="BR17" t="s">
        <v>493</v>
      </c>
      <c r="BS17" t="s">
        <v>493</v>
      </c>
      <c r="BU17" s="6">
        <v>11.45</v>
      </c>
      <c r="BV17" s="6">
        <v>19.95</v>
      </c>
      <c r="BW17" s="6">
        <v>1.1478696741854599</v>
      </c>
      <c r="BX17" t="s">
        <v>141</v>
      </c>
      <c r="BY17" t="s">
        <v>142</v>
      </c>
      <c r="BZ17" t="s">
        <v>142</v>
      </c>
      <c r="CA17" s="4">
        <v>44516</v>
      </c>
      <c r="CB17" t="s">
        <v>494</v>
      </c>
      <c r="CC17" s="4">
        <v>44593</v>
      </c>
      <c r="CH17">
        <v>0</v>
      </c>
      <c r="CI17" s="4">
        <v>44727</v>
      </c>
      <c r="CJ17" t="s">
        <v>371</v>
      </c>
      <c r="CK17" s="5">
        <v>45184</v>
      </c>
      <c r="CL17" s="4">
        <v>45184</v>
      </c>
      <c r="CM17">
        <v>668</v>
      </c>
      <c r="CN17" t="s">
        <v>495</v>
      </c>
      <c r="CO17">
        <v>457</v>
      </c>
      <c r="CP17" t="s">
        <v>496</v>
      </c>
      <c r="CQ17" t="s">
        <v>112</v>
      </c>
      <c r="CR17" s="5" t="s">
        <v>455</v>
      </c>
      <c r="CT17">
        <v>457</v>
      </c>
      <c r="CV17">
        <v>457</v>
      </c>
      <c r="CW17">
        <v>0</v>
      </c>
      <c r="CY17">
        <v>134</v>
      </c>
      <c r="CZ17">
        <v>211</v>
      </c>
      <c r="DA17">
        <v>77</v>
      </c>
      <c r="DB17" t="s">
        <v>148</v>
      </c>
      <c r="DC17" t="s">
        <v>149</v>
      </c>
      <c r="DD17" t="s">
        <v>493</v>
      </c>
      <c r="DE17" t="s">
        <v>218</v>
      </c>
      <c r="DF17" t="s">
        <v>477</v>
      </c>
    </row>
    <row r="18" spans="1:110" x14ac:dyDescent="0.3">
      <c r="A18">
        <v>193</v>
      </c>
      <c r="B18" t="s">
        <v>1043</v>
      </c>
      <c r="C18">
        <v>5707292085</v>
      </c>
      <c r="D18" s="23">
        <v>21030</v>
      </c>
      <c r="E18" t="s">
        <v>152</v>
      </c>
      <c r="F18">
        <v>0</v>
      </c>
      <c r="G18" t="s">
        <v>497</v>
      </c>
      <c r="H18" t="s">
        <v>498</v>
      </c>
      <c r="I18" s="4">
        <v>44566</v>
      </c>
      <c r="J18">
        <v>64</v>
      </c>
      <c r="K18" t="s">
        <v>499</v>
      </c>
      <c r="L18" t="s">
        <v>110</v>
      </c>
      <c r="M18" t="s">
        <v>111</v>
      </c>
      <c r="N18">
        <v>0</v>
      </c>
      <c r="O18" t="s">
        <v>112</v>
      </c>
      <c r="P18">
        <v>0</v>
      </c>
      <c r="Q18" t="s">
        <v>112</v>
      </c>
      <c r="R18">
        <v>0</v>
      </c>
      <c r="S18">
        <v>1</v>
      </c>
      <c r="T18" t="s">
        <v>113</v>
      </c>
      <c r="V18" s="4">
        <v>44599</v>
      </c>
      <c r="X18" t="s">
        <v>482</v>
      </c>
      <c r="Y18">
        <v>171</v>
      </c>
      <c r="Z18">
        <v>33</v>
      </c>
      <c r="AA18" t="s">
        <v>117</v>
      </c>
      <c r="AB18" t="s">
        <v>117</v>
      </c>
      <c r="AC18" t="s">
        <v>386</v>
      </c>
      <c r="AD18" t="s">
        <v>112</v>
      </c>
      <c r="AE18" t="s">
        <v>497</v>
      </c>
      <c r="AF18">
        <v>1</v>
      </c>
      <c r="AG18">
        <v>1</v>
      </c>
      <c r="AH18">
        <v>0</v>
      </c>
      <c r="AI18">
        <v>0</v>
      </c>
      <c r="AJ18">
        <v>0</v>
      </c>
      <c r="AK18">
        <v>0</v>
      </c>
      <c r="AL18">
        <v>1</v>
      </c>
      <c r="AM18" t="s">
        <v>500</v>
      </c>
      <c r="AN18" t="s">
        <v>121</v>
      </c>
      <c r="AO18" t="s">
        <v>122</v>
      </c>
      <c r="AQ18" s="4">
        <v>45245</v>
      </c>
      <c r="AR18">
        <v>64</v>
      </c>
      <c r="AS18" t="s">
        <v>501</v>
      </c>
      <c r="AT18" t="s">
        <v>502</v>
      </c>
      <c r="AU18" t="s">
        <v>498</v>
      </c>
      <c r="AV18" t="s">
        <v>503</v>
      </c>
      <c r="AW18" t="s">
        <v>504</v>
      </c>
      <c r="AY18" t="s">
        <v>505</v>
      </c>
      <c r="AZ18" t="s">
        <v>506</v>
      </c>
      <c r="BA18" t="s">
        <v>507</v>
      </c>
      <c r="BB18" t="s">
        <v>154</v>
      </c>
      <c r="BD18" t="s">
        <v>508</v>
      </c>
      <c r="BE18" t="s">
        <v>227</v>
      </c>
      <c r="BF18" t="s">
        <v>466</v>
      </c>
      <c r="BG18" t="s">
        <v>509</v>
      </c>
      <c r="BH18" t="s">
        <v>510</v>
      </c>
      <c r="BI18" t="s">
        <v>511</v>
      </c>
      <c r="BJ18" t="s">
        <v>512</v>
      </c>
      <c r="BK18" t="s">
        <v>513</v>
      </c>
      <c r="BL18" s="19">
        <v>0</v>
      </c>
      <c r="BM18" s="4">
        <v>45161</v>
      </c>
      <c r="BN18" t="s">
        <v>514</v>
      </c>
      <c r="BO18" s="6">
        <v>50</v>
      </c>
      <c r="BP18" s="6">
        <v>35.477640334412797</v>
      </c>
      <c r="BQ18" s="6">
        <v>21.995185959790302</v>
      </c>
      <c r="BS18" t="s">
        <v>515</v>
      </c>
      <c r="BU18" s="6">
        <v>18.649999999999999</v>
      </c>
      <c r="BV18" s="6">
        <v>35.1</v>
      </c>
      <c r="BW18" s="6">
        <v>1.0626780626780601</v>
      </c>
      <c r="BX18" t="s">
        <v>141</v>
      </c>
      <c r="BY18" t="s">
        <v>142</v>
      </c>
      <c r="BZ18" t="s">
        <v>142</v>
      </c>
      <c r="CA18" s="4">
        <v>44566</v>
      </c>
      <c r="CB18" t="s">
        <v>499</v>
      </c>
      <c r="CC18" s="4">
        <v>44599</v>
      </c>
      <c r="CH18">
        <v>0</v>
      </c>
      <c r="CI18" s="4">
        <v>44737</v>
      </c>
      <c r="CJ18" t="s">
        <v>497</v>
      </c>
      <c r="CK18" s="5">
        <v>44853</v>
      </c>
      <c r="CL18" s="4">
        <v>44853</v>
      </c>
      <c r="CM18">
        <v>287</v>
      </c>
      <c r="CN18" t="s">
        <v>516</v>
      </c>
      <c r="CO18">
        <v>116</v>
      </c>
      <c r="CP18" t="s">
        <v>517</v>
      </c>
      <c r="CQ18" t="s">
        <v>112</v>
      </c>
      <c r="CR18" s="5" t="s">
        <v>518</v>
      </c>
      <c r="CS18" t="s">
        <v>519</v>
      </c>
      <c r="CT18">
        <v>116</v>
      </c>
      <c r="CU18" t="s">
        <v>112</v>
      </c>
      <c r="CV18">
        <v>116</v>
      </c>
      <c r="CW18">
        <v>0</v>
      </c>
      <c r="CX18" t="s">
        <v>520</v>
      </c>
      <c r="CY18">
        <v>138</v>
      </c>
      <c r="CZ18">
        <v>171</v>
      </c>
      <c r="DA18">
        <v>33</v>
      </c>
      <c r="DB18" t="s">
        <v>148</v>
      </c>
      <c r="DC18" t="s">
        <v>149</v>
      </c>
      <c r="DD18" t="s">
        <v>183</v>
      </c>
      <c r="DE18" t="s">
        <v>150</v>
      </c>
      <c r="DF18" t="s">
        <v>151</v>
      </c>
    </row>
    <row r="19" spans="1:110" x14ac:dyDescent="0.3">
      <c r="A19">
        <v>194</v>
      </c>
      <c r="B19" t="s">
        <v>1044</v>
      </c>
      <c r="C19">
        <v>460525481</v>
      </c>
      <c r="D19" s="23">
        <v>16947</v>
      </c>
      <c r="E19" t="s">
        <v>106</v>
      </c>
      <c r="F19">
        <v>0</v>
      </c>
      <c r="G19" t="s">
        <v>521</v>
      </c>
      <c r="H19" t="s">
        <v>522</v>
      </c>
      <c r="I19" s="4">
        <v>44652</v>
      </c>
      <c r="J19">
        <v>75</v>
      </c>
      <c r="K19" t="s">
        <v>523</v>
      </c>
      <c r="L19" t="s">
        <v>110</v>
      </c>
      <c r="M19" t="s">
        <v>111</v>
      </c>
      <c r="N19">
        <v>0</v>
      </c>
      <c r="O19" t="s">
        <v>112</v>
      </c>
      <c r="P19">
        <v>0</v>
      </c>
      <c r="Q19" t="s">
        <v>112</v>
      </c>
      <c r="R19">
        <v>0</v>
      </c>
      <c r="S19">
        <v>1</v>
      </c>
      <c r="T19" t="s">
        <v>113</v>
      </c>
      <c r="V19" s="4">
        <v>44705</v>
      </c>
      <c r="Y19">
        <v>82</v>
      </c>
      <c r="Z19">
        <v>53</v>
      </c>
      <c r="AA19" t="s">
        <v>117</v>
      </c>
      <c r="AB19" t="s">
        <v>117</v>
      </c>
      <c r="AC19" t="s">
        <v>118</v>
      </c>
      <c r="AD19" t="s">
        <v>112</v>
      </c>
      <c r="AE19" t="s">
        <v>460</v>
      </c>
      <c r="AF19">
        <v>1</v>
      </c>
      <c r="AG19">
        <v>1</v>
      </c>
      <c r="AH19">
        <v>1</v>
      </c>
      <c r="AI19">
        <v>0</v>
      </c>
      <c r="AJ19">
        <v>0</v>
      </c>
      <c r="AK19">
        <v>0</v>
      </c>
      <c r="AL19">
        <v>3</v>
      </c>
      <c r="AM19" t="s">
        <v>387</v>
      </c>
      <c r="AN19" t="s">
        <v>142</v>
      </c>
      <c r="AP19" t="s">
        <v>117</v>
      </c>
      <c r="AQ19" s="4"/>
      <c r="AR19">
        <v>76</v>
      </c>
      <c r="AS19" t="s">
        <v>524</v>
      </c>
      <c r="AT19" t="s">
        <v>525</v>
      </c>
      <c r="AU19" t="s">
        <v>522</v>
      </c>
      <c r="AV19" t="s">
        <v>526</v>
      </c>
      <c r="AW19" t="s">
        <v>527</v>
      </c>
      <c r="AY19" t="s">
        <v>196</v>
      </c>
      <c r="AZ19" t="s">
        <v>528</v>
      </c>
      <c r="BA19" t="s">
        <v>372</v>
      </c>
      <c r="BB19" t="s">
        <v>529</v>
      </c>
      <c r="BD19" t="s">
        <v>530</v>
      </c>
      <c r="BE19" t="s">
        <v>531</v>
      </c>
      <c r="BF19" t="s">
        <v>445</v>
      </c>
      <c r="BG19" t="s">
        <v>532</v>
      </c>
      <c r="BH19" t="s">
        <v>533</v>
      </c>
      <c r="BI19" t="s">
        <v>534</v>
      </c>
      <c r="BJ19" t="s">
        <v>535</v>
      </c>
      <c r="BK19" t="s">
        <v>460</v>
      </c>
      <c r="BL19" s="19">
        <v>0</v>
      </c>
      <c r="BM19" s="4">
        <v>45161</v>
      </c>
      <c r="BN19" t="s">
        <v>536</v>
      </c>
      <c r="BO19" s="6">
        <v>50</v>
      </c>
      <c r="BP19" s="6">
        <v>34.797704082551597</v>
      </c>
      <c r="BQ19" s="6">
        <v>21.773191520881301</v>
      </c>
      <c r="BS19" t="s">
        <v>537</v>
      </c>
      <c r="BU19" s="6">
        <v>34.200000000000003</v>
      </c>
      <c r="BV19" s="6">
        <v>69.05</v>
      </c>
      <c r="BW19" s="6">
        <v>0.99058653149891396</v>
      </c>
      <c r="BX19" t="s">
        <v>141</v>
      </c>
      <c r="BY19" t="s">
        <v>142</v>
      </c>
      <c r="BZ19" t="s">
        <v>142</v>
      </c>
      <c r="CA19" s="4">
        <v>44652</v>
      </c>
      <c r="CB19" t="s">
        <v>523</v>
      </c>
      <c r="CC19" s="4">
        <v>44705</v>
      </c>
      <c r="CH19">
        <v>0</v>
      </c>
      <c r="CI19" s="4">
        <v>44734</v>
      </c>
      <c r="CJ19" t="s">
        <v>521</v>
      </c>
      <c r="CK19" s="5">
        <v>45162</v>
      </c>
      <c r="CL19" s="4">
        <v>45162</v>
      </c>
      <c r="CM19">
        <v>510</v>
      </c>
      <c r="CN19" t="s">
        <v>538</v>
      </c>
      <c r="CO19">
        <v>428</v>
      </c>
      <c r="CP19" t="s">
        <v>539</v>
      </c>
      <c r="CQ19" t="s">
        <v>112</v>
      </c>
      <c r="CR19" s="5" t="s">
        <v>540</v>
      </c>
      <c r="CT19">
        <v>428</v>
      </c>
      <c r="CV19">
        <v>428</v>
      </c>
      <c r="CW19">
        <v>0</v>
      </c>
      <c r="CY19">
        <v>29</v>
      </c>
      <c r="CZ19">
        <v>82</v>
      </c>
      <c r="DA19">
        <v>53</v>
      </c>
      <c r="DB19" t="s">
        <v>148</v>
      </c>
      <c r="DC19" t="s">
        <v>149</v>
      </c>
      <c r="DD19" t="s">
        <v>183</v>
      </c>
      <c r="DE19" t="s">
        <v>150</v>
      </c>
      <c r="DF19" t="s">
        <v>151</v>
      </c>
    </row>
    <row r="20" spans="1:110" x14ac:dyDescent="0.3">
      <c r="A20">
        <v>196</v>
      </c>
      <c r="B20" s="24" t="s">
        <v>1038</v>
      </c>
      <c r="C20">
        <v>6304161512</v>
      </c>
      <c r="D20" s="23">
        <v>23117</v>
      </c>
      <c r="E20" t="s">
        <v>106</v>
      </c>
      <c r="F20">
        <v>0</v>
      </c>
      <c r="G20" t="s">
        <v>318</v>
      </c>
      <c r="H20" t="s">
        <v>541</v>
      </c>
      <c r="I20" s="4">
        <v>44657</v>
      </c>
      <c r="J20">
        <v>58</v>
      </c>
      <c r="K20" t="s">
        <v>542</v>
      </c>
      <c r="L20" t="s">
        <v>110</v>
      </c>
      <c r="M20" t="s">
        <v>111</v>
      </c>
      <c r="N20">
        <v>0</v>
      </c>
      <c r="O20" t="s">
        <v>112</v>
      </c>
      <c r="P20">
        <v>0</v>
      </c>
      <c r="Q20" t="s">
        <v>112</v>
      </c>
      <c r="R20">
        <v>0</v>
      </c>
      <c r="S20">
        <v>1</v>
      </c>
      <c r="T20" t="s">
        <v>113</v>
      </c>
      <c r="V20" s="4">
        <v>44707</v>
      </c>
      <c r="X20" t="s">
        <v>543</v>
      </c>
      <c r="Y20">
        <v>131</v>
      </c>
      <c r="Z20">
        <v>50</v>
      </c>
      <c r="AA20" t="s">
        <v>117</v>
      </c>
      <c r="AB20" t="s">
        <v>117</v>
      </c>
      <c r="AC20" t="s">
        <v>159</v>
      </c>
      <c r="AD20" t="s">
        <v>112</v>
      </c>
      <c r="AE20" t="s">
        <v>544</v>
      </c>
      <c r="AF20">
        <v>1</v>
      </c>
      <c r="AG20">
        <v>0</v>
      </c>
      <c r="AH20">
        <v>1</v>
      </c>
      <c r="AI20">
        <v>0</v>
      </c>
      <c r="AJ20">
        <v>0</v>
      </c>
      <c r="AK20">
        <v>0</v>
      </c>
      <c r="AL20">
        <v>2</v>
      </c>
      <c r="AM20" t="s">
        <v>500</v>
      </c>
      <c r="AN20" t="s">
        <v>121</v>
      </c>
      <c r="AO20" t="s">
        <v>122</v>
      </c>
      <c r="AQ20" s="4">
        <v>44993</v>
      </c>
      <c r="AR20">
        <v>59</v>
      </c>
      <c r="AU20" t="s">
        <v>466</v>
      </c>
      <c r="AV20" t="s">
        <v>545</v>
      </c>
      <c r="AW20" t="s">
        <v>546</v>
      </c>
      <c r="AY20" t="s">
        <v>505</v>
      </c>
      <c r="AZ20" t="s">
        <v>547</v>
      </c>
      <c r="BA20" t="s">
        <v>548</v>
      </c>
      <c r="BB20" t="s">
        <v>549</v>
      </c>
      <c r="BD20" t="s">
        <v>550</v>
      </c>
      <c r="BE20" t="s">
        <v>324</v>
      </c>
      <c r="BF20" t="s">
        <v>551</v>
      </c>
      <c r="BG20" t="s">
        <v>552</v>
      </c>
      <c r="BH20" t="s">
        <v>553</v>
      </c>
      <c r="BI20" t="s">
        <v>554</v>
      </c>
      <c r="BJ20" t="s">
        <v>555</v>
      </c>
      <c r="BK20" t="s">
        <v>556</v>
      </c>
      <c r="BL20" s="19">
        <v>1</v>
      </c>
      <c r="BM20" s="4">
        <v>45082</v>
      </c>
      <c r="BN20" t="s">
        <v>557</v>
      </c>
      <c r="BO20" s="6">
        <v>35.891836343616397</v>
      </c>
      <c r="BP20" s="6">
        <v>33.724794683030098</v>
      </c>
      <c r="BQ20" s="6">
        <v>20.553955109078899</v>
      </c>
      <c r="BR20" t="s">
        <v>558</v>
      </c>
      <c r="BS20" t="s">
        <v>558</v>
      </c>
      <c r="BU20" s="6">
        <v>35.35</v>
      </c>
      <c r="BV20" s="6">
        <v>68.599999999999994</v>
      </c>
      <c r="BW20" s="6">
        <v>1.03061224489796</v>
      </c>
      <c r="BX20" t="s">
        <v>141</v>
      </c>
      <c r="BY20" t="s">
        <v>121</v>
      </c>
      <c r="BZ20" t="s">
        <v>142</v>
      </c>
      <c r="CA20" s="4">
        <v>44657</v>
      </c>
      <c r="CB20" t="s">
        <v>542</v>
      </c>
      <c r="CC20" s="4">
        <v>44707</v>
      </c>
      <c r="CD20" t="s">
        <v>559</v>
      </c>
      <c r="CG20" t="s">
        <v>560</v>
      </c>
      <c r="CH20">
        <v>1</v>
      </c>
      <c r="CI20" s="4">
        <v>44788</v>
      </c>
      <c r="CJ20" t="s">
        <v>561</v>
      </c>
      <c r="CK20" s="5">
        <v>44993</v>
      </c>
      <c r="CL20" s="4">
        <v>44993</v>
      </c>
      <c r="CM20">
        <v>336</v>
      </c>
      <c r="CN20" t="s">
        <v>562</v>
      </c>
      <c r="CO20">
        <v>205</v>
      </c>
      <c r="CP20" t="s">
        <v>563</v>
      </c>
      <c r="CQ20" t="s">
        <v>117</v>
      </c>
      <c r="CR20" s="5" t="s">
        <v>560</v>
      </c>
      <c r="CS20" t="s">
        <v>564</v>
      </c>
      <c r="CT20">
        <v>205</v>
      </c>
      <c r="CU20" t="s">
        <v>117</v>
      </c>
      <c r="CV20">
        <v>205</v>
      </c>
      <c r="CW20">
        <v>1</v>
      </c>
      <c r="CX20" t="s">
        <v>147</v>
      </c>
      <c r="CY20">
        <v>81</v>
      </c>
      <c r="CZ20">
        <v>131</v>
      </c>
      <c r="DA20">
        <v>50</v>
      </c>
      <c r="DB20" t="s">
        <v>148</v>
      </c>
      <c r="DC20" t="s">
        <v>149</v>
      </c>
      <c r="DD20" t="s">
        <v>558</v>
      </c>
      <c r="DE20" t="s">
        <v>150</v>
      </c>
      <c r="DF20" t="s">
        <v>151</v>
      </c>
    </row>
    <row r="21" spans="1:110" x14ac:dyDescent="0.3">
      <c r="A21">
        <v>197</v>
      </c>
      <c r="B21" t="s">
        <v>1045</v>
      </c>
      <c r="C21">
        <v>390421408</v>
      </c>
      <c r="D21" s="23">
        <v>14356</v>
      </c>
      <c r="E21" t="s">
        <v>106</v>
      </c>
      <c r="F21">
        <v>0</v>
      </c>
      <c r="G21" t="s">
        <v>565</v>
      </c>
      <c r="H21" t="s">
        <v>566</v>
      </c>
      <c r="I21" s="4">
        <v>44652</v>
      </c>
      <c r="J21">
        <v>82</v>
      </c>
      <c r="K21" t="s">
        <v>567</v>
      </c>
      <c r="L21" t="s">
        <v>218</v>
      </c>
      <c r="M21" t="s">
        <v>218</v>
      </c>
      <c r="N21">
        <v>0</v>
      </c>
      <c r="O21" t="s">
        <v>112</v>
      </c>
      <c r="P21">
        <v>1</v>
      </c>
      <c r="Q21" t="s">
        <v>112</v>
      </c>
      <c r="R21">
        <v>1</v>
      </c>
      <c r="S21">
        <v>1</v>
      </c>
      <c r="T21" t="s">
        <v>113</v>
      </c>
      <c r="V21" s="4">
        <v>44760</v>
      </c>
      <c r="Y21">
        <v>168</v>
      </c>
      <c r="Z21">
        <v>108</v>
      </c>
      <c r="AA21" t="s">
        <v>117</v>
      </c>
      <c r="AB21" t="s">
        <v>117</v>
      </c>
      <c r="AC21" t="s">
        <v>189</v>
      </c>
      <c r="AD21" t="s">
        <v>112</v>
      </c>
      <c r="AE21" t="s">
        <v>568</v>
      </c>
      <c r="AF21">
        <v>1</v>
      </c>
      <c r="AG21">
        <v>0</v>
      </c>
      <c r="AH21">
        <v>1</v>
      </c>
      <c r="AI21">
        <v>0</v>
      </c>
      <c r="AJ21">
        <v>0</v>
      </c>
      <c r="AK21">
        <v>0</v>
      </c>
      <c r="AL21">
        <v>2</v>
      </c>
      <c r="AM21" t="s">
        <v>387</v>
      </c>
      <c r="AN21" t="s">
        <v>142</v>
      </c>
      <c r="AP21" t="s">
        <v>117</v>
      </c>
      <c r="AQ21" s="4">
        <v>44872</v>
      </c>
      <c r="AR21">
        <v>83</v>
      </c>
      <c r="AU21" t="s">
        <v>569</v>
      </c>
      <c r="AV21" t="s">
        <v>437</v>
      </c>
      <c r="AW21" t="s">
        <v>275</v>
      </c>
      <c r="AY21" t="s">
        <v>127</v>
      </c>
      <c r="AZ21" t="s">
        <v>570</v>
      </c>
      <c r="BA21" t="s">
        <v>571</v>
      </c>
      <c r="BB21" t="s">
        <v>572</v>
      </c>
      <c r="BD21" t="s">
        <v>573</v>
      </c>
      <c r="BE21" t="s">
        <v>351</v>
      </c>
      <c r="BF21" t="s">
        <v>228</v>
      </c>
      <c r="BG21" t="s">
        <v>574</v>
      </c>
      <c r="BH21" t="s">
        <v>575</v>
      </c>
      <c r="BI21" t="s">
        <v>576</v>
      </c>
      <c r="BJ21" t="s">
        <v>577</v>
      </c>
      <c r="BK21" t="s">
        <v>568</v>
      </c>
      <c r="BL21" s="19">
        <v>0</v>
      </c>
      <c r="BM21" s="4">
        <v>45161</v>
      </c>
      <c r="BN21" t="s">
        <v>578</v>
      </c>
      <c r="BO21" s="6">
        <v>35.7320430298453</v>
      </c>
      <c r="BP21" s="6">
        <v>37.062617194052201</v>
      </c>
      <c r="BQ21" s="6">
        <v>21.9934124494409</v>
      </c>
      <c r="BR21" t="s">
        <v>579</v>
      </c>
      <c r="BS21" t="s">
        <v>579</v>
      </c>
      <c r="BU21" s="6">
        <v>29.9</v>
      </c>
      <c r="BV21" s="6">
        <v>63.65</v>
      </c>
      <c r="BW21" s="6">
        <v>0.93951296150824803</v>
      </c>
      <c r="BX21" t="s">
        <v>141</v>
      </c>
      <c r="BY21" t="s">
        <v>142</v>
      </c>
      <c r="BZ21" t="s">
        <v>142</v>
      </c>
      <c r="CA21" s="4">
        <v>44652</v>
      </c>
      <c r="CB21" t="s">
        <v>567</v>
      </c>
      <c r="CC21" s="4">
        <v>44760</v>
      </c>
      <c r="CH21">
        <v>0</v>
      </c>
      <c r="CI21" s="4">
        <v>44820</v>
      </c>
      <c r="CJ21" t="s">
        <v>580</v>
      </c>
      <c r="CK21" s="5">
        <v>44872</v>
      </c>
      <c r="CL21" s="4">
        <v>44872</v>
      </c>
      <c r="CM21">
        <v>220</v>
      </c>
      <c r="CN21" t="s">
        <v>581</v>
      </c>
      <c r="CO21">
        <v>52</v>
      </c>
      <c r="CP21" t="s">
        <v>582</v>
      </c>
      <c r="CQ21" t="s">
        <v>112</v>
      </c>
      <c r="CR21" s="5" t="s">
        <v>583</v>
      </c>
      <c r="CS21" t="s">
        <v>584</v>
      </c>
      <c r="CT21">
        <v>52</v>
      </c>
      <c r="CU21" t="s">
        <v>112</v>
      </c>
      <c r="CV21">
        <v>52</v>
      </c>
      <c r="CW21">
        <v>0</v>
      </c>
      <c r="CX21" t="s">
        <v>585</v>
      </c>
      <c r="CY21">
        <v>60</v>
      </c>
      <c r="CZ21">
        <v>168</v>
      </c>
      <c r="DA21">
        <v>108</v>
      </c>
      <c r="DB21" t="s">
        <v>148</v>
      </c>
      <c r="DC21" t="s">
        <v>149</v>
      </c>
      <c r="DD21" t="s">
        <v>579</v>
      </c>
      <c r="DE21" t="s">
        <v>218</v>
      </c>
      <c r="DF21" t="s">
        <v>477</v>
      </c>
    </row>
    <row r="22" spans="1:110" x14ac:dyDescent="0.3">
      <c r="A22">
        <v>198</v>
      </c>
      <c r="B22" t="s">
        <v>1046</v>
      </c>
      <c r="C22">
        <v>460716951</v>
      </c>
      <c r="D22" s="23">
        <v>16999</v>
      </c>
      <c r="E22" t="s">
        <v>152</v>
      </c>
      <c r="F22">
        <v>0</v>
      </c>
      <c r="G22" t="s">
        <v>586</v>
      </c>
      <c r="H22" t="s">
        <v>587</v>
      </c>
      <c r="I22" s="4">
        <v>44682</v>
      </c>
      <c r="J22">
        <v>75</v>
      </c>
      <c r="K22" t="s">
        <v>588</v>
      </c>
      <c r="L22" t="s">
        <v>110</v>
      </c>
      <c r="M22" t="s">
        <v>111</v>
      </c>
      <c r="N22">
        <v>0</v>
      </c>
      <c r="O22" t="s">
        <v>112</v>
      </c>
      <c r="P22">
        <v>0</v>
      </c>
      <c r="Q22" t="s">
        <v>112</v>
      </c>
      <c r="R22">
        <v>0</v>
      </c>
      <c r="S22">
        <v>1</v>
      </c>
      <c r="T22" t="s">
        <v>113</v>
      </c>
      <c r="V22" s="4">
        <v>44704</v>
      </c>
      <c r="Y22">
        <v>93</v>
      </c>
      <c r="Z22">
        <v>22</v>
      </c>
      <c r="AA22" t="s">
        <v>117</v>
      </c>
      <c r="AB22" t="s">
        <v>117</v>
      </c>
      <c r="AC22" t="s">
        <v>189</v>
      </c>
      <c r="AD22" t="s">
        <v>112</v>
      </c>
      <c r="AE22" t="s">
        <v>589</v>
      </c>
      <c r="AF22">
        <v>1</v>
      </c>
      <c r="AG22">
        <v>1</v>
      </c>
      <c r="AH22">
        <v>1</v>
      </c>
      <c r="AI22">
        <v>0</v>
      </c>
      <c r="AJ22">
        <v>0</v>
      </c>
      <c r="AK22">
        <v>0</v>
      </c>
      <c r="AL22">
        <v>3</v>
      </c>
      <c r="AM22" t="s">
        <v>387</v>
      </c>
      <c r="AN22" t="s">
        <v>142</v>
      </c>
      <c r="AP22" t="s">
        <v>117</v>
      </c>
      <c r="AQ22" s="4"/>
      <c r="AR22">
        <v>76</v>
      </c>
      <c r="AT22" t="s">
        <v>590</v>
      </c>
      <c r="AU22" t="s">
        <v>587</v>
      </c>
      <c r="AV22" t="s">
        <v>443</v>
      </c>
      <c r="AW22" t="s">
        <v>275</v>
      </c>
      <c r="AY22" t="s">
        <v>127</v>
      </c>
      <c r="AZ22" t="s">
        <v>591</v>
      </c>
      <c r="BA22" t="s">
        <v>592</v>
      </c>
      <c r="BB22" t="s">
        <v>593</v>
      </c>
      <c r="BD22" t="s">
        <v>594</v>
      </c>
      <c r="BE22" t="s">
        <v>595</v>
      </c>
      <c r="BF22" t="s">
        <v>596</v>
      </c>
      <c r="BG22" t="s">
        <v>597</v>
      </c>
      <c r="BH22" t="s">
        <v>598</v>
      </c>
      <c r="BI22" t="s">
        <v>599</v>
      </c>
      <c r="BJ22" t="s">
        <v>600</v>
      </c>
      <c r="BL22" s="19">
        <v>0</v>
      </c>
      <c r="BM22" s="4">
        <v>45161</v>
      </c>
      <c r="BN22" t="s">
        <v>601</v>
      </c>
      <c r="BO22" s="6">
        <v>50</v>
      </c>
      <c r="BP22" s="6">
        <v>40</v>
      </c>
      <c r="BQ22" s="6">
        <v>23.5680316768577</v>
      </c>
      <c r="BS22" t="s">
        <v>602</v>
      </c>
      <c r="BU22" s="6">
        <v>22.8</v>
      </c>
      <c r="BV22" s="6">
        <v>38.85</v>
      </c>
      <c r="BW22" s="6">
        <v>1.1737451737451701</v>
      </c>
      <c r="BX22" t="s">
        <v>141</v>
      </c>
      <c r="BY22" t="s">
        <v>142</v>
      </c>
      <c r="BZ22" t="s">
        <v>142</v>
      </c>
      <c r="CA22" s="4">
        <v>44682</v>
      </c>
      <c r="CB22" t="s">
        <v>588</v>
      </c>
      <c r="CC22" s="4">
        <v>44704</v>
      </c>
      <c r="CH22">
        <v>0</v>
      </c>
      <c r="CI22" s="4">
        <v>44775</v>
      </c>
      <c r="CJ22" t="s">
        <v>589</v>
      </c>
      <c r="CK22" s="5">
        <v>45162</v>
      </c>
      <c r="CL22" s="4">
        <v>45162</v>
      </c>
      <c r="CM22">
        <v>480</v>
      </c>
      <c r="CN22" t="s">
        <v>603</v>
      </c>
      <c r="CO22">
        <v>387</v>
      </c>
      <c r="CP22" t="s">
        <v>604</v>
      </c>
      <c r="CQ22" t="s">
        <v>112</v>
      </c>
      <c r="CR22" s="5" t="s">
        <v>605</v>
      </c>
      <c r="CT22">
        <v>387</v>
      </c>
      <c r="CV22">
        <v>387</v>
      </c>
      <c r="CW22">
        <v>0</v>
      </c>
      <c r="CY22">
        <v>71</v>
      </c>
      <c r="CZ22">
        <v>93</v>
      </c>
      <c r="DA22">
        <v>22</v>
      </c>
      <c r="DB22" t="s">
        <v>148</v>
      </c>
      <c r="DC22" t="s">
        <v>149</v>
      </c>
      <c r="DD22" t="s">
        <v>183</v>
      </c>
      <c r="DE22" t="s">
        <v>150</v>
      </c>
      <c r="DF22" t="s">
        <v>151</v>
      </c>
    </row>
    <row r="23" spans="1:110" x14ac:dyDescent="0.3">
      <c r="A23">
        <v>201</v>
      </c>
      <c r="B23" t="s">
        <v>1047</v>
      </c>
      <c r="C23">
        <v>430530434</v>
      </c>
      <c r="D23" s="23">
        <v>15856</v>
      </c>
      <c r="E23" t="s">
        <v>152</v>
      </c>
      <c r="F23">
        <v>0</v>
      </c>
      <c r="G23" t="s">
        <v>606</v>
      </c>
      <c r="H23" t="s">
        <v>108</v>
      </c>
      <c r="I23" s="4">
        <v>44678</v>
      </c>
      <c r="J23">
        <v>78</v>
      </c>
      <c r="K23" t="s">
        <v>110</v>
      </c>
      <c r="L23" t="s">
        <v>110</v>
      </c>
      <c r="M23" t="s">
        <v>111</v>
      </c>
      <c r="N23">
        <v>0</v>
      </c>
      <c r="O23" t="s">
        <v>112</v>
      </c>
      <c r="P23">
        <v>0</v>
      </c>
      <c r="Q23" t="s">
        <v>112</v>
      </c>
      <c r="R23">
        <v>1</v>
      </c>
      <c r="S23">
        <v>1</v>
      </c>
      <c r="T23" t="s">
        <v>113</v>
      </c>
      <c r="V23" s="4">
        <v>44678</v>
      </c>
      <c r="X23" t="s">
        <v>607</v>
      </c>
      <c r="Y23">
        <v>107</v>
      </c>
      <c r="Z23">
        <v>0</v>
      </c>
      <c r="AA23" t="s">
        <v>117</v>
      </c>
      <c r="AB23" t="s">
        <v>117</v>
      </c>
      <c r="AC23" t="s">
        <v>189</v>
      </c>
      <c r="AD23" t="s">
        <v>112</v>
      </c>
      <c r="AE23" t="s">
        <v>608</v>
      </c>
      <c r="AF23">
        <v>0</v>
      </c>
      <c r="AG23">
        <v>1</v>
      </c>
      <c r="AH23">
        <v>1</v>
      </c>
      <c r="AI23">
        <v>0</v>
      </c>
      <c r="AJ23">
        <v>0</v>
      </c>
      <c r="AK23">
        <v>0</v>
      </c>
      <c r="AL23">
        <v>3</v>
      </c>
      <c r="AM23" t="s">
        <v>120</v>
      </c>
      <c r="AN23" t="s">
        <v>121</v>
      </c>
      <c r="AO23" t="s">
        <v>122</v>
      </c>
      <c r="AQ23" s="4">
        <v>44803</v>
      </c>
      <c r="AR23">
        <v>79</v>
      </c>
      <c r="AS23" t="s">
        <v>609</v>
      </c>
      <c r="AU23" t="s">
        <v>610</v>
      </c>
      <c r="AV23" t="s">
        <v>611</v>
      </c>
      <c r="AW23" t="s">
        <v>275</v>
      </c>
      <c r="AY23" t="s">
        <v>127</v>
      </c>
      <c r="AZ23" t="s">
        <v>612</v>
      </c>
      <c r="BA23" t="s">
        <v>613</v>
      </c>
      <c r="BB23" t="s">
        <v>614</v>
      </c>
      <c r="BD23" t="s">
        <v>615</v>
      </c>
      <c r="BE23" t="s">
        <v>616</v>
      </c>
      <c r="BF23" t="s">
        <v>617</v>
      </c>
      <c r="BG23" t="s">
        <v>618</v>
      </c>
      <c r="BH23" t="s">
        <v>619</v>
      </c>
      <c r="BI23" t="s">
        <v>620</v>
      </c>
      <c r="BJ23" t="s">
        <v>621</v>
      </c>
      <c r="BK23" t="s">
        <v>608</v>
      </c>
      <c r="BL23" s="19">
        <v>1</v>
      </c>
      <c r="BM23" s="4">
        <v>44866</v>
      </c>
      <c r="BN23" t="s">
        <v>622</v>
      </c>
      <c r="BO23" s="6">
        <v>29.658490998005199</v>
      </c>
      <c r="BP23" s="6">
        <v>34.572189634717098</v>
      </c>
      <c r="BQ23" s="6">
        <v>22.813620901346098</v>
      </c>
      <c r="BR23" t="s">
        <v>623</v>
      </c>
      <c r="BS23" t="s">
        <v>623</v>
      </c>
      <c r="BU23" s="6">
        <v>12.55</v>
      </c>
      <c r="BV23" s="6">
        <v>22.9</v>
      </c>
      <c r="BW23" s="6">
        <v>1.0960698689956301</v>
      </c>
      <c r="BX23" t="s">
        <v>141</v>
      </c>
      <c r="BY23" t="s">
        <v>121</v>
      </c>
      <c r="BZ23" t="s">
        <v>142</v>
      </c>
      <c r="CA23" s="4">
        <v>44678</v>
      </c>
      <c r="CB23" t="s">
        <v>110</v>
      </c>
      <c r="CC23" s="4">
        <v>44678</v>
      </c>
      <c r="CD23" t="s">
        <v>624</v>
      </c>
      <c r="CG23" t="s">
        <v>608</v>
      </c>
      <c r="CH23">
        <v>2</v>
      </c>
      <c r="CI23" s="4">
        <v>44785</v>
      </c>
      <c r="CJ23" t="s">
        <v>531</v>
      </c>
      <c r="CK23" s="5">
        <v>44803</v>
      </c>
      <c r="CL23" s="4">
        <v>44803</v>
      </c>
      <c r="CM23">
        <v>125</v>
      </c>
      <c r="CN23" t="s">
        <v>625</v>
      </c>
      <c r="CO23">
        <v>18</v>
      </c>
      <c r="CP23" t="s">
        <v>626</v>
      </c>
      <c r="CQ23" t="s">
        <v>117</v>
      </c>
      <c r="CR23" s="5" t="s">
        <v>627</v>
      </c>
      <c r="CS23" t="s">
        <v>628</v>
      </c>
      <c r="CT23">
        <v>18</v>
      </c>
      <c r="CU23" t="s">
        <v>112</v>
      </c>
      <c r="CV23">
        <v>18</v>
      </c>
      <c r="CW23">
        <v>0</v>
      </c>
      <c r="CX23" t="s">
        <v>629</v>
      </c>
      <c r="CY23">
        <v>107</v>
      </c>
      <c r="CZ23">
        <v>107</v>
      </c>
      <c r="DA23">
        <v>0</v>
      </c>
      <c r="DB23" t="s">
        <v>148</v>
      </c>
      <c r="DC23" t="s">
        <v>149</v>
      </c>
      <c r="DD23" t="s">
        <v>623</v>
      </c>
      <c r="DE23" t="s">
        <v>150</v>
      </c>
      <c r="DF23" t="s">
        <v>477</v>
      </c>
    </row>
    <row r="24" spans="1:110" x14ac:dyDescent="0.3">
      <c r="A24">
        <v>204</v>
      </c>
      <c r="B24" t="s">
        <v>1048</v>
      </c>
      <c r="C24">
        <v>6002090215</v>
      </c>
      <c r="D24" s="23">
        <v>21955</v>
      </c>
      <c r="E24" t="s">
        <v>106</v>
      </c>
      <c r="F24">
        <v>0</v>
      </c>
      <c r="G24" t="s">
        <v>630</v>
      </c>
      <c r="H24" t="s">
        <v>631</v>
      </c>
      <c r="I24" s="4">
        <v>44634</v>
      </c>
      <c r="J24">
        <v>62</v>
      </c>
      <c r="K24" t="s">
        <v>164</v>
      </c>
      <c r="L24" t="s">
        <v>110</v>
      </c>
      <c r="M24" t="s">
        <v>111</v>
      </c>
      <c r="N24">
        <v>0</v>
      </c>
      <c r="O24" t="s">
        <v>112</v>
      </c>
      <c r="P24">
        <v>0</v>
      </c>
      <c r="Q24" t="s">
        <v>112</v>
      </c>
      <c r="R24">
        <v>0</v>
      </c>
      <c r="S24">
        <v>1</v>
      </c>
      <c r="T24" t="s">
        <v>113</v>
      </c>
      <c r="V24" s="4">
        <v>44663</v>
      </c>
      <c r="Y24">
        <v>123</v>
      </c>
      <c r="Z24">
        <v>29</v>
      </c>
      <c r="AA24" t="s">
        <v>112</v>
      </c>
      <c r="AB24" t="s">
        <v>117</v>
      </c>
      <c r="AC24" t="s">
        <v>118</v>
      </c>
      <c r="AD24" t="s">
        <v>112</v>
      </c>
      <c r="AE24" t="s">
        <v>238</v>
      </c>
      <c r="AF24">
        <v>0</v>
      </c>
      <c r="AG24">
        <v>0</v>
      </c>
      <c r="AH24">
        <v>1</v>
      </c>
      <c r="AI24">
        <v>0</v>
      </c>
      <c r="AJ24">
        <v>0</v>
      </c>
      <c r="AK24">
        <v>0</v>
      </c>
      <c r="AL24">
        <v>2</v>
      </c>
      <c r="AM24" t="s">
        <v>387</v>
      </c>
      <c r="AN24" t="s">
        <v>142</v>
      </c>
      <c r="AP24" t="s">
        <v>112</v>
      </c>
      <c r="AQ24" s="4"/>
      <c r="AR24">
        <v>62</v>
      </c>
      <c r="AS24" t="s">
        <v>632</v>
      </c>
      <c r="AT24" t="s">
        <v>633</v>
      </c>
      <c r="AU24" t="s">
        <v>631</v>
      </c>
      <c r="AV24" t="s">
        <v>132</v>
      </c>
      <c r="AW24" t="s">
        <v>275</v>
      </c>
      <c r="AY24" t="s">
        <v>127</v>
      </c>
      <c r="AZ24" t="s">
        <v>634</v>
      </c>
      <c r="BA24" t="s">
        <v>635</v>
      </c>
      <c r="BB24" t="s">
        <v>636</v>
      </c>
      <c r="BD24" t="s">
        <v>637</v>
      </c>
      <c r="BE24" t="s">
        <v>595</v>
      </c>
      <c r="BF24" t="s">
        <v>638</v>
      </c>
      <c r="BG24" t="s">
        <v>639</v>
      </c>
      <c r="BH24" t="s">
        <v>640</v>
      </c>
      <c r="BI24" t="s">
        <v>641</v>
      </c>
      <c r="BJ24" t="s">
        <v>642</v>
      </c>
      <c r="BK24" t="s">
        <v>238</v>
      </c>
      <c r="BL24" s="19">
        <v>0</v>
      </c>
      <c r="BM24" s="4">
        <v>45161</v>
      </c>
      <c r="BN24" t="s">
        <v>643</v>
      </c>
      <c r="BO24" s="6">
        <v>50</v>
      </c>
      <c r="BP24" s="6">
        <v>37.7275481565486</v>
      </c>
      <c r="BQ24" s="6">
        <v>27.870324680346702</v>
      </c>
      <c r="BS24" t="s">
        <v>644</v>
      </c>
      <c r="BU24" s="6">
        <v>10.8</v>
      </c>
      <c r="BV24" s="6">
        <v>22.5</v>
      </c>
      <c r="BW24" s="6">
        <v>0.96</v>
      </c>
      <c r="BX24" t="s">
        <v>141</v>
      </c>
      <c r="BY24" t="s">
        <v>142</v>
      </c>
      <c r="BZ24" t="s">
        <v>142</v>
      </c>
      <c r="CA24" s="4">
        <v>44634</v>
      </c>
      <c r="CB24" t="s">
        <v>164</v>
      </c>
      <c r="CC24" s="4">
        <v>44663</v>
      </c>
      <c r="CH24">
        <v>0</v>
      </c>
      <c r="CI24" s="4">
        <v>44757</v>
      </c>
      <c r="CJ24" t="s">
        <v>630</v>
      </c>
      <c r="CK24" s="5">
        <v>45162</v>
      </c>
      <c r="CL24" s="4">
        <v>45162</v>
      </c>
      <c r="CM24">
        <v>528</v>
      </c>
      <c r="CN24" t="s">
        <v>645</v>
      </c>
      <c r="CO24">
        <v>405</v>
      </c>
      <c r="CP24" t="s">
        <v>646</v>
      </c>
      <c r="CQ24" t="s">
        <v>112</v>
      </c>
      <c r="CR24" s="5" t="s">
        <v>455</v>
      </c>
      <c r="CT24">
        <v>405</v>
      </c>
      <c r="CV24">
        <v>405</v>
      </c>
      <c r="CW24">
        <v>0</v>
      </c>
      <c r="CY24">
        <v>94</v>
      </c>
      <c r="CZ24">
        <v>123</v>
      </c>
      <c r="DA24">
        <v>29</v>
      </c>
      <c r="DB24" t="s">
        <v>148</v>
      </c>
      <c r="DC24" t="s">
        <v>149</v>
      </c>
      <c r="DD24" t="s">
        <v>183</v>
      </c>
      <c r="DE24" t="s">
        <v>150</v>
      </c>
      <c r="DF24" t="s">
        <v>151</v>
      </c>
    </row>
    <row r="25" spans="1:110" x14ac:dyDescent="0.3">
      <c r="A25">
        <v>206</v>
      </c>
      <c r="B25" t="s">
        <v>1049</v>
      </c>
      <c r="C25">
        <v>500922389</v>
      </c>
      <c r="D25" s="23">
        <v>18528</v>
      </c>
      <c r="E25" t="s">
        <v>106</v>
      </c>
      <c r="F25">
        <v>0</v>
      </c>
      <c r="G25" t="s">
        <v>647</v>
      </c>
      <c r="H25" t="s">
        <v>108</v>
      </c>
      <c r="I25" s="4">
        <v>44641</v>
      </c>
      <c r="J25">
        <v>71</v>
      </c>
      <c r="K25" t="s">
        <v>648</v>
      </c>
      <c r="L25" t="s">
        <v>649</v>
      </c>
      <c r="M25" t="s">
        <v>649</v>
      </c>
      <c r="N25">
        <v>0</v>
      </c>
      <c r="O25" t="s">
        <v>117</v>
      </c>
      <c r="P25">
        <v>0</v>
      </c>
      <c r="Q25" t="s">
        <v>112</v>
      </c>
      <c r="R25">
        <v>1</v>
      </c>
      <c r="S25">
        <v>1</v>
      </c>
      <c r="T25" t="s">
        <v>113</v>
      </c>
      <c r="V25" s="4">
        <v>44741</v>
      </c>
      <c r="Y25">
        <v>130</v>
      </c>
      <c r="Z25">
        <v>100</v>
      </c>
      <c r="AA25" t="s">
        <v>112</v>
      </c>
      <c r="AB25" t="s">
        <v>117</v>
      </c>
      <c r="AC25" t="s">
        <v>386</v>
      </c>
      <c r="AD25" t="s">
        <v>112</v>
      </c>
      <c r="AE25" t="s">
        <v>393</v>
      </c>
      <c r="AF25">
        <v>0</v>
      </c>
      <c r="AG25">
        <v>0</v>
      </c>
      <c r="AH25">
        <v>1</v>
      </c>
      <c r="AI25">
        <v>0</v>
      </c>
      <c r="AJ25">
        <v>0</v>
      </c>
      <c r="AK25">
        <v>0</v>
      </c>
      <c r="AL25">
        <v>2</v>
      </c>
      <c r="AM25" t="s">
        <v>387</v>
      </c>
      <c r="AN25" t="s">
        <v>142</v>
      </c>
      <c r="AP25" t="s">
        <v>112</v>
      </c>
      <c r="AQ25" s="4"/>
      <c r="AR25">
        <v>71</v>
      </c>
      <c r="AT25" t="s">
        <v>650</v>
      </c>
      <c r="AU25" t="s">
        <v>569</v>
      </c>
      <c r="AV25" t="s">
        <v>651</v>
      </c>
      <c r="AW25" t="s">
        <v>275</v>
      </c>
      <c r="AY25" t="s">
        <v>127</v>
      </c>
      <c r="AZ25" t="s">
        <v>652</v>
      </c>
      <c r="BA25" t="s">
        <v>573</v>
      </c>
      <c r="BB25" t="s">
        <v>653</v>
      </c>
      <c r="BD25" t="s">
        <v>654</v>
      </c>
      <c r="BE25" t="s">
        <v>655</v>
      </c>
      <c r="BF25" t="s">
        <v>656</v>
      </c>
      <c r="BG25" t="s">
        <v>657</v>
      </c>
      <c r="BH25" t="s">
        <v>658</v>
      </c>
      <c r="BI25" t="s">
        <v>659</v>
      </c>
      <c r="BJ25" t="s">
        <v>660</v>
      </c>
      <c r="BK25" t="s">
        <v>393</v>
      </c>
      <c r="BL25" s="19">
        <v>0</v>
      </c>
      <c r="BM25" s="4">
        <v>45161</v>
      </c>
      <c r="BN25" t="s">
        <v>661</v>
      </c>
      <c r="BO25" s="6">
        <v>50</v>
      </c>
      <c r="BP25" s="6">
        <v>36.847967998348501</v>
      </c>
      <c r="BQ25" s="6">
        <v>21.636596697023101</v>
      </c>
      <c r="BS25" t="s">
        <v>662</v>
      </c>
      <c r="BU25" s="6">
        <v>37.700000000000003</v>
      </c>
      <c r="BV25" s="6">
        <v>75.95</v>
      </c>
      <c r="BW25" s="6">
        <v>0.99275839368005303</v>
      </c>
      <c r="BX25" t="s">
        <v>141</v>
      </c>
      <c r="BY25" t="s">
        <v>142</v>
      </c>
      <c r="BZ25" t="s">
        <v>142</v>
      </c>
      <c r="CA25" s="4">
        <v>44641</v>
      </c>
      <c r="CB25" t="s">
        <v>648</v>
      </c>
      <c r="CC25" s="4">
        <v>44741</v>
      </c>
      <c r="CH25">
        <v>0</v>
      </c>
      <c r="CI25" s="4">
        <v>44771</v>
      </c>
      <c r="CJ25" t="s">
        <v>647</v>
      </c>
      <c r="CK25" s="5">
        <v>45162</v>
      </c>
      <c r="CL25" s="4">
        <v>45162</v>
      </c>
      <c r="CM25">
        <v>521</v>
      </c>
      <c r="CN25" t="s">
        <v>663</v>
      </c>
      <c r="CO25">
        <v>391</v>
      </c>
      <c r="CP25" t="s">
        <v>664</v>
      </c>
      <c r="CQ25" t="s">
        <v>112</v>
      </c>
      <c r="CR25" s="5" t="s">
        <v>455</v>
      </c>
      <c r="CT25">
        <v>391</v>
      </c>
      <c r="CV25">
        <v>391</v>
      </c>
      <c r="CW25">
        <v>0</v>
      </c>
      <c r="CY25">
        <v>30</v>
      </c>
      <c r="CZ25">
        <v>130</v>
      </c>
      <c r="DA25">
        <v>100</v>
      </c>
      <c r="DB25" t="s">
        <v>148</v>
      </c>
      <c r="DC25" t="s">
        <v>149</v>
      </c>
      <c r="DD25" t="s">
        <v>183</v>
      </c>
      <c r="DE25" t="s">
        <v>665</v>
      </c>
      <c r="DF25" t="s">
        <v>477</v>
      </c>
    </row>
    <row r="26" spans="1:110" x14ac:dyDescent="0.3">
      <c r="A26">
        <v>209</v>
      </c>
      <c r="B26" t="s">
        <v>1050</v>
      </c>
      <c r="C26">
        <v>6307290902</v>
      </c>
      <c r="D26" s="23">
        <v>23221</v>
      </c>
      <c r="E26" t="s">
        <v>152</v>
      </c>
      <c r="F26">
        <v>0</v>
      </c>
      <c r="G26" t="s">
        <v>666</v>
      </c>
      <c r="H26" t="s">
        <v>667</v>
      </c>
      <c r="I26" s="4">
        <v>44754</v>
      </c>
      <c r="J26">
        <v>58</v>
      </c>
      <c r="K26" t="s">
        <v>668</v>
      </c>
      <c r="L26" t="s">
        <v>155</v>
      </c>
      <c r="M26" t="s">
        <v>111</v>
      </c>
      <c r="N26">
        <v>0</v>
      </c>
      <c r="O26" t="s">
        <v>112</v>
      </c>
      <c r="P26">
        <v>0</v>
      </c>
      <c r="Q26" t="s">
        <v>112</v>
      </c>
      <c r="R26">
        <v>0</v>
      </c>
      <c r="S26">
        <v>1</v>
      </c>
      <c r="T26" t="s">
        <v>113</v>
      </c>
      <c r="V26" s="4">
        <v>44775</v>
      </c>
      <c r="Y26">
        <v>30</v>
      </c>
      <c r="Z26">
        <v>21</v>
      </c>
      <c r="AA26" t="s">
        <v>112</v>
      </c>
      <c r="AB26" t="s">
        <v>117</v>
      </c>
      <c r="AC26" t="s">
        <v>189</v>
      </c>
      <c r="AD26" t="s">
        <v>112</v>
      </c>
      <c r="AE26" t="s">
        <v>669</v>
      </c>
      <c r="AF26">
        <v>1</v>
      </c>
      <c r="AG26">
        <v>1</v>
      </c>
      <c r="AH26">
        <v>1</v>
      </c>
      <c r="AI26">
        <v>0</v>
      </c>
      <c r="AJ26">
        <v>0</v>
      </c>
      <c r="AK26">
        <v>0</v>
      </c>
      <c r="AL26">
        <v>3</v>
      </c>
      <c r="AM26" t="s">
        <v>387</v>
      </c>
      <c r="AN26" t="s">
        <v>142</v>
      </c>
      <c r="AP26" t="s">
        <v>117</v>
      </c>
      <c r="AQ26" s="4"/>
      <c r="AR26">
        <v>59</v>
      </c>
      <c r="AS26" t="s">
        <v>432</v>
      </c>
      <c r="AT26" t="s">
        <v>670</v>
      </c>
      <c r="AU26" t="s">
        <v>667</v>
      </c>
      <c r="AV26" t="s">
        <v>671</v>
      </c>
      <c r="AW26" t="s">
        <v>672</v>
      </c>
      <c r="AY26" t="s">
        <v>505</v>
      </c>
      <c r="AZ26" t="s">
        <v>347</v>
      </c>
      <c r="BA26" t="s">
        <v>673</v>
      </c>
      <c r="BB26" t="s">
        <v>674</v>
      </c>
      <c r="BD26" t="s">
        <v>675</v>
      </c>
      <c r="BE26" t="s">
        <v>676</v>
      </c>
      <c r="BF26" t="s">
        <v>677</v>
      </c>
      <c r="BG26" t="s">
        <v>678</v>
      </c>
      <c r="BH26" t="s">
        <v>679</v>
      </c>
      <c r="BI26" t="s">
        <v>680</v>
      </c>
      <c r="BJ26" t="s">
        <v>681</v>
      </c>
      <c r="BL26" s="19">
        <v>0</v>
      </c>
      <c r="BM26" s="4">
        <v>45159</v>
      </c>
      <c r="BN26" t="s">
        <v>682</v>
      </c>
      <c r="BO26" s="6">
        <v>31.904723913763199</v>
      </c>
      <c r="BP26" s="6">
        <v>32.0420056441112</v>
      </c>
      <c r="BQ26" s="6">
        <v>19.627070722097699</v>
      </c>
      <c r="BR26" t="s">
        <v>683</v>
      </c>
      <c r="BS26" t="s">
        <v>683</v>
      </c>
      <c r="BU26" s="6">
        <v>18.100000000000001</v>
      </c>
      <c r="BV26" s="6">
        <v>27.7</v>
      </c>
      <c r="BW26" s="6">
        <v>1.3068592057761701</v>
      </c>
      <c r="BX26" t="s">
        <v>141</v>
      </c>
      <c r="BY26" t="s">
        <v>142</v>
      </c>
      <c r="BZ26" t="s">
        <v>142</v>
      </c>
      <c r="CA26" s="4">
        <v>44754</v>
      </c>
      <c r="CB26" t="s">
        <v>668</v>
      </c>
      <c r="CC26" s="4">
        <v>44775</v>
      </c>
      <c r="CH26">
        <v>0</v>
      </c>
      <c r="CI26" s="4">
        <v>44784</v>
      </c>
      <c r="CJ26" t="s">
        <v>666</v>
      </c>
      <c r="CK26" s="5">
        <v>45194</v>
      </c>
      <c r="CL26" s="4">
        <v>45194</v>
      </c>
      <c r="CM26">
        <v>440</v>
      </c>
      <c r="CN26" t="s">
        <v>684</v>
      </c>
      <c r="CO26">
        <v>410</v>
      </c>
      <c r="CP26" t="s">
        <v>685</v>
      </c>
      <c r="CQ26" t="s">
        <v>112</v>
      </c>
      <c r="CR26" s="5" t="s">
        <v>686</v>
      </c>
      <c r="CT26">
        <v>410</v>
      </c>
      <c r="CV26">
        <v>410</v>
      </c>
      <c r="CW26">
        <v>0</v>
      </c>
      <c r="CY26">
        <v>9</v>
      </c>
      <c r="CZ26">
        <v>30</v>
      </c>
      <c r="DA26">
        <v>21</v>
      </c>
      <c r="DB26" t="s">
        <v>148</v>
      </c>
      <c r="DC26" t="s">
        <v>149</v>
      </c>
      <c r="DD26" t="s">
        <v>683</v>
      </c>
      <c r="DE26" t="s">
        <v>150</v>
      </c>
      <c r="DF26" t="s">
        <v>151</v>
      </c>
    </row>
    <row r="27" spans="1:110" x14ac:dyDescent="0.3">
      <c r="A27">
        <v>212</v>
      </c>
      <c r="B27" t="s">
        <v>1051</v>
      </c>
      <c r="C27">
        <v>480425403</v>
      </c>
      <c r="D27" s="23">
        <v>17648</v>
      </c>
      <c r="E27" t="s">
        <v>152</v>
      </c>
      <c r="F27">
        <v>0</v>
      </c>
      <c r="G27" t="s">
        <v>687</v>
      </c>
      <c r="H27" t="s">
        <v>688</v>
      </c>
      <c r="I27" s="4">
        <v>44790</v>
      </c>
      <c r="J27">
        <v>74</v>
      </c>
      <c r="K27" t="s">
        <v>689</v>
      </c>
      <c r="N27">
        <v>0</v>
      </c>
      <c r="O27" t="s">
        <v>112</v>
      </c>
      <c r="P27">
        <v>0</v>
      </c>
      <c r="Q27" t="s">
        <v>112</v>
      </c>
      <c r="R27">
        <v>0</v>
      </c>
      <c r="S27">
        <v>1</v>
      </c>
      <c r="T27" t="s">
        <v>113</v>
      </c>
      <c r="V27" s="4">
        <v>44805</v>
      </c>
      <c r="Y27">
        <v>89</v>
      </c>
      <c r="Z27">
        <v>15</v>
      </c>
      <c r="AA27" t="s">
        <v>117</v>
      </c>
      <c r="AB27" t="s">
        <v>117</v>
      </c>
      <c r="AC27" t="s">
        <v>386</v>
      </c>
      <c r="AD27" t="s">
        <v>112</v>
      </c>
      <c r="AE27" t="s">
        <v>215</v>
      </c>
      <c r="AF27">
        <v>1</v>
      </c>
      <c r="AG27">
        <v>1</v>
      </c>
      <c r="AH27">
        <v>1</v>
      </c>
      <c r="AI27">
        <v>1</v>
      </c>
      <c r="AJ27">
        <v>1</v>
      </c>
      <c r="AK27">
        <v>0</v>
      </c>
      <c r="AL27">
        <v>4</v>
      </c>
      <c r="AM27" t="s">
        <v>120</v>
      </c>
      <c r="AN27" t="s">
        <v>142</v>
      </c>
      <c r="AP27" t="s">
        <v>117</v>
      </c>
      <c r="AQ27" s="4">
        <v>45063</v>
      </c>
      <c r="AR27">
        <v>74</v>
      </c>
      <c r="AU27" t="s">
        <v>690</v>
      </c>
      <c r="AV27" t="s">
        <v>691</v>
      </c>
      <c r="AW27" t="s">
        <v>412</v>
      </c>
      <c r="AY27" t="s">
        <v>196</v>
      </c>
      <c r="AZ27" t="s">
        <v>692</v>
      </c>
      <c r="BA27" t="s">
        <v>693</v>
      </c>
      <c r="BB27" t="s">
        <v>694</v>
      </c>
      <c r="BD27" t="s">
        <v>215</v>
      </c>
      <c r="BE27" t="s">
        <v>695</v>
      </c>
      <c r="BF27" t="s">
        <v>615</v>
      </c>
      <c r="BG27" t="s">
        <v>696</v>
      </c>
      <c r="BH27" t="s">
        <v>697</v>
      </c>
      <c r="BI27" t="s">
        <v>698</v>
      </c>
      <c r="BJ27" t="s">
        <v>699</v>
      </c>
      <c r="BL27" s="19">
        <v>1</v>
      </c>
      <c r="BM27" s="4">
        <v>44994</v>
      </c>
      <c r="BN27" t="s">
        <v>700</v>
      </c>
      <c r="BO27" s="6">
        <v>35.878269743042303</v>
      </c>
      <c r="BP27" s="6">
        <v>32.349352517478103</v>
      </c>
      <c r="BQ27" s="6">
        <v>20.003778403379901</v>
      </c>
      <c r="BR27" t="s">
        <v>701</v>
      </c>
      <c r="BS27" t="s">
        <v>701</v>
      </c>
      <c r="BU27" s="6">
        <v>11.95</v>
      </c>
      <c r="BV27" s="6">
        <v>26.4</v>
      </c>
      <c r="BW27" s="6">
        <v>0.90530303030303005</v>
      </c>
      <c r="BX27" t="s">
        <v>141</v>
      </c>
      <c r="BY27" t="s">
        <v>142</v>
      </c>
      <c r="BZ27" t="s">
        <v>142</v>
      </c>
      <c r="CA27" s="4">
        <v>44790</v>
      </c>
      <c r="CB27" t="s">
        <v>689</v>
      </c>
      <c r="CC27" s="4">
        <v>44805</v>
      </c>
      <c r="CH27">
        <v>0</v>
      </c>
      <c r="CI27" s="4">
        <v>44879</v>
      </c>
      <c r="CJ27" t="s">
        <v>702</v>
      </c>
      <c r="CK27" s="5">
        <v>45063</v>
      </c>
      <c r="CL27" s="4">
        <v>45063</v>
      </c>
      <c r="CM27">
        <v>273</v>
      </c>
      <c r="CN27" t="s">
        <v>703</v>
      </c>
      <c r="CO27">
        <v>184</v>
      </c>
      <c r="CP27" t="s">
        <v>704</v>
      </c>
      <c r="CR27" s="5" t="s">
        <v>705</v>
      </c>
      <c r="CS27" t="s">
        <v>572</v>
      </c>
      <c r="CT27">
        <v>184</v>
      </c>
      <c r="CU27" t="s">
        <v>117</v>
      </c>
      <c r="CV27">
        <v>184</v>
      </c>
      <c r="CW27">
        <v>1</v>
      </c>
      <c r="CX27" t="s">
        <v>147</v>
      </c>
      <c r="CY27">
        <v>74</v>
      </c>
      <c r="CZ27">
        <v>89</v>
      </c>
      <c r="DA27">
        <v>15</v>
      </c>
      <c r="DB27" t="s">
        <v>148</v>
      </c>
      <c r="DC27" t="s">
        <v>149</v>
      </c>
      <c r="DD27" t="s">
        <v>701</v>
      </c>
      <c r="DF27" t="s">
        <v>151</v>
      </c>
    </row>
    <row r="28" spans="1:110" x14ac:dyDescent="0.3">
      <c r="A28">
        <v>214</v>
      </c>
      <c r="B28" t="s">
        <v>1052</v>
      </c>
      <c r="C28">
        <v>500104042</v>
      </c>
      <c r="D28" s="23">
        <v>18267</v>
      </c>
      <c r="E28" t="s">
        <v>152</v>
      </c>
      <c r="F28">
        <v>0</v>
      </c>
      <c r="G28" t="s">
        <v>595</v>
      </c>
      <c r="H28" t="s">
        <v>706</v>
      </c>
      <c r="I28" s="4">
        <v>39217</v>
      </c>
      <c r="J28">
        <v>57</v>
      </c>
      <c r="K28" t="s">
        <v>707</v>
      </c>
      <c r="L28" t="s">
        <v>649</v>
      </c>
      <c r="M28" t="s">
        <v>649</v>
      </c>
      <c r="N28">
        <v>0</v>
      </c>
      <c r="O28" t="s">
        <v>117</v>
      </c>
      <c r="P28">
        <v>0</v>
      </c>
      <c r="Q28" t="s">
        <v>112</v>
      </c>
      <c r="R28">
        <v>1</v>
      </c>
      <c r="S28">
        <v>0</v>
      </c>
      <c r="T28" t="s">
        <v>708</v>
      </c>
      <c r="V28" s="4">
        <v>44664</v>
      </c>
      <c r="Y28">
        <v>5594</v>
      </c>
      <c r="Z28">
        <v>5447</v>
      </c>
      <c r="AA28" t="s">
        <v>112</v>
      </c>
      <c r="AB28" t="s">
        <v>117</v>
      </c>
      <c r="AC28" t="s">
        <v>386</v>
      </c>
      <c r="AD28" t="s">
        <v>112</v>
      </c>
      <c r="AE28" t="s">
        <v>455</v>
      </c>
      <c r="AF28">
        <v>0</v>
      </c>
      <c r="AG28">
        <v>1</v>
      </c>
      <c r="AH28">
        <v>0</v>
      </c>
      <c r="AI28">
        <v>0</v>
      </c>
      <c r="AJ28">
        <v>0</v>
      </c>
      <c r="AK28">
        <v>0</v>
      </c>
      <c r="AL28">
        <v>1</v>
      </c>
      <c r="AM28" t="s">
        <v>387</v>
      </c>
      <c r="AN28" t="s">
        <v>142</v>
      </c>
      <c r="AP28" t="s">
        <v>112</v>
      </c>
      <c r="AQ28" s="4"/>
      <c r="AR28">
        <v>72</v>
      </c>
      <c r="AS28" t="s">
        <v>709</v>
      </c>
      <c r="AT28" t="s">
        <v>710</v>
      </c>
      <c r="AU28" t="s">
        <v>706</v>
      </c>
      <c r="AV28" t="s">
        <v>711</v>
      </c>
      <c r="AW28" t="s">
        <v>275</v>
      </c>
      <c r="AY28" t="s">
        <v>127</v>
      </c>
      <c r="AZ28" t="s">
        <v>591</v>
      </c>
      <c r="BA28" t="s">
        <v>712</v>
      </c>
      <c r="BB28" t="s">
        <v>369</v>
      </c>
      <c r="BD28" t="s">
        <v>498</v>
      </c>
      <c r="BE28" t="s">
        <v>713</v>
      </c>
      <c r="BF28" t="s">
        <v>503</v>
      </c>
      <c r="BG28" t="s">
        <v>714</v>
      </c>
      <c r="BH28" t="s">
        <v>715</v>
      </c>
      <c r="BI28" t="s">
        <v>716</v>
      </c>
      <c r="BJ28" t="s">
        <v>717</v>
      </c>
      <c r="BK28" t="s">
        <v>455</v>
      </c>
      <c r="BL28" s="19">
        <v>0</v>
      </c>
      <c r="BM28" s="4">
        <v>45161</v>
      </c>
      <c r="BN28" t="s">
        <v>718</v>
      </c>
      <c r="BO28" s="6">
        <v>36.037840201822597</v>
      </c>
      <c r="BP28" s="6">
        <v>32.018672483966199</v>
      </c>
      <c r="BQ28" s="6">
        <v>19.765490732279599</v>
      </c>
      <c r="BR28" t="s">
        <v>719</v>
      </c>
      <c r="BS28" t="s">
        <v>719</v>
      </c>
      <c r="BU28" s="6">
        <v>15.55</v>
      </c>
      <c r="BV28" s="6">
        <v>29.4</v>
      </c>
      <c r="BW28" s="6">
        <v>1.0578231292517</v>
      </c>
      <c r="BX28" t="s">
        <v>141</v>
      </c>
      <c r="BY28" t="s">
        <v>142</v>
      </c>
      <c r="BZ28" t="s">
        <v>142</v>
      </c>
      <c r="CA28" s="4">
        <v>39217</v>
      </c>
      <c r="CB28" t="s">
        <v>707</v>
      </c>
      <c r="CC28" s="4">
        <v>44664</v>
      </c>
      <c r="CH28">
        <v>0</v>
      </c>
      <c r="CI28" s="4">
        <v>44811</v>
      </c>
      <c r="CJ28" t="s">
        <v>595</v>
      </c>
      <c r="CK28" s="5">
        <v>45170</v>
      </c>
      <c r="CL28" s="4">
        <v>45170</v>
      </c>
      <c r="CM28">
        <v>5953</v>
      </c>
      <c r="CN28" t="s">
        <v>720</v>
      </c>
      <c r="CO28">
        <v>359</v>
      </c>
      <c r="CP28" t="s">
        <v>721</v>
      </c>
      <c r="CQ28" t="s">
        <v>112</v>
      </c>
      <c r="CR28" s="5" t="s">
        <v>455</v>
      </c>
      <c r="CT28">
        <v>359</v>
      </c>
      <c r="CV28">
        <v>359</v>
      </c>
      <c r="CW28">
        <v>0</v>
      </c>
      <c r="CY28">
        <v>147</v>
      </c>
      <c r="CZ28">
        <v>5594</v>
      </c>
      <c r="DA28">
        <v>5447</v>
      </c>
      <c r="DB28" t="s">
        <v>148</v>
      </c>
      <c r="DC28" t="s">
        <v>149</v>
      </c>
      <c r="DD28" t="s">
        <v>719</v>
      </c>
      <c r="DE28" t="s">
        <v>665</v>
      </c>
      <c r="DF28" t="s">
        <v>477</v>
      </c>
    </row>
    <row r="29" spans="1:110" x14ac:dyDescent="0.3">
      <c r="A29">
        <v>215</v>
      </c>
      <c r="B29" t="s">
        <v>1053</v>
      </c>
      <c r="C29">
        <v>7006095866</v>
      </c>
      <c r="D29" s="23">
        <v>25728</v>
      </c>
      <c r="E29" t="s">
        <v>239</v>
      </c>
      <c r="F29">
        <v>1</v>
      </c>
      <c r="H29" t="s">
        <v>275</v>
      </c>
      <c r="I29" s="4">
        <v>42617</v>
      </c>
      <c r="J29">
        <v>46</v>
      </c>
      <c r="K29" t="s">
        <v>110</v>
      </c>
      <c r="L29" t="s">
        <v>218</v>
      </c>
      <c r="M29" t="s">
        <v>218</v>
      </c>
      <c r="N29">
        <v>1</v>
      </c>
      <c r="O29" t="s">
        <v>112</v>
      </c>
      <c r="P29">
        <v>1</v>
      </c>
      <c r="Q29" t="s">
        <v>112</v>
      </c>
      <c r="R29">
        <v>1</v>
      </c>
      <c r="S29">
        <v>0</v>
      </c>
      <c r="T29" t="s">
        <v>459</v>
      </c>
      <c r="V29" s="4">
        <v>44830</v>
      </c>
      <c r="Y29">
        <v>2213</v>
      </c>
      <c r="Z29">
        <v>2213</v>
      </c>
      <c r="AA29" t="s">
        <v>112</v>
      </c>
      <c r="AB29" t="s">
        <v>117</v>
      </c>
      <c r="AC29" t="s">
        <v>386</v>
      </c>
      <c r="AD29" t="s">
        <v>112</v>
      </c>
      <c r="AE29" t="s">
        <v>722</v>
      </c>
      <c r="AF29">
        <v>1</v>
      </c>
      <c r="AG29">
        <v>1</v>
      </c>
      <c r="AH29">
        <v>1</v>
      </c>
      <c r="AI29">
        <v>0</v>
      </c>
      <c r="AJ29">
        <v>0</v>
      </c>
      <c r="AK29">
        <v>0</v>
      </c>
      <c r="AL29">
        <v>3</v>
      </c>
      <c r="AM29" t="s">
        <v>387</v>
      </c>
      <c r="AN29" t="s">
        <v>142</v>
      </c>
      <c r="AP29" t="s">
        <v>112</v>
      </c>
      <c r="AQ29" s="4">
        <v>44907</v>
      </c>
      <c r="AR29">
        <v>52</v>
      </c>
      <c r="AT29" t="s">
        <v>723</v>
      </c>
      <c r="AU29" t="s">
        <v>275</v>
      </c>
      <c r="AV29" t="s">
        <v>724</v>
      </c>
      <c r="AW29" t="s">
        <v>275</v>
      </c>
      <c r="AY29" t="s">
        <v>127</v>
      </c>
      <c r="AZ29" t="s">
        <v>725</v>
      </c>
      <c r="BA29" t="s">
        <v>726</v>
      </c>
      <c r="BB29" t="s">
        <v>727</v>
      </c>
      <c r="BD29" t="s">
        <v>522</v>
      </c>
      <c r="BE29" t="s">
        <v>728</v>
      </c>
      <c r="BF29" t="s">
        <v>271</v>
      </c>
      <c r="BG29" t="s">
        <v>729</v>
      </c>
      <c r="BH29" t="s">
        <v>730</v>
      </c>
      <c r="BI29" t="s">
        <v>731</v>
      </c>
      <c r="BJ29" t="s">
        <v>732</v>
      </c>
      <c r="BK29" t="s">
        <v>722</v>
      </c>
      <c r="BL29" s="19">
        <v>0</v>
      </c>
      <c r="BM29" s="4">
        <v>45161</v>
      </c>
      <c r="BN29" t="s">
        <v>733</v>
      </c>
      <c r="BO29" s="6">
        <v>35.249496780246297</v>
      </c>
      <c r="BP29" s="6">
        <v>31.787049806292298</v>
      </c>
      <c r="BQ29" s="6">
        <v>19.960192709676001</v>
      </c>
      <c r="BR29" t="s">
        <v>734</v>
      </c>
      <c r="BS29" t="s">
        <v>734</v>
      </c>
      <c r="BU29" s="6">
        <v>1.45</v>
      </c>
      <c r="BV29" s="6">
        <v>4.25</v>
      </c>
      <c r="BW29" s="6">
        <v>0.68235294117647105</v>
      </c>
      <c r="BX29" t="s">
        <v>141</v>
      </c>
      <c r="BY29" t="s">
        <v>142</v>
      </c>
      <c r="BZ29" t="s">
        <v>142</v>
      </c>
      <c r="CA29" s="4">
        <v>42617</v>
      </c>
      <c r="CB29" t="s">
        <v>110</v>
      </c>
      <c r="CC29" s="4">
        <v>44830</v>
      </c>
      <c r="CH29">
        <v>0</v>
      </c>
      <c r="CI29" s="4">
        <v>44830</v>
      </c>
      <c r="CJ29" t="s">
        <v>735</v>
      </c>
      <c r="CK29" s="5">
        <v>44907</v>
      </c>
      <c r="CL29" s="4">
        <v>44907</v>
      </c>
      <c r="CM29">
        <v>2290</v>
      </c>
      <c r="CN29" t="s">
        <v>736</v>
      </c>
      <c r="CO29">
        <v>77</v>
      </c>
      <c r="CP29" t="s">
        <v>737</v>
      </c>
      <c r="CQ29" t="s">
        <v>112</v>
      </c>
      <c r="CR29" s="5" t="s">
        <v>738</v>
      </c>
      <c r="CS29" t="s">
        <v>739</v>
      </c>
      <c r="CT29">
        <v>77</v>
      </c>
      <c r="CU29" t="s">
        <v>112</v>
      </c>
      <c r="CV29">
        <v>77</v>
      </c>
      <c r="CW29">
        <v>0</v>
      </c>
      <c r="CX29" t="s">
        <v>629</v>
      </c>
      <c r="CY29">
        <v>0</v>
      </c>
      <c r="CZ29">
        <v>2213</v>
      </c>
      <c r="DA29">
        <v>2213</v>
      </c>
      <c r="DB29" t="s">
        <v>148</v>
      </c>
      <c r="DC29" t="s">
        <v>239</v>
      </c>
      <c r="DD29" t="s">
        <v>734</v>
      </c>
      <c r="DE29" t="s">
        <v>218</v>
      </c>
      <c r="DF29" t="s">
        <v>477</v>
      </c>
    </row>
    <row r="30" spans="1:110" x14ac:dyDescent="0.3">
      <c r="A30">
        <v>220</v>
      </c>
      <c r="B30" t="s">
        <v>1054</v>
      </c>
      <c r="C30">
        <v>6201220773</v>
      </c>
      <c r="D30" s="23">
        <v>22668</v>
      </c>
      <c r="E30" t="s">
        <v>106</v>
      </c>
      <c r="F30">
        <v>0</v>
      </c>
      <c r="G30" t="s">
        <v>740</v>
      </c>
      <c r="H30" t="s">
        <v>569</v>
      </c>
      <c r="I30" s="4">
        <v>44743</v>
      </c>
      <c r="J30">
        <v>60</v>
      </c>
      <c r="K30" t="s">
        <v>741</v>
      </c>
      <c r="L30" t="s">
        <v>111</v>
      </c>
      <c r="M30" t="s">
        <v>111</v>
      </c>
      <c r="N30">
        <v>0</v>
      </c>
      <c r="O30" t="s">
        <v>112</v>
      </c>
      <c r="P30">
        <v>0</v>
      </c>
      <c r="Q30" t="s">
        <v>112</v>
      </c>
      <c r="R30">
        <v>0</v>
      </c>
      <c r="S30">
        <v>1</v>
      </c>
      <c r="T30" t="s">
        <v>113</v>
      </c>
      <c r="V30" s="4">
        <v>44757</v>
      </c>
      <c r="Y30">
        <v>118</v>
      </c>
      <c r="Z30">
        <v>14</v>
      </c>
      <c r="AA30" t="s">
        <v>112</v>
      </c>
      <c r="AB30" t="s">
        <v>117</v>
      </c>
      <c r="AC30" t="s">
        <v>386</v>
      </c>
      <c r="AD30" t="s">
        <v>112</v>
      </c>
      <c r="AE30" t="s">
        <v>361</v>
      </c>
      <c r="AF30">
        <v>0</v>
      </c>
      <c r="AG30">
        <v>0</v>
      </c>
      <c r="AH30">
        <v>1</v>
      </c>
      <c r="AI30">
        <v>0</v>
      </c>
      <c r="AJ30">
        <v>0</v>
      </c>
      <c r="AK30">
        <v>0</v>
      </c>
      <c r="AL30">
        <v>2</v>
      </c>
      <c r="AM30" t="s">
        <v>387</v>
      </c>
      <c r="AN30" t="s">
        <v>142</v>
      </c>
      <c r="AP30" t="s">
        <v>112</v>
      </c>
      <c r="AQ30" s="4"/>
      <c r="AR30">
        <v>60</v>
      </c>
      <c r="AS30" t="s">
        <v>432</v>
      </c>
      <c r="AT30" t="s">
        <v>742</v>
      </c>
      <c r="AU30" t="s">
        <v>569</v>
      </c>
      <c r="AV30" t="s">
        <v>743</v>
      </c>
      <c r="AW30" t="s">
        <v>275</v>
      </c>
      <c r="AY30" t="s">
        <v>127</v>
      </c>
      <c r="AZ30" t="s">
        <v>744</v>
      </c>
      <c r="BA30" t="s">
        <v>745</v>
      </c>
      <c r="BB30" t="s">
        <v>746</v>
      </c>
      <c r="BD30" t="s">
        <v>747</v>
      </c>
      <c r="BE30" t="s">
        <v>452</v>
      </c>
      <c r="BF30" t="s">
        <v>748</v>
      </c>
      <c r="BG30" t="s">
        <v>749</v>
      </c>
      <c r="BH30" t="s">
        <v>750</v>
      </c>
      <c r="BI30" t="s">
        <v>751</v>
      </c>
      <c r="BJ30" t="s">
        <v>752</v>
      </c>
      <c r="BK30" t="s">
        <v>361</v>
      </c>
      <c r="BL30" s="19">
        <v>0</v>
      </c>
      <c r="BM30" s="4">
        <v>45161</v>
      </c>
      <c r="BN30" t="s">
        <v>753</v>
      </c>
      <c r="BO30" s="6">
        <v>35.946620759855797</v>
      </c>
      <c r="BP30" s="6">
        <v>32.245163923218001</v>
      </c>
      <c r="BQ30" s="6">
        <v>19.750365775319199</v>
      </c>
      <c r="BR30" t="s">
        <v>754</v>
      </c>
      <c r="BS30" t="s">
        <v>754</v>
      </c>
      <c r="BU30" s="6">
        <v>32.75</v>
      </c>
      <c r="BV30" s="6">
        <v>67</v>
      </c>
      <c r="BW30" s="6">
        <v>0.97761194029850795</v>
      </c>
      <c r="BX30" t="s">
        <v>141</v>
      </c>
      <c r="BY30" t="s">
        <v>142</v>
      </c>
      <c r="BZ30" t="s">
        <v>142</v>
      </c>
      <c r="CA30" s="4">
        <v>44743</v>
      </c>
      <c r="CB30" t="s">
        <v>741</v>
      </c>
      <c r="CC30" s="4">
        <v>44757</v>
      </c>
      <c r="CH30">
        <v>0</v>
      </c>
      <c r="CI30" s="4">
        <v>44861</v>
      </c>
      <c r="CJ30" t="s">
        <v>740</v>
      </c>
      <c r="CK30" s="5">
        <v>45194</v>
      </c>
      <c r="CL30" s="4">
        <v>45194</v>
      </c>
      <c r="CM30">
        <v>451</v>
      </c>
      <c r="CN30" t="s">
        <v>755</v>
      </c>
      <c r="CO30">
        <v>333</v>
      </c>
      <c r="CP30" t="s">
        <v>756</v>
      </c>
      <c r="CQ30" t="s">
        <v>112</v>
      </c>
      <c r="CR30" s="5" t="s">
        <v>455</v>
      </c>
      <c r="CT30">
        <v>333</v>
      </c>
      <c r="CV30">
        <v>333</v>
      </c>
      <c r="CW30">
        <v>0</v>
      </c>
      <c r="CY30">
        <v>104</v>
      </c>
      <c r="CZ30">
        <v>118</v>
      </c>
      <c r="DA30">
        <v>14</v>
      </c>
      <c r="DB30" t="s">
        <v>148</v>
      </c>
      <c r="DC30" t="s">
        <v>149</v>
      </c>
      <c r="DD30" t="s">
        <v>754</v>
      </c>
      <c r="DE30" t="s">
        <v>150</v>
      </c>
      <c r="DF30" t="s">
        <v>151</v>
      </c>
    </row>
    <row r="31" spans="1:110" x14ac:dyDescent="0.3">
      <c r="A31">
        <v>221</v>
      </c>
      <c r="B31" t="s">
        <v>1055</v>
      </c>
      <c r="C31">
        <v>510615249</v>
      </c>
      <c r="D31" s="23">
        <v>18794</v>
      </c>
      <c r="E31" t="s">
        <v>106</v>
      </c>
      <c r="F31">
        <v>0</v>
      </c>
      <c r="G31" t="s">
        <v>757</v>
      </c>
      <c r="H31" t="s">
        <v>758</v>
      </c>
      <c r="I31" s="4">
        <v>44805</v>
      </c>
      <c r="J31">
        <v>71</v>
      </c>
      <c r="K31" t="s">
        <v>197</v>
      </c>
      <c r="L31" t="s">
        <v>218</v>
      </c>
      <c r="M31" t="s">
        <v>218</v>
      </c>
      <c r="N31">
        <v>0</v>
      </c>
      <c r="O31" t="s">
        <v>112</v>
      </c>
      <c r="P31">
        <v>0</v>
      </c>
      <c r="Q31" t="s">
        <v>112</v>
      </c>
      <c r="R31">
        <v>0</v>
      </c>
      <c r="S31">
        <v>1</v>
      </c>
      <c r="T31" t="s">
        <v>113</v>
      </c>
      <c r="V31" s="4">
        <v>44825</v>
      </c>
      <c r="Y31">
        <v>88</v>
      </c>
      <c r="Z31">
        <v>20</v>
      </c>
      <c r="AA31" t="s">
        <v>117</v>
      </c>
      <c r="AB31" t="s">
        <v>117</v>
      </c>
      <c r="AC31" t="s">
        <v>386</v>
      </c>
      <c r="AD31" t="s">
        <v>112</v>
      </c>
      <c r="AE31" t="s">
        <v>160</v>
      </c>
      <c r="AF31">
        <v>0</v>
      </c>
      <c r="AG31">
        <v>1</v>
      </c>
      <c r="AH31">
        <v>1</v>
      </c>
      <c r="AI31">
        <v>0</v>
      </c>
      <c r="AJ31">
        <v>0</v>
      </c>
      <c r="AK31">
        <v>0</v>
      </c>
      <c r="AL31">
        <v>3</v>
      </c>
      <c r="AM31" t="s">
        <v>387</v>
      </c>
      <c r="AN31" t="s">
        <v>142</v>
      </c>
      <c r="AP31" t="s">
        <v>117</v>
      </c>
      <c r="AQ31" s="4"/>
      <c r="AR31">
        <v>71</v>
      </c>
      <c r="AU31" t="s">
        <v>758</v>
      </c>
      <c r="AV31" t="s">
        <v>759</v>
      </c>
      <c r="AW31" t="s">
        <v>275</v>
      </c>
      <c r="AY31" t="s">
        <v>127</v>
      </c>
      <c r="AZ31" t="s">
        <v>692</v>
      </c>
      <c r="BA31" t="s">
        <v>298</v>
      </c>
      <c r="BB31" t="s">
        <v>760</v>
      </c>
      <c r="BD31" t="s">
        <v>437</v>
      </c>
      <c r="BE31" t="s">
        <v>761</v>
      </c>
      <c r="BF31" t="s">
        <v>762</v>
      </c>
      <c r="BG31" t="s">
        <v>763</v>
      </c>
      <c r="BH31" t="s">
        <v>764</v>
      </c>
      <c r="BI31" t="s">
        <v>765</v>
      </c>
      <c r="BJ31" t="s">
        <v>766</v>
      </c>
      <c r="BK31" t="s">
        <v>160</v>
      </c>
      <c r="BL31" s="19">
        <v>0</v>
      </c>
      <c r="BM31" s="4">
        <v>45161</v>
      </c>
      <c r="BN31" t="s">
        <v>767</v>
      </c>
      <c r="BO31" s="6">
        <v>35.269224071255103</v>
      </c>
      <c r="BP31" s="6">
        <v>32.250823276309298</v>
      </c>
      <c r="BQ31" s="6">
        <v>19.645401272454102</v>
      </c>
      <c r="BR31" t="s">
        <v>768</v>
      </c>
      <c r="BS31" t="s">
        <v>768</v>
      </c>
      <c r="BU31" s="6">
        <v>2.8</v>
      </c>
      <c r="BV31" s="6">
        <v>5.6</v>
      </c>
      <c r="BW31" s="6">
        <v>1</v>
      </c>
      <c r="BX31" t="s">
        <v>141</v>
      </c>
      <c r="BY31" t="s">
        <v>142</v>
      </c>
      <c r="BZ31" t="s">
        <v>142</v>
      </c>
      <c r="CA31" s="4">
        <v>44805</v>
      </c>
      <c r="CB31" t="s">
        <v>197</v>
      </c>
      <c r="CC31" s="4">
        <v>44825</v>
      </c>
      <c r="CH31">
        <v>0</v>
      </c>
      <c r="CI31" s="4">
        <v>44893</v>
      </c>
      <c r="CJ31" t="s">
        <v>769</v>
      </c>
      <c r="CK31" s="5">
        <v>45194</v>
      </c>
      <c r="CL31" s="4">
        <v>45194</v>
      </c>
      <c r="CM31">
        <v>389</v>
      </c>
      <c r="CN31" t="s">
        <v>770</v>
      </c>
      <c r="CO31">
        <v>301</v>
      </c>
      <c r="CP31" t="s">
        <v>771</v>
      </c>
      <c r="CQ31" t="s">
        <v>112</v>
      </c>
      <c r="CR31" s="5" t="s">
        <v>160</v>
      </c>
      <c r="CT31">
        <v>301</v>
      </c>
      <c r="CV31">
        <v>301</v>
      </c>
      <c r="CW31">
        <v>0</v>
      </c>
      <c r="CY31">
        <v>68</v>
      </c>
      <c r="CZ31">
        <v>88</v>
      </c>
      <c r="DA31">
        <v>20</v>
      </c>
      <c r="DB31" t="s">
        <v>148</v>
      </c>
      <c r="DC31" t="s">
        <v>149</v>
      </c>
      <c r="DD31" t="s">
        <v>768</v>
      </c>
      <c r="DE31" t="s">
        <v>218</v>
      </c>
      <c r="DF31" t="s">
        <v>151</v>
      </c>
    </row>
    <row r="32" spans="1:110" x14ac:dyDescent="0.3">
      <c r="A32">
        <v>222</v>
      </c>
      <c r="B32" t="s">
        <v>1056</v>
      </c>
      <c r="C32">
        <v>530106275</v>
      </c>
      <c r="D32" s="23">
        <v>19365</v>
      </c>
      <c r="E32" t="s">
        <v>106</v>
      </c>
      <c r="F32">
        <v>0</v>
      </c>
      <c r="G32" t="s">
        <v>772</v>
      </c>
      <c r="H32" t="s">
        <v>542</v>
      </c>
      <c r="I32" s="4">
        <v>44802</v>
      </c>
      <c r="J32">
        <v>69</v>
      </c>
      <c r="K32" t="s">
        <v>299</v>
      </c>
      <c r="L32" t="s">
        <v>110</v>
      </c>
      <c r="M32" t="s">
        <v>111</v>
      </c>
      <c r="N32">
        <v>0</v>
      </c>
      <c r="O32" t="s">
        <v>112</v>
      </c>
      <c r="P32">
        <v>0</v>
      </c>
      <c r="Q32" t="s">
        <v>112</v>
      </c>
      <c r="R32">
        <v>0</v>
      </c>
      <c r="S32">
        <v>1</v>
      </c>
      <c r="T32" t="s">
        <v>113</v>
      </c>
      <c r="V32" s="4">
        <v>44811</v>
      </c>
      <c r="Y32">
        <v>39</v>
      </c>
      <c r="Z32">
        <v>9</v>
      </c>
      <c r="AA32" t="s">
        <v>117</v>
      </c>
      <c r="AB32" t="s">
        <v>117</v>
      </c>
      <c r="AC32" t="s">
        <v>159</v>
      </c>
      <c r="AD32" t="s">
        <v>112</v>
      </c>
      <c r="AE32" t="s">
        <v>748</v>
      </c>
      <c r="AF32">
        <v>1</v>
      </c>
      <c r="AG32">
        <v>1</v>
      </c>
      <c r="AH32">
        <v>1</v>
      </c>
      <c r="AI32">
        <v>0</v>
      </c>
      <c r="AJ32">
        <v>1</v>
      </c>
      <c r="AK32">
        <v>0</v>
      </c>
      <c r="AL32">
        <v>4</v>
      </c>
      <c r="AM32" t="s">
        <v>387</v>
      </c>
      <c r="AN32" t="s">
        <v>142</v>
      </c>
      <c r="AP32" t="s">
        <v>117</v>
      </c>
      <c r="AQ32" s="4">
        <v>45128</v>
      </c>
      <c r="AR32">
        <v>69</v>
      </c>
      <c r="AU32" t="s">
        <v>542</v>
      </c>
      <c r="AV32" t="s">
        <v>773</v>
      </c>
      <c r="AW32" t="s">
        <v>774</v>
      </c>
      <c r="AY32" t="s">
        <v>196</v>
      </c>
      <c r="AZ32" t="s">
        <v>652</v>
      </c>
      <c r="BA32" t="s">
        <v>775</v>
      </c>
      <c r="BB32" t="s">
        <v>776</v>
      </c>
      <c r="BD32" t="s">
        <v>654</v>
      </c>
      <c r="BE32" t="s">
        <v>777</v>
      </c>
      <c r="BF32" t="s">
        <v>265</v>
      </c>
      <c r="BG32" t="s">
        <v>778</v>
      </c>
      <c r="BH32" t="s">
        <v>779</v>
      </c>
      <c r="BI32" t="s">
        <v>780</v>
      </c>
      <c r="BJ32" t="s">
        <v>781</v>
      </c>
      <c r="BK32" t="s">
        <v>748</v>
      </c>
      <c r="BL32" s="19">
        <v>0</v>
      </c>
      <c r="BM32" s="4">
        <v>45161</v>
      </c>
      <c r="BN32" t="s">
        <v>782</v>
      </c>
      <c r="BO32" s="6">
        <v>34.903685243789702</v>
      </c>
      <c r="BP32" s="6">
        <v>30.443165365526099</v>
      </c>
      <c r="BQ32" s="6">
        <v>19.668286551413001</v>
      </c>
      <c r="BR32" t="s">
        <v>783</v>
      </c>
      <c r="BS32" t="s">
        <v>783</v>
      </c>
      <c r="BU32" s="6">
        <v>7.2</v>
      </c>
      <c r="BV32" s="6">
        <v>14.7</v>
      </c>
      <c r="BW32" s="6">
        <v>0.97959183673469397</v>
      </c>
      <c r="BX32" t="s">
        <v>141</v>
      </c>
      <c r="BY32" t="s">
        <v>121</v>
      </c>
      <c r="BZ32" t="s">
        <v>142</v>
      </c>
      <c r="CA32" s="4">
        <v>44802</v>
      </c>
      <c r="CB32" t="s">
        <v>299</v>
      </c>
      <c r="CC32" s="4">
        <v>44811</v>
      </c>
      <c r="CD32" t="s">
        <v>784</v>
      </c>
      <c r="CG32" t="s">
        <v>785</v>
      </c>
      <c r="CH32">
        <v>1</v>
      </c>
      <c r="CI32" s="4">
        <v>44841</v>
      </c>
      <c r="CJ32" t="s">
        <v>772</v>
      </c>
      <c r="CK32" s="5">
        <v>45107</v>
      </c>
      <c r="CL32" s="4">
        <v>45107</v>
      </c>
      <c r="CM32">
        <v>305</v>
      </c>
      <c r="CN32" t="s">
        <v>786</v>
      </c>
      <c r="CO32">
        <v>266</v>
      </c>
      <c r="CP32" t="s">
        <v>787</v>
      </c>
      <c r="CQ32" t="s">
        <v>112</v>
      </c>
      <c r="CR32" s="5" t="s">
        <v>785</v>
      </c>
      <c r="CS32" t="s">
        <v>788</v>
      </c>
      <c r="CT32">
        <v>266</v>
      </c>
      <c r="CU32" t="s">
        <v>117</v>
      </c>
      <c r="CV32">
        <v>266</v>
      </c>
      <c r="CW32">
        <v>1</v>
      </c>
      <c r="CX32" t="s">
        <v>789</v>
      </c>
      <c r="CY32">
        <v>30</v>
      </c>
      <c r="CZ32">
        <v>39</v>
      </c>
      <c r="DA32">
        <v>9</v>
      </c>
      <c r="DB32" t="s">
        <v>148</v>
      </c>
      <c r="DC32" t="s">
        <v>149</v>
      </c>
      <c r="DD32" t="s">
        <v>783</v>
      </c>
      <c r="DE32" t="s">
        <v>150</v>
      </c>
      <c r="DF32" t="s">
        <v>151</v>
      </c>
    </row>
    <row r="33" spans="1:110" x14ac:dyDescent="0.3">
      <c r="A33">
        <v>223</v>
      </c>
      <c r="B33" t="s">
        <v>1057</v>
      </c>
      <c r="C33">
        <v>7308165326</v>
      </c>
      <c r="D33" s="23">
        <v>26892</v>
      </c>
      <c r="E33" t="s">
        <v>106</v>
      </c>
      <c r="F33">
        <v>0</v>
      </c>
      <c r="G33" t="s">
        <v>790</v>
      </c>
      <c r="H33" t="s">
        <v>791</v>
      </c>
      <c r="I33" s="4">
        <v>44831</v>
      </c>
      <c r="J33">
        <v>49</v>
      </c>
      <c r="K33" t="s">
        <v>792</v>
      </c>
      <c r="L33" t="s">
        <v>111</v>
      </c>
      <c r="M33" t="s">
        <v>111</v>
      </c>
      <c r="N33">
        <v>0</v>
      </c>
      <c r="O33" t="s">
        <v>112</v>
      </c>
      <c r="P33">
        <v>0</v>
      </c>
      <c r="Q33" t="s">
        <v>112</v>
      </c>
      <c r="R33">
        <v>0</v>
      </c>
      <c r="S33">
        <v>1</v>
      </c>
      <c r="T33" t="s">
        <v>113</v>
      </c>
      <c r="V33" s="4">
        <v>44866</v>
      </c>
      <c r="Y33">
        <v>48</v>
      </c>
      <c r="Z33">
        <v>35</v>
      </c>
      <c r="AA33" t="s">
        <v>117</v>
      </c>
      <c r="AB33" t="s">
        <v>117</v>
      </c>
      <c r="AC33" t="s">
        <v>386</v>
      </c>
      <c r="AD33" t="s">
        <v>112</v>
      </c>
      <c r="AE33" t="s">
        <v>793</v>
      </c>
      <c r="AF33">
        <v>1</v>
      </c>
      <c r="AG33">
        <v>1</v>
      </c>
      <c r="AH33">
        <v>0</v>
      </c>
      <c r="AI33">
        <v>0</v>
      </c>
      <c r="AJ33">
        <v>0</v>
      </c>
      <c r="AK33">
        <v>0</v>
      </c>
      <c r="AL33">
        <v>1</v>
      </c>
      <c r="AM33" t="s">
        <v>387</v>
      </c>
      <c r="AN33" t="s">
        <v>142</v>
      </c>
      <c r="AP33" t="s">
        <v>117</v>
      </c>
      <c r="AQ33" s="4"/>
      <c r="AR33">
        <v>49</v>
      </c>
      <c r="AS33" t="s">
        <v>794</v>
      </c>
      <c r="AT33" t="s">
        <v>795</v>
      </c>
      <c r="AU33" t="s">
        <v>791</v>
      </c>
      <c r="AV33" t="s">
        <v>796</v>
      </c>
      <c r="AW33" t="s">
        <v>797</v>
      </c>
      <c r="AY33" t="s">
        <v>196</v>
      </c>
      <c r="AZ33" t="s">
        <v>798</v>
      </c>
      <c r="BA33" t="s">
        <v>799</v>
      </c>
      <c r="BB33" t="s">
        <v>800</v>
      </c>
      <c r="BD33" t="s">
        <v>801</v>
      </c>
      <c r="BE33" t="s">
        <v>655</v>
      </c>
      <c r="BF33" t="s">
        <v>397</v>
      </c>
      <c r="BG33" t="s">
        <v>802</v>
      </c>
      <c r="BH33" t="s">
        <v>803</v>
      </c>
      <c r="BI33" t="s">
        <v>804</v>
      </c>
      <c r="BJ33" t="s">
        <v>805</v>
      </c>
      <c r="BL33" s="19">
        <v>0</v>
      </c>
      <c r="BM33" s="4">
        <v>45161</v>
      </c>
      <c r="BN33" t="s">
        <v>806</v>
      </c>
      <c r="BO33" s="6">
        <v>32.716538506792197</v>
      </c>
      <c r="BP33" s="6">
        <v>32.112840396083897</v>
      </c>
      <c r="BQ33" s="6">
        <v>19.625718379747301</v>
      </c>
      <c r="BR33" t="s">
        <v>807</v>
      </c>
      <c r="BS33" t="s">
        <v>807</v>
      </c>
      <c r="BU33" s="6">
        <v>4.05</v>
      </c>
      <c r="BV33" s="6">
        <v>9.15</v>
      </c>
      <c r="BW33" s="6">
        <v>0.88524590163934402</v>
      </c>
      <c r="BX33" t="s">
        <v>141</v>
      </c>
      <c r="BY33" t="s">
        <v>142</v>
      </c>
      <c r="BZ33" t="s">
        <v>142</v>
      </c>
      <c r="CA33" s="4">
        <v>44831</v>
      </c>
      <c r="CB33" t="s">
        <v>792</v>
      </c>
      <c r="CC33" s="4">
        <v>44866</v>
      </c>
      <c r="CH33">
        <v>0</v>
      </c>
      <c r="CI33" s="4">
        <v>44879</v>
      </c>
      <c r="CJ33" t="s">
        <v>790</v>
      </c>
      <c r="CK33" s="5">
        <v>45190</v>
      </c>
      <c r="CL33" s="4">
        <v>45190</v>
      </c>
      <c r="CM33">
        <v>359</v>
      </c>
      <c r="CN33" t="s">
        <v>721</v>
      </c>
      <c r="CO33">
        <v>311</v>
      </c>
      <c r="CP33" t="s">
        <v>808</v>
      </c>
      <c r="CQ33" t="s">
        <v>112</v>
      </c>
      <c r="CR33" s="5" t="s">
        <v>290</v>
      </c>
      <c r="CT33">
        <v>311</v>
      </c>
      <c r="CV33">
        <v>311</v>
      </c>
      <c r="CW33">
        <v>0</v>
      </c>
      <c r="CY33">
        <v>13</v>
      </c>
      <c r="CZ33">
        <v>48</v>
      </c>
      <c r="DA33">
        <v>35</v>
      </c>
      <c r="DB33" t="s">
        <v>148</v>
      </c>
      <c r="DC33" t="s">
        <v>149</v>
      </c>
      <c r="DD33" t="s">
        <v>807</v>
      </c>
      <c r="DE33" t="s">
        <v>150</v>
      </c>
      <c r="DF33" t="s">
        <v>151</v>
      </c>
    </row>
    <row r="34" spans="1:110" x14ac:dyDescent="0.3">
      <c r="A34">
        <v>224</v>
      </c>
      <c r="B34" t="s">
        <v>1058</v>
      </c>
      <c r="C34">
        <v>410807465</v>
      </c>
      <c r="D34" s="23">
        <v>15195</v>
      </c>
      <c r="E34" t="s">
        <v>152</v>
      </c>
      <c r="F34">
        <v>0</v>
      </c>
      <c r="G34" t="s">
        <v>809</v>
      </c>
      <c r="H34" t="s">
        <v>810</v>
      </c>
      <c r="I34" s="4">
        <v>44817</v>
      </c>
      <c r="J34">
        <v>81</v>
      </c>
      <c r="K34" t="s">
        <v>811</v>
      </c>
      <c r="N34">
        <v>0</v>
      </c>
      <c r="O34" t="s">
        <v>112</v>
      </c>
      <c r="P34">
        <v>0</v>
      </c>
      <c r="Q34" t="s">
        <v>112</v>
      </c>
      <c r="R34">
        <v>0</v>
      </c>
      <c r="S34">
        <v>1</v>
      </c>
      <c r="T34" t="s">
        <v>113</v>
      </c>
      <c r="V34" s="4">
        <v>44852</v>
      </c>
      <c r="Y34">
        <v>63</v>
      </c>
      <c r="Z34">
        <v>35</v>
      </c>
      <c r="AA34" t="s">
        <v>117</v>
      </c>
      <c r="AB34" t="s">
        <v>117</v>
      </c>
      <c r="AC34" t="s">
        <v>386</v>
      </c>
      <c r="AD34" t="s">
        <v>112</v>
      </c>
      <c r="AE34" t="s">
        <v>812</v>
      </c>
      <c r="AF34">
        <v>1</v>
      </c>
      <c r="AG34">
        <v>1</v>
      </c>
      <c r="AH34">
        <v>1</v>
      </c>
      <c r="AI34">
        <v>0</v>
      </c>
      <c r="AJ34">
        <v>0</v>
      </c>
      <c r="AK34">
        <v>0</v>
      </c>
      <c r="AL34">
        <v>3</v>
      </c>
      <c r="AM34" t="s">
        <v>387</v>
      </c>
      <c r="AN34" t="s">
        <v>142</v>
      </c>
      <c r="AP34" t="s">
        <v>117</v>
      </c>
      <c r="AQ34" s="4"/>
      <c r="AR34">
        <v>81</v>
      </c>
      <c r="AU34" t="s">
        <v>813</v>
      </c>
      <c r="AV34" t="s">
        <v>501</v>
      </c>
      <c r="AW34" t="s">
        <v>814</v>
      </c>
      <c r="AY34" t="s">
        <v>196</v>
      </c>
      <c r="AZ34" t="s">
        <v>815</v>
      </c>
      <c r="BA34" t="s">
        <v>816</v>
      </c>
      <c r="BB34" t="s">
        <v>817</v>
      </c>
      <c r="BD34" t="s">
        <v>706</v>
      </c>
      <c r="BE34" t="s">
        <v>818</v>
      </c>
      <c r="BF34" t="s">
        <v>819</v>
      </c>
      <c r="BG34" t="s">
        <v>820</v>
      </c>
      <c r="BH34" t="s">
        <v>821</v>
      </c>
      <c r="BI34" t="s">
        <v>822</v>
      </c>
      <c r="BJ34" t="s">
        <v>823</v>
      </c>
      <c r="BK34" t="s">
        <v>812</v>
      </c>
      <c r="BL34" s="19">
        <v>0</v>
      </c>
      <c r="BM34" s="4">
        <v>45161</v>
      </c>
      <c r="BN34" t="s">
        <v>824</v>
      </c>
      <c r="BO34" s="6">
        <v>32.493998064312699</v>
      </c>
      <c r="BP34" s="6">
        <v>31.4370957770719</v>
      </c>
      <c r="BQ34" s="6">
        <v>19.667678660672301</v>
      </c>
      <c r="BR34" t="s">
        <v>825</v>
      </c>
      <c r="BS34" t="s">
        <v>825</v>
      </c>
      <c r="BU34" s="6">
        <v>9.15</v>
      </c>
      <c r="BV34" s="6">
        <v>18.3</v>
      </c>
      <c r="BW34" s="6">
        <v>1</v>
      </c>
      <c r="BX34" t="s">
        <v>141</v>
      </c>
      <c r="BY34" t="s">
        <v>142</v>
      </c>
      <c r="BZ34" t="s">
        <v>142</v>
      </c>
      <c r="CA34" s="4">
        <v>44817</v>
      </c>
      <c r="CB34" t="s">
        <v>811</v>
      </c>
      <c r="CC34" s="4">
        <v>44852</v>
      </c>
      <c r="CH34">
        <v>0</v>
      </c>
      <c r="CI34" s="4">
        <v>44880</v>
      </c>
      <c r="CJ34" t="s">
        <v>826</v>
      </c>
      <c r="CK34" s="5">
        <v>45195</v>
      </c>
      <c r="CL34" s="4">
        <v>45195</v>
      </c>
      <c r="CM34">
        <v>378</v>
      </c>
      <c r="CN34" t="s">
        <v>827</v>
      </c>
      <c r="CO34">
        <v>315</v>
      </c>
      <c r="CP34" t="s">
        <v>828</v>
      </c>
      <c r="CQ34" t="s">
        <v>112</v>
      </c>
      <c r="CR34" s="5" t="s">
        <v>829</v>
      </c>
      <c r="CT34">
        <v>315</v>
      </c>
      <c r="CV34">
        <v>315</v>
      </c>
      <c r="CW34">
        <v>0</v>
      </c>
      <c r="CY34">
        <v>28</v>
      </c>
      <c r="CZ34">
        <v>63</v>
      </c>
      <c r="DA34">
        <v>35</v>
      </c>
      <c r="DB34" t="s">
        <v>148</v>
      </c>
      <c r="DC34" t="s">
        <v>149</v>
      </c>
      <c r="DD34" t="s">
        <v>825</v>
      </c>
      <c r="DF34" t="s">
        <v>151</v>
      </c>
    </row>
    <row r="35" spans="1:110" x14ac:dyDescent="0.3">
      <c r="A35">
        <v>225</v>
      </c>
      <c r="B35" t="s">
        <v>1059</v>
      </c>
      <c r="C35">
        <v>5406070285</v>
      </c>
      <c r="D35" s="23">
        <v>19882</v>
      </c>
      <c r="E35" t="s">
        <v>106</v>
      </c>
      <c r="F35">
        <v>0</v>
      </c>
      <c r="G35" t="s">
        <v>830</v>
      </c>
      <c r="H35" t="s">
        <v>831</v>
      </c>
      <c r="I35" s="4">
        <v>44824</v>
      </c>
      <c r="J35">
        <v>68</v>
      </c>
      <c r="K35" t="s">
        <v>832</v>
      </c>
      <c r="L35" t="s">
        <v>110</v>
      </c>
      <c r="M35" t="s">
        <v>111</v>
      </c>
      <c r="N35">
        <v>0</v>
      </c>
      <c r="O35" t="s">
        <v>112</v>
      </c>
      <c r="P35">
        <v>0</v>
      </c>
      <c r="Q35" t="s">
        <v>112</v>
      </c>
      <c r="R35">
        <v>0</v>
      </c>
      <c r="S35">
        <v>1</v>
      </c>
      <c r="T35" t="s">
        <v>113</v>
      </c>
      <c r="V35" s="4">
        <v>44872</v>
      </c>
      <c r="Y35">
        <v>69</v>
      </c>
      <c r="Z35">
        <v>48</v>
      </c>
      <c r="AA35" t="s">
        <v>117</v>
      </c>
      <c r="AB35" t="s">
        <v>117</v>
      </c>
      <c r="AC35" t="s">
        <v>386</v>
      </c>
      <c r="AD35" t="s">
        <v>112</v>
      </c>
      <c r="AE35" t="s">
        <v>833</v>
      </c>
      <c r="AF35">
        <v>0</v>
      </c>
      <c r="AG35">
        <v>1</v>
      </c>
      <c r="AH35">
        <v>1</v>
      </c>
      <c r="AI35">
        <v>0</v>
      </c>
      <c r="AJ35">
        <v>0</v>
      </c>
      <c r="AK35">
        <v>0</v>
      </c>
      <c r="AL35">
        <v>3</v>
      </c>
      <c r="AM35" t="s">
        <v>500</v>
      </c>
      <c r="AN35" t="s">
        <v>142</v>
      </c>
      <c r="AP35" t="s">
        <v>117</v>
      </c>
      <c r="AQ35" s="4"/>
      <c r="AR35">
        <v>68</v>
      </c>
      <c r="AU35" t="s">
        <v>190</v>
      </c>
      <c r="AV35" t="s">
        <v>346</v>
      </c>
      <c r="AW35" t="s">
        <v>834</v>
      </c>
      <c r="AY35" t="s">
        <v>196</v>
      </c>
      <c r="AZ35" t="s">
        <v>347</v>
      </c>
      <c r="BA35" t="s">
        <v>594</v>
      </c>
      <c r="BB35" t="s">
        <v>835</v>
      </c>
      <c r="BD35" t="s">
        <v>836</v>
      </c>
      <c r="BE35" t="s">
        <v>713</v>
      </c>
      <c r="BF35" t="s">
        <v>837</v>
      </c>
      <c r="BG35" t="s">
        <v>838</v>
      </c>
      <c r="BH35" t="s">
        <v>839</v>
      </c>
      <c r="BI35" t="s">
        <v>840</v>
      </c>
      <c r="BJ35" t="s">
        <v>841</v>
      </c>
      <c r="BK35" t="s">
        <v>833</v>
      </c>
      <c r="BL35" s="19">
        <v>0</v>
      </c>
      <c r="BM35" s="4">
        <v>45161</v>
      </c>
      <c r="BN35" t="s">
        <v>842</v>
      </c>
      <c r="BO35" s="6">
        <v>50</v>
      </c>
      <c r="BP35" s="6">
        <v>31.3820320699047</v>
      </c>
      <c r="BQ35" s="6">
        <v>19.236864541828599</v>
      </c>
      <c r="BS35" t="s">
        <v>843</v>
      </c>
      <c r="BU35" s="6">
        <v>11.75</v>
      </c>
      <c r="BV35" s="6">
        <v>24.1</v>
      </c>
      <c r="BW35" s="6">
        <v>0.975103734439834</v>
      </c>
      <c r="BX35" t="s">
        <v>141</v>
      </c>
      <c r="BY35" t="s">
        <v>142</v>
      </c>
      <c r="BZ35" t="s">
        <v>142</v>
      </c>
      <c r="CA35" s="4">
        <v>44824</v>
      </c>
      <c r="CB35" t="s">
        <v>832</v>
      </c>
      <c r="CC35" s="4">
        <v>44872</v>
      </c>
      <c r="CH35">
        <v>0</v>
      </c>
      <c r="CI35" s="4">
        <v>44893</v>
      </c>
      <c r="CJ35" t="s">
        <v>844</v>
      </c>
      <c r="CK35" s="5">
        <v>45201</v>
      </c>
      <c r="CL35" s="4">
        <v>45201</v>
      </c>
      <c r="CM35">
        <v>377</v>
      </c>
      <c r="CN35" t="s">
        <v>845</v>
      </c>
      <c r="CO35">
        <v>308</v>
      </c>
      <c r="CP35" t="s">
        <v>846</v>
      </c>
      <c r="CQ35" t="s">
        <v>112</v>
      </c>
      <c r="CR35" s="5" t="s">
        <v>847</v>
      </c>
      <c r="CT35">
        <v>308</v>
      </c>
      <c r="CV35">
        <v>308</v>
      </c>
      <c r="CW35">
        <v>0</v>
      </c>
      <c r="CY35">
        <v>21</v>
      </c>
      <c r="CZ35">
        <v>69</v>
      </c>
      <c r="DA35">
        <v>48</v>
      </c>
      <c r="DB35" t="s">
        <v>148</v>
      </c>
      <c r="DC35" t="s">
        <v>149</v>
      </c>
      <c r="DD35" t="s">
        <v>183</v>
      </c>
      <c r="DE35" t="s">
        <v>150</v>
      </c>
      <c r="DF35" t="s">
        <v>151</v>
      </c>
    </row>
    <row r="36" spans="1:110" x14ac:dyDescent="0.3">
      <c r="A36">
        <v>230</v>
      </c>
      <c r="B36" t="s">
        <v>1060</v>
      </c>
      <c r="C36">
        <v>7011114902</v>
      </c>
      <c r="D36" s="4">
        <v>25883</v>
      </c>
      <c r="E36" t="s">
        <v>106</v>
      </c>
      <c r="F36">
        <v>0</v>
      </c>
      <c r="G36" t="s">
        <v>848</v>
      </c>
      <c r="H36" t="s">
        <v>541</v>
      </c>
      <c r="I36" s="4">
        <v>44790</v>
      </c>
      <c r="J36">
        <v>51</v>
      </c>
      <c r="K36" t="s">
        <v>849</v>
      </c>
      <c r="L36" t="s">
        <v>111</v>
      </c>
      <c r="M36" t="s">
        <v>111</v>
      </c>
      <c r="N36">
        <v>0</v>
      </c>
      <c r="O36" t="s">
        <v>112</v>
      </c>
      <c r="P36">
        <v>0</v>
      </c>
      <c r="Q36" t="s">
        <v>112</v>
      </c>
      <c r="R36">
        <v>0</v>
      </c>
      <c r="S36">
        <v>1</v>
      </c>
      <c r="T36" t="s">
        <v>113</v>
      </c>
      <c r="V36" s="4">
        <v>44811</v>
      </c>
      <c r="Y36">
        <v>82</v>
      </c>
      <c r="Z36">
        <v>21</v>
      </c>
      <c r="AA36" t="s">
        <v>117</v>
      </c>
      <c r="AB36" t="s">
        <v>117</v>
      </c>
      <c r="AC36" t="s">
        <v>386</v>
      </c>
      <c r="AD36" t="s">
        <v>112</v>
      </c>
      <c r="AE36" t="s">
        <v>133</v>
      </c>
      <c r="AF36">
        <v>1</v>
      </c>
      <c r="AG36">
        <v>1</v>
      </c>
      <c r="AH36">
        <v>1</v>
      </c>
      <c r="AI36">
        <v>0</v>
      </c>
      <c r="AJ36">
        <v>0</v>
      </c>
      <c r="AK36">
        <v>0</v>
      </c>
      <c r="AL36">
        <v>3</v>
      </c>
      <c r="AM36" t="s">
        <v>387</v>
      </c>
      <c r="AN36" t="s">
        <v>142</v>
      </c>
      <c r="AP36" t="s">
        <v>117</v>
      </c>
      <c r="AQ36" s="4"/>
      <c r="AR36">
        <v>51</v>
      </c>
      <c r="AS36" t="s">
        <v>850</v>
      </c>
      <c r="AT36" t="s">
        <v>851</v>
      </c>
      <c r="AU36" t="s">
        <v>541</v>
      </c>
      <c r="AV36" t="s">
        <v>852</v>
      </c>
      <c r="AW36" t="s">
        <v>853</v>
      </c>
      <c r="AY36" t="s">
        <v>127</v>
      </c>
      <c r="AZ36" t="s">
        <v>652</v>
      </c>
      <c r="BA36" t="s">
        <v>854</v>
      </c>
      <c r="BB36" t="s">
        <v>855</v>
      </c>
      <c r="BD36" t="s">
        <v>856</v>
      </c>
      <c r="BE36" t="s">
        <v>857</v>
      </c>
      <c r="BF36" t="s">
        <v>425</v>
      </c>
      <c r="BG36" t="s">
        <v>858</v>
      </c>
      <c r="BH36" t="s">
        <v>859</v>
      </c>
      <c r="BI36" t="s">
        <v>860</v>
      </c>
      <c r="BJ36" t="s">
        <v>861</v>
      </c>
      <c r="BK36" t="s">
        <v>455</v>
      </c>
      <c r="BL36" s="19">
        <v>0</v>
      </c>
      <c r="BM36" s="4">
        <v>45161</v>
      </c>
      <c r="BN36" t="s">
        <v>862</v>
      </c>
      <c r="BO36" s="6">
        <v>35.214509864541803</v>
      </c>
      <c r="BP36" s="6">
        <v>31.682409176424901</v>
      </c>
      <c r="BQ36" s="6">
        <v>20.017052474200302</v>
      </c>
      <c r="BR36" t="s">
        <v>863</v>
      </c>
      <c r="BS36" t="s">
        <v>863</v>
      </c>
      <c r="BU36" s="6">
        <v>19.55</v>
      </c>
      <c r="BV36" s="6">
        <v>37.85</v>
      </c>
      <c r="BW36" s="6">
        <v>1.0330250990753</v>
      </c>
      <c r="BX36" t="s">
        <v>141</v>
      </c>
      <c r="BY36" t="s">
        <v>142</v>
      </c>
      <c r="BZ36" t="s">
        <v>142</v>
      </c>
      <c r="CA36" s="4">
        <v>44790</v>
      </c>
      <c r="CB36" t="s">
        <v>864</v>
      </c>
      <c r="CC36" s="4">
        <v>44811</v>
      </c>
      <c r="CH36">
        <v>0</v>
      </c>
      <c r="CI36" s="4">
        <v>44872</v>
      </c>
      <c r="CJ36" t="s">
        <v>848</v>
      </c>
      <c r="CK36" s="5">
        <v>45163</v>
      </c>
      <c r="CL36" s="4">
        <v>45163</v>
      </c>
      <c r="CM36">
        <v>373</v>
      </c>
      <c r="CN36" t="s">
        <v>865</v>
      </c>
      <c r="CO36">
        <v>291</v>
      </c>
      <c r="CP36" t="s">
        <v>866</v>
      </c>
      <c r="CQ36" t="s">
        <v>112</v>
      </c>
      <c r="CR36" s="5" t="s">
        <v>455</v>
      </c>
      <c r="CT36">
        <v>291</v>
      </c>
      <c r="CV36">
        <v>291</v>
      </c>
      <c r="CW36">
        <v>0</v>
      </c>
      <c r="CY36">
        <v>61</v>
      </c>
      <c r="CZ36">
        <v>82</v>
      </c>
      <c r="DA36">
        <v>21</v>
      </c>
      <c r="DB36" t="s">
        <v>148</v>
      </c>
      <c r="DC36" t="s">
        <v>149</v>
      </c>
      <c r="DD36" t="s">
        <v>863</v>
      </c>
      <c r="DE36" t="s">
        <v>150</v>
      </c>
      <c r="DF36" t="s">
        <v>151</v>
      </c>
    </row>
    <row r="37" spans="1:110" x14ac:dyDescent="0.3">
      <c r="A37">
        <v>231</v>
      </c>
      <c r="B37" t="s">
        <v>1061</v>
      </c>
      <c r="C37">
        <v>7206094863</v>
      </c>
      <c r="D37" s="4">
        <v>26459</v>
      </c>
      <c r="E37" t="s">
        <v>152</v>
      </c>
      <c r="F37">
        <v>0</v>
      </c>
      <c r="G37" t="s">
        <v>867</v>
      </c>
      <c r="H37" t="s">
        <v>868</v>
      </c>
      <c r="I37" s="4">
        <v>44847</v>
      </c>
      <c r="J37">
        <v>50</v>
      </c>
      <c r="K37" t="s">
        <v>869</v>
      </c>
      <c r="L37" t="s">
        <v>111</v>
      </c>
      <c r="M37" t="s">
        <v>111</v>
      </c>
      <c r="N37">
        <v>0</v>
      </c>
      <c r="O37" t="s">
        <v>112</v>
      </c>
      <c r="P37">
        <v>0</v>
      </c>
      <c r="Q37" t="s">
        <v>112</v>
      </c>
      <c r="R37">
        <v>0</v>
      </c>
      <c r="S37">
        <v>1</v>
      </c>
      <c r="T37" t="s">
        <v>113</v>
      </c>
      <c r="V37" s="4">
        <v>44942</v>
      </c>
      <c r="Y37">
        <v>158</v>
      </c>
      <c r="Z37">
        <v>95</v>
      </c>
      <c r="AA37" t="s">
        <v>112</v>
      </c>
      <c r="AB37" t="s">
        <v>117</v>
      </c>
      <c r="AC37" t="s">
        <v>386</v>
      </c>
      <c r="AD37" t="s">
        <v>112</v>
      </c>
      <c r="AE37" t="s">
        <v>847</v>
      </c>
      <c r="AF37">
        <v>0</v>
      </c>
      <c r="AG37">
        <v>1</v>
      </c>
      <c r="AH37">
        <v>0</v>
      </c>
      <c r="AI37">
        <v>0</v>
      </c>
      <c r="AJ37">
        <v>0</v>
      </c>
      <c r="AK37">
        <v>0</v>
      </c>
      <c r="AL37">
        <v>1</v>
      </c>
      <c r="AM37" t="s">
        <v>387</v>
      </c>
      <c r="AN37" t="s">
        <v>142</v>
      </c>
      <c r="AP37" t="s">
        <v>112</v>
      </c>
      <c r="AQ37" s="4"/>
      <c r="AR37">
        <v>50</v>
      </c>
      <c r="BL37" s="19">
        <v>0</v>
      </c>
      <c r="BM37" s="4">
        <v>45161</v>
      </c>
      <c r="BN37" t="s">
        <v>870</v>
      </c>
      <c r="BO37" s="6">
        <v>50</v>
      </c>
      <c r="BP37" s="6">
        <v>31.6413695169893</v>
      </c>
      <c r="BQ37" s="6">
        <v>20.554676715754098</v>
      </c>
      <c r="BS37" t="s">
        <v>871</v>
      </c>
      <c r="BU37" s="6">
        <v>15.3</v>
      </c>
      <c r="BV37" s="6">
        <v>32.700000000000003</v>
      </c>
      <c r="BW37" s="6">
        <v>0.93577981651376096</v>
      </c>
      <c r="BX37" t="s">
        <v>141</v>
      </c>
      <c r="BY37" t="s">
        <v>142</v>
      </c>
      <c r="BZ37" t="s">
        <v>142</v>
      </c>
      <c r="CA37" s="4">
        <v>44847</v>
      </c>
      <c r="CB37" t="s">
        <v>872</v>
      </c>
      <c r="CC37" s="4">
        <v>44942</v>
      </c>
      <c r="CH37">
        <v>0</v>
      </c>
      <c r="CI37" s="4">
        <v>45005</v>
      </c>
      <c r="CJ37" t="s">
        <v>873</v>
      </c>
      <c r="CK37" s="5">
        <v>45201</v>
      </c>
      <c r="CL37" s="4">
        <v>45201</v>
      </c>
      <c r="CM37">
        <v>354</v>
      </c>
      <c r="CN37" t="s">
        <v>874</v>
      </c>
      <c r="CO37">
        <v>196</v>
      </c>
      <c r="CP37" t="s">
        <v>875</v>
      </c>
      <c r="CQ37" t="s">
        <v>112</v>
      </c>
      <c r="CR37" s="5" t="s">
        <v>361</v>
      </c>
      <c r="CT37">
        <v>196</v>
      </c>
      <c r="CV37">
        <v>196</v>
      </c>
      <c r="CW37">
        <v>0</v>
      </c>
      <c r="CY37">
        <v>63</v>
      </c>
      <c r="CZ37">
        <v>158</v>
      </c>
      <c r="DA37">
        <v>95</v>
      </c>
      <c r="DB37" t="s">
        <v>148</v>
      </c>
      <c r="DC37" t="s">
        <v>149</v>
      </c>
      <c r="DD37" t="s">
        <v>183</v>
      </c>
      <c r="DE37" t="s">
        <v>150</v>
      </c>
      <c r="DF37" t="s">
        <v>151</v>
      </c>
    </row>
    <row r="38" spans="1:110" x14ac:dyDescent="0.3">
      <c r="A38">
        <v>233</v>
      </c>
      <c r="B38" t="s">
        <v>1062</v>
      </c>
      <c r="C38">
        <v>450707430</v>
      </c>
      <c r="D38" s="4">
        <v>16625</v>
      </c>
      <c r="E38" t="s">
        <v>106</v>
      </c>
      <c r="F38">
        <v>0</v>
      </c>
      <c r="G38" t="s">
        <v>876</v>
      </c>
      <c r="H38" t="s">
        <v>340</v>
      </c>
      <c r="I38" s="4">
        <v>44838</v>
      </c>
      <c r="J38">
        <v>77</v>
      </c>
      <c r="K38" t="s">
        <v>877</v>
      </c>
      <c r="L38" t="s">
        <v>110</v>
      </c>
      <c r="M38" t="s">
        <v>111</v>
      </c>
      <c r="N38">
        <v>0</v>
      </c>
      <c r="O38" t="s">
        <v>112</v>
      </c>
      <c r="P38">
        <v>0</v>
      </c>
      <c r="Q38" t="s">
        <v>112</v>
      </c>
      <c r="R38">
        <v>0</v>
      </c>
      <c r="S38">
        <v>1</v>
      </c>
      <c r="T38" t="s">
        <v>113</v>
      </c>
      <c r="V38" s="4">
        <v>44713</v>
      </c>
      <c r="Y38">
        <v>49</v>
      </c>
      <c r="Z38">
        <v>-125</v>
      </c>
      <c r="AA38" t="s">
        <v>112</v>
      </c>
      <c r="AB38" t="s">
        <v>112</v>
      </c>
      <c r="AD38" t="s">
        <v>117</v>
      </c>
      <c r="AE38" t="s">
        <v>455</v>
      </c>
      <c r="AF38">
        <v>0</v>
      </c>
      <c r="AG38">
        <v>0</v>
      </c>
      <c r="AH38">
        <v>1</v>
      </c>
      <c r="AI38">
        <v>0</v>
      </c>
      <c r="AJ38">
        <v>0</v>
      </c>
      <c r="AK38">
        <v>0</v>
      </c>
      <c r="AL38">
        <v>2</v>
      </c>
      <c r="AM38" t="s">
        <v>387</v>
      </c>
      <c r="AN38" t="s">
        <v>142</v>
      </c>
      <c r="AP38" t="s">
        <v>112</v>
      </c>
      <c r="AQ38" s="4"/>
      <c r="AR38">
        <v>77</v>
      </c>
      <c r="AS38" t="s">
        <v>878</v>
      </c>
      <c r="AT38" t="s">
        <v>879</v>
      </c>
      <c r="AU38" t="s">
        <v>340</v>
      </c>
      <c r="AV38" t="s">
        <v>424</v>
      </c>
      <c r="AW38" t="s">
        <v>880</v>
      </c>
      <c r="AY38" t="s">
        <v>505</v>
      </c>
      <c r="AZ38" t="s">
        <v>881</v>
      </c>
      <c r="BA38" t="s">
        <v>882</v>
      </c>
      <c r="BB38" t="s">
        <v>883</v>
      </c>
      <c r="BD38" t="s">
        <v>884</v>
      </c>
      <c r="BE38" t="s">
        <v>222</v>
      </c>
      <c r="BF38" t="s">
        <v>691</v>
      </c>
      <c r="BG38" t="s">
        <v>885</v>
      </c>
      <c r="BH38" t="s">
        <v>886</v>
      </c>
      <c r="BI38" t="s">
        <v>887</v>
      </c>
      <c r="BJ38" t="s">
        <v>888</v>
      </c>
      <c r="BK38" t="s">
        <v>174</v>
      </c>
      <c r="BL38" s="19">
        <v>0</v>
      </c>
      <c r="BM38" s="4">
        <v>45161</v>
      </c>
      <c r="BN38" t="s">
        <v>889</v>
      </c>
      <c r="BO38" s="6">
        <v>36.031098809060403</v>
      </c>
      <c r="BP38" s="6">
        <v>31.620245799427401</v>
      </c>
      <c r="BQ38" s="6">
        <v>20.397253755119699</v>
      </c>
      <c r="BR38" t="s">
        <v>890</v>
      </c>
      <c r="BS38" t="s">
        <v>890</v>
      </c>
      <c r="BU38" s="6">
        <v>1.55</v>
      </c>
      <c r="BV38" s="6">
        <v>3.3</v>
      </c>
      <c r="BW38" s="6">
        <v>0.939393939393939</v>
      </c>
      <c r="BX38" t="s">
        <v>141</v>
      </c>
      <c r="BY38" t="s">
        <v>142</v>
      </c>
      <c r="BZ38" t="s">
        <v>142</v>
      </c>
      <c r="CA38" s="4">
        <v>44713</v>
      </c>
      <c r="CB38" t="s">
        <v>877</v>
      </c>
      <c r="CC38" s="4">
        <v>44713</v>
      </c>
      <c r="CH38">
        <v>0</v>
      </c>
      <c r="CI38" s="4">
        <v>44887</v>
      </c>
      <c r="CJ38" t="s">
        <v>876</v>
      </c>
      <c r="CK38" s="5">
        <v>45174</v>
      </c>
      <c r="CL38" s="4">
        <v>45174</v>
      </c>
      <c r="CM38">
        <v>461</v>
      </c>
      <c r="CN38" t="s">
        <v>891</v>
      </c>
      <c r="CO38">
        <v>287</v>
      </c>
      <c r="CP38" t="s">
        <v>516</v>
      </c>
      <c r="CQ38" t="s">
        <v>112</v>
      </c>
      <c r="CR38" s="5" t="s">
        <v>455</v>
      </c>
      <c r="CT38">
        <v>287</v>
      </c>
      <c r="CV38">
        <v>287</v>
      </c>
      <c r="CW38">
        <v>0</v>
      </c>
      <c r="CY38">
        <v>174</v>
      </c>
      <c r="CZ38">
        <v>174</v>
      </c>
      <c r="DA38">
        <v>0</v>
      </c>
      <c r="DB38" t="s">
        <v>148</v>
      </c>
      <c r="DC38" t="s">
        <v>149</v>
      </c>
      <c r="DD38" t="s">
        <v>890</v>
      </c>
      <c r="DE38" t="s">
        <v>150</v>
      </c>
      <c r="DF38" t="s">
        <v>151</v>
      </c>
    </row>
    <row r="39" spans="1:110" x14ac:dyDescent="0.3">
      <c r="A39">
        <v>234</v>
      </c>
      <c r="B39" t="s">
        <v>1063</v>
      </c>
      <c r="C39">
        <v>441023438</v>
      </c>
      <c r="D39" s="4">
        <v>16368</v>
      </c>
      <c r="E39" t="s">
        <v>239</v>
      </c>
      <c r="F39">
        <v>1</v>
      </c>
      <c r="G39" t="s">
        <v>892</v>
      </c>
      <c r="H39" t="s">
        <v>893</v>
      </c>
      <c r="I39" s="4">
        <v>44869</v>
      </c>
      <c r="J39">
        <v>78</v>
      </c>
      <c r="K39" t="s">
        <v>894</v>
      </c>
      <c r="L39" t="s">
        <v>110</v>
      </c>
      <c r="M39" t="s">
        <v>111</v>
      </c>
      <c r="N39">
        <v>0</v>
      </c>
      <c r="O39" t="s">
        <v>112</v>
      </c>
      <c r="P39">
        <v>0</v>
      </c>
      <c r="Q39" t="s">
        <v>112</v>
      </c>
      <c r="R39">
        <v>0</v>
      </c>
      <c r="S39">
        <v>1</v>
      </c>
      <c r="T39" t="s">
        <v>113</v>
      </c>
      <c r="V39" s="4">
        <v>44900</v>
      </c>
      <c r="Y39">
        <v>87</v>
      </c>
      <c r="Z39">
        <v>31</v>
      </c>
      <c r="AA39" t="s">
        <v>117</v>
      </c>
      <c r="AB39" t="s">
        <v>117</v>
      </c>
      <c r="AC39" t="s">
        <v>159</v>
      </c>
      <c r="AD39" t="s">
        <v>112</v>
      </c>
      <c r="AE39" t="s">
        <v>895</v>
      </c>
      <c r="AF39">
        <v>1</v>
      </c>
      <c r="AG39">
        <v>1</v>
      </c>
      <c r="AH39">
        <v>1</v>
      </c>
      <c r="AI39">
        <v>0</v>
      </c>
      <c r="AJ39">
        <v>1</v>
      </c>
      <c r="AK39">
        <v>0</v>
      </c>
      <c r="AL39">
        <v>4</v>
      </c>
      <c r="AM39" t="s">
        <v>120</v>
      </c>
      <c r="AN39" t="s">
        <v>142</v>
      </c>
      <c r="AP39" t="s">
        <v>117</v>
      </c>
      <c r="AQ39" s="4">
        <v>45040</v>
      </c>
      <c r="AR39">
        <v>78</v>
      </c>
      <c r="AU39" t="s">
        <v>896</v>
      </c>
      <c r="AV39" t="s">
        <v>897</v>
      </c>
      <c r="AW39" t="s">
        <v>809</v>
      </c>
      <c r="AY39" t="s">
        <v>196</v>
      </c>
      <c r="AZ39" t="s">
        <v>898</v>
      </c>
      <c r="BA39" t="s">
        <v>899</v>
      </c>
      <c r="BB39" t="s">
        <v>549</v>
      </c>
      <c r="BD39" t="s">
        <v>900</v>
      </c>
      <c r="BE39" t="s">
        <v>371</v>
      </c>
      <c r="BF39" t="s">
        <v>901</v>
      </c>
      <c r="BG39" t="s">
        <v>902</v>
      </c>
      <c r="BH39" t="s">
        <v>903</v>
      </c>
      <c r="BI39" t="s">
        <v>904</v>
      </c>
      <c r="BJ39" t="s">
        <v>905</v>
      </c>
      <c r="BL39" s="19">
        <v>0</v>
      </c>
      <c r="BM39" s="4">
        <v>45161</v>
      </c>
      <c r="BN39" t="s">
        <v>906</v>
      </c>
      <c r="BO39" s="6">
        <v>31.206785605818101</v>
      </c>
      <c r="BP39" s="6">
        <v>31.574456703529801</v>
      </c>
      <c r="BQ39" s="6">
        <v>21.397252127804499</v>
      </c>
      <c r="BR39" t="s">
        <v>907</v>
      </c>
      <c r="BS39" t="s">
        <v>907</v>
      </c>
      <c r="BU39" s="6">
        <v>18.45</v>
      </c>
      <c r="BV39" s="6">
        <v>17.05</v>
      </c>
      <c r="BW39" s="6">
        <v>2.16422287390029</v>
      </c>
      <c r="BX39" s="8" t="s">
        <v>260</v>
      </c>
      <c r="BY39" t="s">
        <v>142</v>
      </c>
      <c r="BZ39" t="s">
        <v>142</v>
      </c>
      <c r="CA39" s="4">
        <v>44869</v>
      </c>
      <c r="CB39" t="s">
        <v>894</v>
      </c>
      <c r="CC39" s="4">
        <v>44900</v>
      </c>
      <c r="CH39">
        <v>0</v>
      </c>
      <c r="CI39" s="4">
        <v>44956</v>
      </c>
      <c r="CJ39" t="s">
        <v>908</v>
      </c>
      <c r="CK39" s="5">
        <v>45040</v>
      </c>
      <c r="CL39" s="4">
        <v>45040</v>
      </c>
      <c r="CM39">
        <v>171</v>
      </c>
      <c r="CN39" t="s">
        <v>909</v>
      </c>
      <c r="CO39">
        <v>84</v>
      </c>
      <c r="CP39" t="s">
        <v>910</v>
      </c>
      <c r="CQ39" t="s">
        <v>112</v>
      </c>
      <c r="CR39" s="5" t="s">
        <v>911</v>
      </c>
      <c r="CS39" t="s">
        <v>912</v>
      </c>
      <c r="CT39">
        <v>84</v>
      </c>
      <c r="CU39" t="s">
        <v>112</v>
      </c>
      <c r="CV39">
        <v>84</v>
      </c>
      <c r="CW39">
        <v>1</v>
      </c>
      <c r="CX39" t="s">
        <v>913</v>
      </c>
      <c r="CY39">
        <v>56</v>
      </c>
      <c r="CZ39">
        <v>87</v>
      </c>
      <c r="DA39">
        <v>31</v>
      </c>
      <c r="DB39" t="s">
        <v>148</v>
      </c>
      <c r="DC39" t="s">
        <v>239</v>
      </c>
      <c r="DD39" t="s">
        <v>907</v>
      </c>
      <c r="DE39" t="s">
        <v>150</v>
      </c>
      <c r="DF39" t="s">
        <v>151</v>
      </c>
    </row>
    <row r="40" spans="1:110" x14ac:dyDescent="0.3">
      <c r="A40">
        <v>237</v>
      </c>
      <c r="B40" t="s">
        <v>1064</v>
      </c>
      <c r="C40">
        <v>6408201932</v>
      </c>
      <c r="D40" s="4">
        <v>23609</v>
      </c>
      <c r="E40" t="s">
        <v>106</v>
      </c>
      <c r="F40">
        <v>0</v>
      </c>
      <c r="G40" t="s">
        <v>914</v>
      </c>
      <c r="H40" t="s">
        <v>915</v>
      </c>
      <c r="I40" s="4">
        <v>44845</v>
      </c>
      <c r="J40">
        <v>58</v>
      </c>
      <c r="K40" t="s">
        <v>916</v>
      </c>
      <c r="L40" t="s">
        <v>110</v>
      </c>
      <c r="M40" t="s">
        <v>111</v>
      </c>
      <c r="N40">
        <v>0</v>
      </c>
      <c r="O40" t="s">
        <v>112</v>
      </c>
      <c r="P40">
        <v>0</v>
      </c>
      <c r="Q40" t="s">
        <v>112</v>
      </c>
      <c r="R40">
        <v>0</v>
      </c>
      <c r="S40">
        <v>1</v>
      </c>
      <c r="T40" t="s">
        <v>113</v>
      </c>
      <c r="V40" s="4">
        <v>44886</v>
      </c>
      <c r="Y40">
        <v>94</v>
      </c>
      <c r="Z40">
        <v>41</v>
      </c>
      <c r="AA40" t="s">
        <v>117</v>
      </c>
      <c r="AB40" t="s">
        <v>117</v>
      </c>
      <c r="AC40" t="s">
        <v>386</v>
      </c>
      <c r="AD40" t="s">
        <v>112</v>
      </c>
      <c r="AE40" t="s">
        <v>917</v>
      </c>
      <c r="AF40">
        <v>1</v>
      </c>
      <c r="AG40">
        <v>1</v>
      </c>
      <c r="AH40">
        <v>1</v>
      </c>
      <c r="AI40">
        <v>0</v>
      </c>
      <c r="AJ40">
        <v>0</v>
      </c>
      <c r="AK40">
        <v>0</v>
      </c>
      <c r="AL40">
        <v>3</v>
      </c>
      <c r="AM40" t="s">
        <v>500</v>
      </c>
      <c r="AN40" t="s">
        <v>142</v>
      </c>
      <c r="AP40" t="s">
        <v>117</v>
      </c>
      <c r="AQ40" s="4"/>
      <c r="AR40">
        <v>58</v>
      </c>
      <c r="AU40" t="s">
        <v>821</v>
      </c>
      <c r="AV40" t="s">
        <v>210</v>
      </c>
      <c r="AW40" t="s">
        <v>275</v>
      </c>
      <c r="AY40" t="s">
        <v>127</v>
      </c>
      <c r="AZ40" t="s">
        <v>815</v>
      </c>
      <c r="BA40" t="s">
        <v>918</v>
      </c>
      <c r="BB40" t="s">
        <v>919</v>
      </c>
      <c r="BD40" t="s">
        <v>920</v>
      </c>
      <c r="BE40" t="s">
        <v>921</v>
      </c>
      <c r="BF40" t="s">
        <v>350</v>
      </c>
      <c r="BG40" t="s">
        <v>922</v>
      </c>
      <c r="BH40" t="s">
        <v>923</v>
      </c>
      <c r="BI40" t="s">
        <v>924</v>
      </c>
      <c r="BJ40" t="s">
        <v>925</v>
      </c>
      <c r="BK40" t="s">
        <v>356</v>
      </c>
      <c r="BL40" s="19">
        <v>0</v>
      </c>
      <c r="BM40" s="4">
        <v>45161</v>
      </c>
      <c r="BN40" t="s">
        <v>926</v>
      </c>
      <c r="BO40" s="6">
        <v>50</v>
      </c>
      <c r="BP40" s="6">
        <v>31.490196420859402</v>
      </c>
      <c r="BQ40" s="6">
        <v>20.412080552969901</v>
      </c>
      <c r="BS40" t="s">
        <v>927</v>
      </c>
      <c r="BU40" s="6">
        <v>43.35</v>
      </c>
      <c r="BV40" s="6">
        <v>89.1</v>
      </c>
      <c r="BW40" s="6">
        <v>0.97306397306397296</v>
      </c>
      <c r="BX40" t="s">
        <v>141</v>
      </c>
      <c r="BY40" t="s">
        <v>142</v>
      </c>
      <c r="BZ40" t="s">
        <v>142</v>
      </c>
      <c r="CA40" s="4">
        <v>44845</v>
      </c>
      <c r="CB40" t="s">
        <v>916</v>
      </c>
      <c r="CC40" s="4">
        <v>44886</v>
      </c>
      <c r="CH40">
        <v>0</v>
      </c>
      <c r="CI40" s="4">
        <v>44939</v>
      </c>
      <c r="CJ40" t="s">
        <v>914</v>
      </c>
      <c r="CK40" s="5">
        <v>45194</v>
      </c>
      <c r="CL40" s="4">
        <v>45194</v>
      </c>
      <c r="CM40">
        <v>349</v>
      </c>
      <c r="CN40" t="s">
        <v>928</v>
      </c>
      <c r="CO40">
        <v>255</v>
      </c>
      <c r="CP40" t="s">
        <v>929</v>
      </c>
      <c r="CQ40" t="s">
        <v>112</v>
      </c>
      <c r="CR40" s="5" t="s">
        <v>174</v>
      </c>
      <c r="CT40">
        <v>255</v>
      </c>
      <c r="CV40">
        <v>255</v>
      </c>
      <c r="CW40">
        <v>0</v>
      </c>
      <c r="CY40">
        <v>53</v>
      </c>
      <c r="CZ40">
        <v>94</v>
      </c>
      <c r="DA40">
        <v>41</v>
      </c>
      <c r="DB40" t="s">
        <v>148</v>
      </c>
      <c r="DC40" t="s">
        <v>149</v>
      </c>
      <c r="DD40" t="s">
        <v>183</v>
      </c>
      <c r="DE40" t="s">
        <v>150</v>
      </c>
      <c r="DF40" t="s">
        <v>151</v>
      </c>
    </row>
    <row r="41" spans="1:110" x14ac:dyDescent="0.3">
      <c r="A41">
        <v>241</v>
      </c>
      <c r="B41" s="20" t="s">
        <v>1065</v>
      </c>
      <c r="C41" s="21">
        <v>460522437</v>
      </c>
      <c r="D41" s="4">
        <v>16944</v>
      </c>
      <c r="E41" t="s">
        <v>106</v>
      </c>
      <c r="F41">
        <v>0</v>
      </c>
      <c r="G41" t="s">
        <v>930</v>
      </c>
      <c r="H41" t="s">
        <v>931</v>
      </c>
      <c r="I41" s="4">
        <v>44699</v>
      </c>
      <c r="J41">
        <v>75</v>
      </c>
      <c r="K41" t="s">
        <v>932</v>
      </c>
      <c r="L41" t="s">
        <v>218</v>
      </c>
      <c r="M41" t="s">
        <v>218</v>
      </c>
      <c r="N41">
        <v>0</v>
      </c>
      <c r="O41" t="s">
        <v>112</v>
      </c>
      <c r="P41">
        <v>0</v>
      </c>
      <c r="Q41" t="s">
        <v>112</v>
      </c>
      <c r="R41">
        <v>0</v>
      </c>
      <c r="S41">
        <v>1</v>
      </c>
      <c r="T41" t="s">
        <v>113</v>
      </c>
      <c r="V41" s="4">
        <v>44760</v>
      </c>
      <c r="Y41">
        <v>203</v>
      </c>
      <c r="Z41">
        <v>61</v>
      </c>
      <c r="AA41" t="s">
        <v>112</v>
      </c>
      <c r="AB41" t="s">
        <v>117</v>
      </c>
      <c r="AD41" t="s">
        <v>112</v>
      </c>
      <c r="AE41" t="s">
        <v>930</v>
      </c>
      <c r="AF41">
        <v>1</v>
      </c>
      <c r="AG41">
        <v>0</v>
      </c>
      <c r="AH41">
        <v>1</v>
      </c>
      <c r="AI41">
        <v>0</v>
      </c>
      <c r="AJ41">
        <v>0</v>
      </c>
      <c r="AK41">
        <v>0</v>
      </c>
      <c r="AL41">
        <v>2</v>
      </c>
      <c r="AM41" t="s">
        <v>387</v>
      </c>
      <c r="AN41" t="s">
        <v>142</v>
      </c>
      <c r="AP41" t="s">
        <v>112</v>
      </c>
      <c r="AQ41" s="4"/>
      <c r="AR41">
        <v>76</v>
      </c>
      <c r="AS41" t="s">
        <v>933</v>
      </c>
      <c r="AT41" t="s">
        <v>934</v>
      </c>
      <c r="AU41" t="s">
        <v>931</v>
      </c>
      <c r="AV41" t="s">
        <v>935</v>
      </c>
      <c r="AW41" t="s">
        <v>440</v>
      </c>
      <c r="AY41" t="s">
        <v>127</v>
      </c>
      <c r="AZ41" t="s">
        <v>936</v>
      </c>
      <c r="BA41" t="s">
        <v>937</v>
      </c>
      <c r="BB41" t="s">
        <v>465</v>
      </c>
      <c r="BD41" t="s">
        <v>938</v>
      </c>
      <c r="BE41" t="s">
        <v>939</v>
      </c>
      <c r="BF41" t="s">
        <v>940</v>
      </c>
      <c r="BG41" t="s">
        <v>941</v>
      </c>
      <c r="BH41" t="s">
        <v>942</v>
      </c>
      <c r="BI41" t="s">
        <v>943</v>
      </c>
      <c r="BJ41" t="s">
        <v>944</v>
      </c>
      <c r="BK41" t="s">
        <v>812</v>
      </c>
      <c r="BL41" s="19">
        <v>0</v>
      </c>
      <c r="BM41" s="4">
        <v>45161</v>
      </c>
      <c r="BN41" t="s">
        <v>945</v>
      </c>
      <c r="BO41" s="6">
        <v>36.740347325495698</v>
      </c>
      <c r="BP41" s="6">
        <v>30.9085385442045</v>
      </c>
      <c r="BQ41" s="6">
        <v>20.492240187433499</v>
      </c>
      <c r="BR41" t="s">
        <v>946</v>
      </c>
      <c r="BS41" t="s">
        <v>946</v>
      </c>
      <c r="BU41" s="6">
        <v>12.8</v>
      </c>
      <c r="BV41" s="6">
        <v>27.85</v>
      </c>
      <c r="BW41" s="6">
        <v>0.91921005385996402</v>
      </c>
      <c r="BX41" t="s">
        <v>141</v>
      </c>
      <c r="BY41" t="s">
        <v>142</v>
      </c>
      <c r="BZ41" t="s">
        <v>142</v>
      </c>
      <c r="CA41" s="4">
        <v>44699</v>
      </c>
      <c r="CB41" t="s">
        <v>932</v>
      </c>
      <c r="CC41" s="4">
        <v>44760</v>
      </c>
      <c r="CH41">
        <v>0</v>
      </c>
      <c r="CI41" s="4">
        <v>44902</v>
      </c>
      <c r="CJ41" t="s">
        <v>930</v>
      </c>
      <c r="CK41" s="5">
        <v>45203</v>
      </c>
      <c r="CL41" s="4">
        <v>45203</v>
      </c>
      <c r="CM41">
        <v>504</v>
      </c>
      <c r="CN41" t="s">
        <v>947</v>
      </c>
      <c r="CO41">
        <v>301</v>
      </c>
      <c r="CP41" t="s">
        <v>771</v>
      </c>
      <c r="CQ41" t="s">
        <v>112</v>
      </c>
      <c r="CR41" s="5" t="s">
        <v>455</v>
      </c>
      <c r="CT41">
        <v>301</v>
      </c>
      <c r="CV41">
        <v>301</v>
      </c>
      <c r="CW41">
        <v>0</v>
      </c>
      <c r="CY41">
        <v>142</v>
      </c>
      <c r="CZ41">
        <v>203</v>
      </c>
      <c r="DA41">
        <v>61</v>
      </c>
      <c r="DB41" t="s">
        <v>148</v>
      </c>
      <c r="DC41" t="s">
        <v>149</v>
      </c>
      <c r="DD41" t="s">
        <v>946</v>
      </c>
      <c r="DE41" t="s">
        <v>218</v>
      </c>
      <c r="DF41" t="s">
        <v>151</v>
      </c>
    </row>
    <row r="42" spans="1:110" x14ac:dyDescent="0.3">
      <c r="A42">
        <v>246</v>
      </c>
      <c r="B42" t="s">
        <v>1066</v>
      </c>
      <c r="C42">
        <v>521228022</v>
      </c>
      <c r="D42" s="4">
        <v>19356</v>
      </c>
      <c r="E42" t="s">
        <v>152</v>
      </c>
      <c r="F42">
        <v>0</v>
      </c>
      <c r="G42" t="s">
        <v>921</v>
      </c>
      <c r="H42" t="s">
        <v>948</v>
      </c>
      <c r="I42" s="4">
        <v>44774</v>
      </c>
      <c r="J42">
        <v>69</v>
      </c>
      <c r="K42" t="s">
        <v>949</v>
      </c>
      <c r="L42" t="s">
        <v>218</v>
      </c>
      <c r="M42" t="s">
        <v>218</v>
      </c>
      <c r="N42">
        <v>1</v>
      </c>
      <c r="O42" t="s">
        <v>112</v>
      </c>
      <c r="P42">
        <v>0</v>
      </c>
      <c r="Q42" t="s">
        <v>112</v>
      </c>
      <c r="R42">
        <v>1</v>
      </c>
      <c r="S42">
        <v>1</v>
      </c>
      <c r="T42" t="s">
        <v>113</v>
      </c>
      <c r="V42" s="4">
        <v>44909</v>
      </c>
      <c r="Y42">
        <v>204</v>
      </c>
      <c r="Z42">
        <v>135</v>
      </c>
      <c r="AA42" t="s">
        <v>112</v>
      </c>
      <c r="AB42" t="s">
        <v>117</v>
      </c>
      <c r="AC42" t="s">
        <v>386</v>
      </c>
      <c r="AD42" t="s">
        <v>112</v>
      </c>
      <c r="AE42" t="s">
        <v>921</v>
      </c>
      <c r="AF42">
        <v>1</v>
      </c>
      <c r="AG42">
        <v>1</v>
      </c>
      <c r="AH42">
        <v>0</v>
      </c>
      <c r="AI42">
        <v>0</v>
      </c>
      <c r="AJ42">
        <v>0</v>
      </c>
      <c r="AK42">
        <v>0</v>
      </c>
      <c r="AL42">
        <v>1</v>
      </c>
      <c r="AM42" t="s">
        <v>387</v>
      </c>
      <c r="AN42" t="s">
        <v>142</v>
      </c>
      <c r="AP42" t="s">
        <v>112</v>
      </c>
      <c r="AQ42" s="4"/>
      <c r="AR42">
        <v>70</v>
      </c>
      <c r="AS42" t="s">
        <v>950</v>
      </c>
      <c r="AT42" t="s">
        <v>951</v>
      </c>
      <c r="AU42" t="s">
        <v>948</v>
      </c>
      <c r="AV42" t="s">
        <v>952</v>
      </c>
      <c r="AW42" t="s">
        <v>275</v>
      </c>
      <c r="AY42" t="s">
        <v>127</v>
      </c>
      <c r="AZ42" t="s">
        <v>953</v>
      </c>
      <c r="BA42" t="s">
        <v>613</v>
      </c>
      <c r="BB42" t="s">
        <v>954</v>
      </c>
      <c r="BD42" t="s">
        <v>955</v>
      </c>
      <c r="BE42" t="s">
        <v>956</v>
      </c>
      <c r="BF42" t="s">
        <v>957</v>
      </c>
      <c r="BG42" t="s">
        <v>958</v>
      </c>
      <c r="BH42" t="s">
        <v>959</v>
      </c>
      <c r="BI42" t="s">
        <v>960</v>
      </c>
      <c r="BJ42" t="s">
        <v>961</v>
      </c>
      <c r="BK42" t="s">
        <v>455</v>
      </c>
      <c r="BL42" s="19">
        <v>0</v>
      </c>
      <c r="BM42" s="4">
        <v>45161</v>
      </c>
      <c r="BN42" t="s">
        <v>962</v>
      </c>
      <c r="BO42" s="6">
        <v>50</v>
      </c>
      <c r="BP42" s="6">
        <v>31.397775217013798</v>
      </c>
      <c r="BQ42" s="6">
        <v>20.937090593541701</v>
      </c>
      <c r="BS42" t="s">
        <v>963</v>
      </c>
      <c r="BU42" s="6">
        <v>12.6</v>
      </c>
      <c r="BV42" s="6">
        <v>24.15</v>
      </c>
      <c r="BW42" s="6">
        <v>1.0434782608695701</v>
      </c>
      <c r="BX42" t="s">
        <v>141</v>
      </c>
      <c r="BY42" t="s">
        <v>142</v>
      </c>
      <c r="BZ42" t="s">
        <v>142</v>
      </c>
      <c r="CA42" s="4">
        <v>44774</v>
      </c>
      <c r="CB42" t="s">
        <v>949</v>
      </c>
      <c r="CC42" s="4">
        <v>44909</v>
      </c>
      <c r="CH42">
        <v>0</v>
      </c>
      <c r="CI42" s="4">
        <v>44978</v>
      </c>
      <c r="CJ42" t="s">
        <v>921</v>
      </c>
      <c r="CK42" s="5">
        <v>45201</v>
      </c>
      <c r="CL42" s="4">
        <v>45201</v>
      </c>
      <c r="CM42">
        <v>427</v>
      </c>
      <c r="CN42" t="s">
        <v>964</v>
      </c>
      <c r="CO42">
        <v>223</v>
      </c>
      <c r="CP42" t="s">
        <v>965</v>
      </c>
      <c r="CQ42" t="s">
        <v>112</v>
      </c>
      <c r="CR42" s="5" t="s">
        <v>455</v>
      </c>
      <c r="CT42">
        <v>223</v>
      </c>
      <c r="CV42">
        <v>223</v>
      </c>
      <c r="CW42">
        <v>0</v>
      </c>
      <c r="CY42">
        <v>69</v>
      </c>
      <c r="CZ42">
        <v>204</v>
      </c>
      <c r="DA42">
        <v>135</v>
      </c>
      <c r="DB42" t="s">
        <v>148</v>
      </c>
      <c r="DC42" t="s">
        <v>149</v>
      </c>
      <c r="DD42" t="s">
        <v>183</v>
      </c>
      <c r="DE42" t="s">
        <v>218</v>
      </c>
      <c r="DF42" t="s">
        <v>477</v>
      </c>
    </row>
    <row r="43" spans="1:110" x14ac:dyDescent="0.3">
      <c r="A43">
        <v>248</v>
      </c>
      <c r="B43" t="s">
        <v>1067</v>
      </c>
      <c r="C43">
        <v>7204235324</v>
      </c>
      <c r="D43" s="4">
        <v>26412</v>
      </c>
      <c r="E43" t="s">
        <v>239</v>
      </c>
      <c r="F43">
        <v>1</v>
      </c>
      <c r="G43" t="s">
        <v>966</v>
      </c>
      <c r="H43" t="s">
        <v>417</v>
      </c>
      <c r="I43" s="4">
        <v>44848</v>
      </c>
      <c r="J43">
        <v>50</v>
      </c>
      <c r="K43" t="s">
        <v>342</v>
      </c>
      <c r="L43" t="s">
        <v>110</v>
      </c>
      <c r="M43" t="s">
        <v>111</v>
      </c>
      <c r="N43">
        <v>1</v>
      </c>
      <c r="O43" t="s">
        <v>112</v>
      </c>
      <c r="P43">
        <v>0</v>
      </c>
      <c r="Q43" t="s">
        <v>112</v>
      </c>
      <c r="R43">
        <v>1</v>
      </c>
      <c r="S43">
        <v>1</v>
      </c>
      <c r="T43" t="s">
        <v>113</v>
      </c>
      <c r="V43" s="4">
        <v>44942</v>
      </c>
      <c r="Y43">
        <v>108</v>
      </c>
      <c r="Z43">
        <v>94</v>
      </c>
      <c r="AA43" t="s">
        <v>112</v>
      </c>
      <c r="AB43" t="s">
        <v>117</v>
      </c>
      <c r="AC43" t="s">
        <v>386</v>
      </c>
      <c r="AD43" t="s">
        <v>112</v>
      </c>
      <c r="AE43" t="s">
        <v>967</v>
      </c>
      <c r="AF43">
        <v>1</v>
      </c>
      <c r="AG43">
        <v>1</v>
      </c>
      <c r="AH43">
        <v>1</v>
      </c>
      <c r="AI43">
        <v>0</v>
      </c>
      <c r="AJ43">
        <v>0</v>
      </c>
      <c r="AK43">
        <v>0</v>
      </c>
      <c r="AL43">
        <v>3</v>
      </c>
      <c r="AM43" t="s">
        <v>387</v>
      </c>
      <c r="AN43" t="s">
        <v>142</v>
      </c>
      <c r="AP43" t="s">
        <v>112</v>
      </c>
      <c r="AQ43" s="4"/>
      <c r="AR43">
        <v>50</v>
      </c>
      <c r="AV43" t="s">
        <v>346</v>
      </c>
      <c r="AW43" t="s">
        <v>275</v>
      </c>
      <c r="AY43" t="s">
        <v>127</v>
      </c>
      <c r="AZ43" t="s">
        <v>968</v>
      </c>
      <c r="BA43" t="s">
        <v>969</v>
      </c>
      <c r="BB43" t="s">
        <v>465</v>
      </c>
      <c r="BD43" t="s">
        <v>970</v>
      </c>
      <c r="BE43" t="s">
        <v>738</v>
      </c>
      <c r="BF43" t="s">
        <v>935</v>
      </c>
      <c r="BG43" t="s">
        <v>971</v>
      </c>
      <c r="BH43" t="s">
        <v>972</v>
      </c>
      <c r="BI43" t="s">
        <v>973</v>
      </c>
      <c r="BJ43" t="s">
        <v>974</v>
      </c>
      <c r="BK43" t="s">
        <v>967</v>
      </c>
      <c r="BL43" s="19">
        <v>0</v>
      </c>
      <c r="BM43" s="4">
        <v>45161</v>
      </c>
      <c r="BN43" t="s">
        <v>975</v>
      </c>
      <c r="BO43" s="6">
        <v>36.313608661681499</v>
      </c>
      <c r="BP43" s="6">
        <v>31.505309034633701</v>
      </c>
      <c r="BQ43" s="6">
        <v>26.471203835235201</v>
      </c>
      <c r="BR43" t="s">
        <v>976</v>
      </c>
      <c r="BS43" t="s">
        <v>976</v>
      </c>
      <c r="BU43" s="6">
        <v>26.85</v>
      </c>
      <c r="BV43" s="6">
        <v>50.25</v>
      </c>
      <c r="BW43" s="6">
        <v>1.0686567164179099</v>
      </c>
      <c r="BX43" t="s">
        <v>141</v>
      </c>
      <c r="BY43" t="s">
        <v>142</v>
      </c>
      <c r="BZ43" t="s">
        <v>142</v>
      </c>
      <c r="CA43" s="4">
        <v>44848</v>
      </c>
      <c r="CB43" t="s">
        <v>342</v>
      </c>
      <c r="CC43" s="4">
        <v>44942</v>
      </c>
      <c r="CH43">
        <v>0</v>
      </c>
      <c r="CI43" s="4">
        <v>44956</v>
      </c>
      <c r="CJ43" t="s">
        <v>966</v>
      </c>
      <c r="CK43" s="5">
        <v>45194</v>
      </c>
      <c r="CL43" s="4">
        <v>45194</v>
      </c>
      <c r="CM43">
        <v>346</v>
      </c>
      <c r="CN43" t="s">
        <v>977</v>
      </c>
      <c r="CO43">
        <v>238</v>
      </c>
      <c r="CP43" t="s">
        <v>978</v>
      </c>
      <c r="CQ43" t="s">
        <v>112</v>
      </c>
      <c r="CR43" s="5" t="s">
        <v>979</v>
      </c>
      <c r="CT43">
        <v>238</v>
      </c>
      <c r="CV43">
        <v>238</v>
      </c>
      <c r="CW43">
        <v>0</v>
      </c>
      <c r="CY43">
        <v>14</v>
      </c>
      <c r="CZ43">
        <v>108</v>
      </c>
      <c r="DA43">
        <v>94</v>
      </c>
      <c r="DB43" t="s">
        <v>148</v>
      </c>
      <c r="DC43" t="s">
        <v>239</v>
      </c>
      <c r="DD43" t="s">
        <v>976</v>
      </c>
      <c r="DE43" t="s">
        <v>150</v>
      </c>
      <c r="DF43" t="s">
        <v>477</v>
      </c>
    </row>
    <row r="44" spans="1:110" s="12" customFormat="1" x14ac:dyDescent="0.3">
      <c r="A44" s="9">
        <v>257</v>
      </c>
      <c r="B44" s="11"/>
      <c r="C44" s="11"/>
      <c r="D44" s="11"/>
      <c r="E44" s="11" t="s">
        <v>152</v>
      </c>
      <c r="F44" s="11">
        <v>0</v>
      </c>
      <c r="I44" s="13">
        <v>44911</v>
      </c>
      <c r="J44" s="11">
        <v>77</v>
      </c>
      <c r="K44" s="11">
        <v>685</v>
      </c>
      <c r="L44" s="11">
        <v>8</v>
      </c>
      <c r="M44" s="11">
        <v>8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1</v>
      </c>
      <c r="T44" s="11" t="s">
        <v>113</v>
      </c>
      <c r="U44" s="14"/>
      <c r="V44" s="10">
        <v>45005</v>
      </c>
      <c r="Y44" s="11">
        <v>137</v>
      </c>
      <c r="Z44" s="11">
        <v>94</v>
      </c>
      <c r="AA44" s="11">
        <v>1</v>
      </c>
      <c r="AB44" s="11">
        <v>1</v>
      </c>
      <c r="AC44" s="11" t="s">
        <v>980</v>
      </c>
      <c r="AD44" s="11">
        <v>0</v>
      </c>
      <c r="AE44" s="15" t="s">
        <v>981</v>
      </c>
      <c r="AF44" s="11">
        <v>1</v>
      </c>
      <c r="AG44" s="11">
        <v>0</v>
      </c>
      <c r="AH44" s="11">
        <v>1</v>
      </c>
      <c r="AI44" s="11">
        <v>1</v>
      </c>
      <c r="AJ44" s="11">
        <v>0</v>
      </c>
      <c r="AK44" s="11">
        <v>0</v>
      </c>
      <c r="AL44" s="11">
        <v>2</v>
      </c>
      <c r="AM44" s="11" t="s">
        <v>120</v>
      </c>
      <c r="AN44" s="11" t="s">
        <v>142</v>
      </c>
      <c r="AP44" s="11">
        <v>1</v>
      </c>
      <c r="AQ44" s="23" t="s">
        <v>982</v>
      </c>
      <c r="AR44" s="11">
        <v>77</v>
      </c>
      <c r="AS44" s="11">
        <v>19.420000000000002</v>
      </c>
      <c r="AT44" s="11">
        <v>107.5</v>
      </c>
      <c r="AU44" s="11">
        <v>3.51</v>
      </c>
      <c r="AV44" s="11">
        <v>3.89</v>
      </c>
      <c r="AW44" s="11">
        <v>12.2</v>
      </c>
      <c r="AY44" s="11" t="s">
        <v>196</v>
      </c>
      <c r="AZ44" s="11">
        <v>122</v>
      </c>
      <c r="BA44" s="11">
        <v>5.52</v>
      </c>
      <c r="BB44" s="11">
        <v>227</v>
      </c>
      <c r="BC44" s="11"/>
      <c r="BD44" s="11">
        <v>3.82</v>
      </c>
      <c r="BE44" s="11">
        <v>0.45</v>
      </c>
      <c r="BF44" s="11">
        <v>1.18</v>
      </c>
      <c r="BG44" s="12">
        <f>qqq_34[[#This Row],[Neutrofily abs. Počet (při zahájení ARTA)]]/qqq_34[[#This Row],[Lymfocyty abs. Počet (při zahájení ARTA)]]</f>
        <v>3.2372881355932206</v>
      </c>
      <c r="BH44" s="12">
        <f>qqq_34[[#This Row],[Lymfocyty abs. Počet (při zahájení ARTA)]]/qqq_34[[#This Row],[Monocyty abs. Počet (při zahájení ARTA)]]</f>
        <v>2.6222222222222222</v>
      </c>
      <c r="BI44" s="12">
        <f>qqq_34[[#This Row],[Trombocyty (při zahájení ARTA)]]/qqq_34[[#This Row],[Lymfocyty abs. Počet (při zahájení ARTA)]]</f>
        <v>192.37288135593221</v>
      </c>
      <c r="BJ44" s="12">
        <f>(qqq_34[[#This Row],[Neutrofily abs. Počet (při zahájení ARTA)]]*qqq_34[[#This Row],[Trombocyty (při zahájení ARTA)]])/qqq_34[[#This Row],[Lymfocyty abs. Počet (při zahájení ARTA)]]</f>
        <v>734.86440677966107</v>
      </c>
      <c r="BK44" s="11">
        <v>0.01</v>
      </c>
      <c r="BL44" s="11">
        <v>0</v>
      </c>
      <c r="BM44" s="10">
        <f t="shared" ref="BM44:BM51" ca="1" si="0">TODAY()</f>
        <v>45541</v>
      </c>
      <c r="BN44" s="12" t="s">
        <v>983</v>
      </c>
      <c r="BO44" s="16">
        <v>35.428187536923403</v>
      </c>
      <c r="BP44" s="16">
        <v>29.6372423046992</v>
      </c>
      <c r="BQ44" s="16">
        <v>20.273392675415099</v>
      </c>
      <c r="BR44" s="16">
        <f>BP44-BO44</f>
        <v>-5.7909452322242032</v>
      </c>
      <c r="BS44" s="16">
        <f>BP44-BO44</f>
        <v>-5.7909452322242032</v>
      </c>
      <c r="BU44">
        <v>0.125</v>
      </c>
      <c r="BV44">
        <v>0.74</v>
      </c>
      <c r="BW44" s="6">
        <v>0.33783783783783783</v>
      </c>
      <c r="BX44" s="7" t="s">
        <v>177</v>
      </c>
      <c r="BZ44" s="11" t="s">
        <v>142</v>
      </c>
      <c r="CA44" s="13">
        <v>44911</v>
      </c>
      <c r="CB44" s="11">
        <v>685</v>
      </c>
      <c r="CC44" s="10">
        <v>45005</v>
      </c>
      <c r="CD44" s="14"/>
      <c r="CH44" s="11">
        <v>0</v>
      </c>
      <c r="CI44" s="10">
        <v>45048</v>
      </c>
      <c r="CJ44" s="11">
        <v>4.2</v>
      </c>
      <c r="CK44" s="10" t="s">
        <v>982</v>
      </c>
      <c r="CL44" s="13"/>
      <c r="CR44" s="10">
        <v>0.01</v>
      </c>
      <c r="CU44" s="11"/>
      <c r="CX44" s="11" t="s">
        <v>984</v>
      </c>
      <c r="CZ44" s="11">
        <v>137</v>
      </c>
      <c r="DA44" s="11">
        <v>94</v>
      </c>
    </row>
    <row r="45" spans="1:110" s="12" customFormat="1" x14ac:dyDescent="0.3">
      <c r="A45" s="9">
        <v>259</v>
      </c>
      <c r="B45" s="11"/>
      <c r="C45" s="11"/>
      <c r="D45" s="11"/>
      <c r="E45" s="11" t="s">
        <v>106</v>
      </c>
      <c r="F45" s="11">
        <v>0</v>
      </c>
      <c r="I45" s="10">
        <v>44865</v>
      </c>
      <c r="J45" s="11">
        <v>67</v>
      </c>
      <c r="K45" s="11">
        <v>120</v>
      </c>
      <c r="L45" s="11">
        <v>7</v>
      </c>
      <c r="M45" s="11">
        <v>7</v>
      </c>
      <c r="N45" s="11">
        <v>0</v>
      </c>
      <c r="O45" s="11">
        <v>1</v>
      </c>
      <c r="P45" s="11">
        <v>0</v>
      </c>
      <c r="Q45" s="11">
        <v>0</v>
      </c>
      <c r="R45" s="11">
        <v>1</v>
      </c>
      <c r="S45" s="11">
        <v>1</v>
      </c>
      <c r="T45" s="11" t="s">
        <v>113</v>
      </c>
      <c r="U45" s="14"/>
      <c r="V45" s="17">
        <v>44867</v>
      </c>
      <c r="Y45" s="11">
        <v>133</v>
      </c>
      <c r="Z45" s="11">
        <v>0</v>
      </c>
      <c r="AA45" s="11">
        <v>0</v>
      </c>
      <c r="AB45" s="11">
        <v>1</v>
      </c>
      <c r="AC45" s="11" t="s">
        <v>189</v>
      </c>
      <c r="AD45" s="11">
        <v>0</v>
      </c>
      <c r="AE45" s="11">
        <v>0.25</v>
      </c>
      <c r="AF45" s="11">
        <v>1</v>
      </c>
      <c r="AG45" s="11">
        <v>1</v>
      </c>
      <c r="AH45" s="11">
        <v>1</v>
      </c>
      <c r="AI45" s="11">
        <v>0</v>
      </c>
      <c r="AJ45" s="11">
        <v>0</v>
      </c>
      <c r="AK45" s="11">
        <v>0</v>
      </c>
      <c r="AL45" s="11">
        <v>3</v>
      </c>
      <c r="AM45" s="11" t="s">
        <v>387</v>
      </c>
      <c r="AN45" s="11" t="s">
        <v>142</v>
      </c>
      <c r="AP45" s="11">
        <v>0</v>
      </c>
      <c r="AQ45" s="23" t="s">
        <v>982</v>
      </c>
      <c r="AR45" s="11">
        <v>68</v>
      </c>
      <c r="AS45" s="11">
        <v>25.69</v>
      </c>
      <c r="AT45" s="11">
        <v>72.78</v>
      </c>
      <c r="AU45" s="11">
        <v>3.01</v>
      </c>
      <c r="AV45" s="11">
        <v>1.1399999999999999</v>
      </c>
      <c r="AW45" s="11">
        <v>6.1</v>
      </c>
      <c r="AY45" s="11" t="s">
        <v>196</v>
      </c>
      <c r="AZ45" s="11">
        <v>127</v>
      </c>
      <c r="BA45" s="11">
        <v>5.2</v>
      </c>
      <c r="BB45" s="11">
        <v>207</v>
      </c>
      <c r="BC45" s="11"/>
      <c r="BD45" s="11">
        <v>2.97</v>
      </c>
      <c r="BE45" s="11">
        <v>0.45</v>
      </c>
      <c r="BF45" s="11">
        <v>1.63</v>
      </c>
      <c r="BG45" s="12">
        <f>qqq_34[[#This Row],[Neutrofily abs. Počet (při zahájení ARTA)]]/qqq_34[[#This Row],[Lymfocyty abs. Počet (při zahájení ARTA)]]</f>
        <v>1.8220858895705523</v>
      </c>
      <c r="BH45" s="12">
        <f>qqq_34[[#This Row],[Lymfocyty abs. Počet (při zahájení ARTA)]]/qqq_34[[#This Row],[Monocyty abs. Počet (při zahájení ARTA)]]</f>
        <v>3.6222222222222218</v>
      </c>
      <c r="BI45" s="12">
        <f>qqq_34[[#This Row],[Trombocyty (při zahájení ARTA)]]/qqq_34[[#This Row],[Lymfocyty abs. Počet (při zahájení ARTA)]]</f>
        <v>126.99386503067485</v>
      </c>
      <c r="BJ45" s="12">
        <f>(qqq_34[[#This Row],[Neutrofily abs. Počet (při zahájení ARTA)]]*qqq_34[[#This Row],[Trombocyty (při zahájení ARTA)]])/qqq_34[[#This Row],[Lymfocyty abs. Počet (při zahájení ARTA)]]</f>
        <v>377.17177914110437</v>
      </c>
      <c r="BK45" s="11">
        <v>0.25</v>
      </c>
      <c r="BL45" s="11">
        <v>0</v>
      </c>
      <c r="BM45" s="10">
        <f t="shared" ca="1" si="0"/>
        <v>45541</v>
      </c>
      <c r="BN45" s="12" t="s">
        <v>985</v>
      </c>
      <c r="BO45" s="16">
        <v>35.911390200194298</v>
      </c>
      <c r="BP45" s="16">
        <v>29.7638473584468</v>
      </c>
      <c r="BQ45" s="16">
        <v>20.533745909289401</v>
      </c>
      <c r="BR45" s="16">
        <f t="shared" ref="BR45:BR72" si="1">BP45-BO45</f>
        <v>-6.147542841747498</v>
      </c>
      <c r="BS45" s="16">
        <f t="shared" ref="BS45:BS73" si="2">BP45-BO45</f>
        <v>-6.147542841747498</v>
      </c>
      <c r="BU45">
        <v>3.6500000000000004</v>
      </c>
      <c r="BV45">
        <v>8.5500000000000007</v>
      </c>
      <c r="BW45" s="6">
        <v>0.85380116959064334</v>
      </c>
      <c r="BX45" t="s">
        <v>141</v>
      </c>
      <c r="BZ45" s="11" t="s">
        <v>142</v>
      </c>
      <c r="CA45" s="10">
        <v>44865</v>
      </c>
      <c r="CB45" s="11">
        <v>120</v>
      </c>
      <c r="CC45" s="17">
        <v>44867</v>
      </c>
      <c r="CD45" s="14"/>
      <c r="CH45" s="11">
        <v>0</v>
      </c>
      <c r="CI45" s="10">
        <v>44998</v>
      </c>
      <c r="CJ45" s="11">
        <v>22.8</v>
      </c>
      <c r="CK45" s="10" t="s">
        <v>982</v>
      </c>
      <c r="CL45" s="13"/>
      <c r="CR45" s="10">
        <v>0.25</v>
      </c>
      <c r="CU45" s="11"/>
      <c r="CX45" s="11" t="s">
        <v>986</v>
      </c>
      <c r="CZ45" s="11">
        <v>133</v>
      </c>
      <c r="DA45" s="11">
        <v>0</v>
      </c>
    </row>
    <row r="46" spans="1:110" s="12" customFormat="1" x14ac:dyDescent="0.3">
      <c r="A46" s="9">
        <v>260</v>
      </c>
      <c r="B46" s="11"/>
      <c r="C46" s="11"/>
      <c r="D46" s="11"/>
      <c r="E46" s="11" t="s">
        <v>106</v>
      </c>
      <c r="F46" s="11">
        <v>0</v>
      </c>
      <c r="I46" s="10">
        <v>44943</v>
      </c>
      <c r="J46" s="11">
        <v>50</v>
      </c>
      <c r="K46" s="11">
        <v>334</v>
      </c>
      <c r="L46" s="11">
        <v>10</v>
      </c>
      <c r="M46" s="11">
        <v>8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1</v>
      </c>
      <c r="T46" s="11" t="s">
        <v>113</v>
      </c>
      <c r="U46" s="10">
        <v>45312</v>
      </c>
      <c r="V46" s="10">
        <v>44978</v>
      </c>
      <c r="W46" s="11">
        <f>U46-V46</f>
        <v>334</v>
      </c>
      <c r="Y46" s="11">
        <v>90</v>
      </c>
      <c r="Z46" s="11">
        <v>35</v>
      </c>
      <c r="AA46" s="11">
        <v>1</v>
      </c>
      <c r="AB46" s="11">
        <v>1</v>
      </c>
      <c r="AC46" s="11" t="s">
        <v>980</v>
      </c>
      <c r="AD46" s="11">
        <v>0</v>
      </c>
      <c r="AE46" s="11">
        <v>3.62</v>
      </c>
      <c r="AF46" s="11">
        <v>1</v>
      </c>
      <c r="AG46" s="11">
        <v>1</v>
      </c>
      <c r="AH46" s="11">
        <v>0</v>
      </c>
      <c r="AI46" s="11">
        <v>0</v>
      </c>
      <c r="AJ46" s="11">
        <v>0</v>
      </c>
      <c r="AK46" s="11">
        <v>1</v>
      </c>
      <c r="AL46" s="11">
        <v>4</v>
      </c>
      <c r="AM46" s="11" t="s">
        <v>387</v>
      </c>
      <c r="AN46" s="11" t="s">
        <v>142</v>
      </c>
      <c r="AP46" s="11">
        <v>1</v>
      </c>
      <c r="AQ46" s="23">
        <v>45312</v>
      </c>
      <c r="AR46" s="11">
        <v>50</v>
      </c>
      <c r="AS46" s="11">
        <v>11.28</v>
      </c>
      <c r="AT46" s="11">
        <v>24.94</v>
      </c>
      <c r="AU46" s="11">
        <v>2.31</v>
      </c>
      <c r="AV46" s="11">
        <v>1.0900000000000001</v>
      </c>
      <c r="AW46" s="11">
        <v>4</v>
      </c>
      <c r="AY46" s="11" t="s">
        <v>127</v>
      </c>
      <c r="AZ46" s="11">
        <v>97</v>
      </c>
      <c r="BA46" s="11">
        <v>9.74</v>
      </c>
      <c r="BB46" s="11">
        <v>294</v>
      </c>
      <c r="BC46" s="11"/>
      <c r="BD46" s="11">
        <v>6.13</v>
      </c>
      <c r="BE46" s="11">
        <v>0.7</v>
      </c>
      <c r="BF46" s="11">
        <v>2.0299999999999998</v>
      </c>
      <c r="BG46" s="12">
        <f>qqq_34[[#This Row],[Neutrofily abs. Počet (při zahájení ARTA)]]/qqq_34[[#This Row],[Lymfocyty abs. Počet (při zahájení ARTA)]]</f>
        <v>3.0197044334975374</v>
      </c>
      <c r="BH46" s="12">
        <f>qqq_34[[#This Row],[Lymfocyty abs. Počet (při zahájení ARTA)]]/qqq_34[[#This Row],[Monocyty abs. Počet (při zahájení ARTA)]]</f>
        <v>2.9</v>
      </c>
      <c r="BI46" s="12">
        <f>qqq_34[[#This Row],[Trombocyty (při zahájení ARTA)]]/qqq_34[[#This Row],[Lymfocyty abs. Počet (při zahájení ARTA)]]</f>
        <v>144.82758620689657</v>
      </c>
      <c r="BJ46" s="12">
        <f>(qqq_34[[#This Row],[Neutrofily abs. Počet (při zahájení ARTA)]]*qqq_34[[#This Row],[Trombocyty (při zahájení ARTA)]])/qqq_34[[#This Row],[Lymfocyty abs. Počet (při zahájení ARTA)]]</f>
        <v>887.79310344827593</v>
      </c>
      <c r="BK46" s="11">
        <v>10.210000000000001</v>
      </c>
      <c r="BL46" s="11">
        <v>0</v>
      </c>
      <c r="BM46" s="10">
        <f t="shared" ca="1" si="0"/>
        <v>45541</v>
      </c>
      <c r="BN46" s="12" t="s">
        <v>987</v>
      </c>
      <c r="BO46" s="16">
        <v>34.573899878745102</v>
      </c>
      <c r="BP46" s="16">
        <v>29.777169742219801</v>
      </c>
      <c r="BQ46" s="16">
        <v>20.240261223133601</v>
      </c>
      <c r="BR46" s="16">
        <f t="shared" si="1"/>
        <v>-4.7967301365253014</v>
      </c>
      <c r="BS46" s="16">
        <f t="shared" si="2"/>
        <v>-4.7967301365253014</v>
      </c>
      <c r="BU46">
        <v>0.94500000000000006</v>
      </c>
      <c r="BV46">
        <v>2.2000000000000002</v>
      </c>
      <c r="BW46" s="6">
        <v>0.85909090909090913</v>
      </c>
      <c r="BX46" t="s">
        <v>141</v>
      </c>
      <c r="BZ46" s="11" t="s">
        <v>142</v>
      </c>
      <c r="CA46" s="10">
        <v>44943</v>
      </c>
      <c r="CB46" s="11">
        <v>334</v>
      </c>
      <c r="CC46" s="10">
        <v>44978</v>
      </c>
      <c r="CD46" s="10">
        <v>45312</v>
      </c>
      <c r="CE46" s="11">
        <v>334</v>
      </c>
      <c r="CH46" s="11">
        <v>1</v>
      </c>
      <c r="CI46" s="10">
        <v>45033</v>
      </c>
      <c r="CJ46" s="11">
        <v>24.94</v>
      </c>
      <c r="CK46" s="10">
        <v>45312</v>
      </c>
      <c r="CL46" s="13"/>
      <c r="CR46" s="10">
        <v>10.210000000000001</v>
      </c>
      <c r="CU46" s="11">
        <v>1</v>
      </c>
      <c r="CX46" s="11"/>
      <c r="CZ46" s="11">
        <v>90</v>
      </c>
      <c r="DA46" s="11">
        <v>35</v>
      </c>
    </row>
    <row r="47" spans="1:110" s="12" customFormat="1" x14ac:dyDescent="0.3">
      <c r="A47" s="9">
        <v>262</v>
      </c>
      <c r="B47" s="11"/>
      <c r="C47" s="11"/>
      <c r="D47" s="11"/>
      <c r="E47" s="11" t="s">
        <v>152</v>
      </c>
      <c r="F47" s="11">
        <v>0</v>
      </c>
      <c r="I47" s="10">
        <v>44993</v>
      </c>
      <c r="J47" s="11">
        <v>77</v>
      </c>
      <c r="K47" s="11">
        <v>87.9</v>
      </c>
      <c r="L47" s="11">
        <v>9</v>
      </c>
      <c r="M47" s="11">
        <v>8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1</v>
      </c>
      <c r="T47" s="11" t="s">
        <v>113</v>
      </c>
      <c r="U47" s="14"/>
      <c r="V47" s="10">
        <v>45005</v>
      </c>
      <c r="Y47" s="11">
        <v>75</v>
      </c>
      <c r="Z47" s="11">
        <v>12</v>
      </c>
      <c r="AA47" s="11">
        <v>1</v>
      </c>
      <c r="AB47" s="11">
        <v>1</v>
      </c>
      <c r="AC47" s="11" t="s">
        <v>980</v>
      </c>
      <c r="AD47" s="11">
        <v>0</v>
      </c>
      <c r="AE47" s="11">
        <v>0.14000000000000001</v>
      </c>
      <c r="AF47" s="11">
        <v>0</v>
      </c>
      <c r="AG47" s="11">
        <v>1</v>
      </c>
      <c r="AH47" s="11">
        <v>1</v>
      </c>
      <c r="AI47" s="11">
        <v>0</v>
      </c>
      <c r="AJ47" s="11">
        <v>0</v>
      </c>
      <c r="AK47" s="11">
        <v>0</v>
      </c>
      <c r="AL47" s="11">
        <v>3</v>
      </c>
      <c r="AM47" s="11" t="s">
        <v>120</v>
      </c>
      <c r="AN47" s="11" t="s">
        <v>142</v>
      </c>
      <c r="AP47" s="11">
        <v>1</v>
      </c>
      <c r="AQ47" s="23" t="s">
        <v>982</v>
      </c>
      <c r="AR47" s="11">
        <v>77</v>
      </c>
      <c r="AS47" s="11">
        <v>7.05</v>
      </c>
      <c r="AT47" s="11">
        <v>162.01</v>
      </c>
      <c r="AU47" s="11">
        <v>2.81</v>
      </c>
      <c r="AV47" s="11">
        <v>1.47</v>
      </c>
      <c r="AW47" s="11">
        <v>4</v>
      </c>
      <c r="AY47" s="11" t="s">
        <v>127</v>
      </c>
      <c r="AZ47" s="11">
        <v>137</v>
      </c>
      <c r="BA47" s="11">
        <v>8.57</v>
      </c>
      <c r="BB47" s="11">
        <v>207</v>
      </c>
      <c r="BC47" s="11"/>
      <c r="BD47" s="11">
        <v>5.14</v>
      </c>
      <c r="BE47" s="11">
        <v>0.83</v>
      </c>
      <c r="BF47" s="11">
        <v>2.16</v>
      </c>
      <c r="BG47" s="12">
        <f>qqq_34[[#This Row],[Neutrofily abs. Počet (při zahájení ARTA)]]/qqq_34[[#This Row],[Lymfocyty abs. Počet (při zahájení ARTA)]]</f>
        <v>2.3796296296296293</v>
      </c>
      <c r="BH47" s="12">
        <f>qqq_34[[#This Row],[Lymfocyty abs. Počet (při zahájení ARTA)]]/qqq_34[[#This Row],[Monocyty abs. Počet (při zahájení ARTA)]]</f>
        <v>2.6024096385542173</v>
      </c>
      <c r="BI47" s="12">
        <f>qqq_34[[#This Row],[Trombocyty (při zahájení ARTA)]]/qqq_34[[#This Row],[Lymfocyty abs. Počet (při zahájení ARTA)]]</f>
        <v>95.833333333333329</v>
      </c>
      <c r="BJ47" s="12">
        <f>(qqq_34[[#This Row],[Neutrofily abs. Počet (při zahájení ARTA)]]*qqq_34[[#This Row],[Trombocyty (při zahájení ARTA)]])/qqq_34[[#This Row],[Lymfocyty abs. Počet (při zahájení ARTA)]]</f>
        <v>492.58333333333331</v>
      </c>
      <c r="BK47" s="11">
        <v>0.14000000000000001</v>
      </c>
      <c r="BL47" s="11">
        <v>0</v>
      </c>
      <c r="BM47" s="10">
        <f t="shared" ca="1" si="0"/>
        <v>45541</v>
      </c>
      <c r="BN47" s="12" t="s">
        <v>988</v>
      </c>
      <c r="BO47" s="18">
        <v>50</v>
      </c>
      <c r="BP47" s="16">
        <v>29.783792482905898</v>
      </c>
      <c r="BQ47" s="16">
        <v>20.581993846543</v>
      </c>
      <c r="BR47" s="16"/>
      <c r="BS47" s="16">
        <f t="shared" si="2"/>
        <v>-20.216207517094102</v>
      </c>
      <c r="BU47">
        <v>20.950000000000003</v>
      </c>
      <c r="BV47">
        <v>40.200000000000003</v>
      </c>
      <c r="BW47" s="6">
        <v>1.0422885572139304</v>
      </c>
      <c r="BX47" t="s">
        <v>141</v>
      </c>
      <c r="BZ47" s="11" t="s">
        <v>142</v>
      </c>
      <c r="CA47" s="10">
        <v>44993</v>
      </c>
      <c r="CB47" s="11">
        <v>87.9</v>
      </c>
      <c r="CC47" s="10">
        <v>45005</v>
      </c>
      <c r="CD47" s="14"/>
      <c r="CH47" s="11">
        <v>0</v>
      </c>
      <c r="CI47" s="10">
        <v>45068</v>
      </c>
      <c r="CJ47" s="11">
        <v>9.31</v>
      </c>
      <c r="CK47" s="10" t="s">
        <v>982</v>
      </c>
      <c r="CL47" s="13"/>
      <c r="CR47" s="10">
        <v>0.14000000000000001</v>
      </c>
      <c r="CU47" s="11"/>
      <c r="CX47" s="11" t="s">
        <v>986</v>
      </c>
      <c r="CZ47" s="11">
        <v>75</v>
      </c>
      <c r="DA47" s="11">
        <v>12</v>
      </c>
    </row>
    <row r="48" spans="1:110" s="12" customFormat="1" x14ac:dyDescent="0.3">
      <c r="A48" s="9">
        <v>263</v>
      </c>
      <c r="B48" s="11"/>
      <c r="C48" s="11"/>
      <c r="D48" s="11"/>
      <c r="E48" s="11" t="s">
        <v>106</v>
      </c>
      <c r="F48" s="11">
        <v>0</v>
      </c>
      <c r="I48" s="10">
        <v>44981</v>
      </c>
      <c r="J48" s="11">
        <v>76</v>
      </c>
      <c r="K48" s="11">
        <v>737</v>
      </c>
      <c r="L48" s="11">
        <v>9</v>
      </c>
      <c r="M48" s="11">
        <v>8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1</v>
      </c>
      <c r="T48" s="11" t="s">
        <v>113</v>
      </c>
      <c r="U48" s="14"/>
      <c r="V48" s="10">
        <v>45012</v>
      </c>
      <c r="Y48" s="11">
        <v>67</v>
      </c>
      <c r="Z48" s="11">
        <v>31</v>
      </c>
      <c r="AA48" s="11">
        <v>1</v>
      </c>
      <c r="AB48" s="11">
        <v>1</v>
      </c>
      <c r="AC48" s="11" t="s">
        <v>980</v>
      </c>
      <c r="AD48" s="11">
        <v>0</v>
      </c>
      <c r="AE48" s="11">
        <v>0.61</v>
      </c>
      <c r="AF48" s="11">
        <v>1</v>
      </c>
      <c r="AG48" s="11">
        <v>1</v>
      </c>
      <c r="AH48" s="11">
        <v>1</v>
      </c>
      <c r="AI48" s="11">
        <v>0</v>
      </c>
      <c r="AJ48" s="11">
        <v>0</v>
      </c>
      <c r="AK48" s="11">
        <v>0</v>
      </c>
      <c r="AL48" s="11">
        <v>3</v>
      </c>
      <c r="AM48" s="11" t="s">
        <v>120</v>
      </c>
      <c r="AN48" s="11" t="s">
        <v>142</v>
      </c>
      <c r="AP48" s="11">
        <v>1</v>
      </c>
      <c r="AQ48" s="23" t="s">
        <v>982</v>
      </c>
      <c r="AR48" s="11">
        <v>76</v>
      </c>
      <c r="AS48" s="11">
        <v>22.87</v>
      </c>
      <c r="AT48" s="11">
        <v>2364.1999999999998</v>
      </c>
      <c r="AU48" s="11">
        <v>4.1900000000000004</v>
      </c>
      <c r="AV48" s="11">
        <v>29.22</v>
      </c>
      <c r="AW48" s="11" t="s">
        <v>989</v>
      </c>
      <c r="AY48" s="11" t="s">
        <v>989</v>
      </c>
      <c r="AZ48" s="11">
        <v>106</v>
      </c>
      <c r="BA48" s="11">
        <v>10.81</v>
      </c>
      <c r="BB48" s="11">
        <v>470</v>
      </c>
      <c r="BC48" s="11"/>
      <c r="BD48" s="11">
        <v>7.03</v>
      </c>
      <c r="BE48" s="11">
        <v>1.02</v>
      </c>
      <c r="BF48" s="11">
        <v>2.2000000000000002</v>
      </c>
      <c r="BG48" s="12">
        <f>qqq_34[[#This Row],[Neutrofily abs. Počet (při zahájení ARTA)]]/qqq_34[[#This Row],[Lymfocyty abs. Počet (při zahájení ARTA)]]</f>
        <v>3.1954545454545453</v>
      </c>
      <c r="BH48" s="12">
        <f>qqq_34[[#This Row],[Lymfocyty abs. Počet (při zahájení ARTA)]]/qqq_34[[#This Row],[Monocyty abs. Počet (při zahájení ARTA)]]</f>
        <v>2.1568627450980395</v>
      </c>
      <c r="BI48" s="12">
        <f>qqq_34[[#This Row],[Trombocyty (při zahájení ARTA)]]/qqq_34[[#This Row],[Lymfocyty abs. Počet (při zahájení ARTA)]]</f>
        <v>213.63636363636363</v>
      </c>
      <c r="BJ48" s="12">
        <f>(qqq_34[[#This Row],[Neutrofily abs. Počet (při zahájení ARTA)]]*qqq_34[[#This Row],[Trombocyty (při zahájení ARTA)]])/qqq_34[[#This Row],[Lymfocyty abs. Počet (při zahájení ARTA)]]</f>
        <v>1501.8636363636363</v>
      </c>
      <c r="BK48" s="11">
        <v>1.52</v>
      </c>
      <c r="BL48" s="11">
        <v>0</v>
      </c>
      <c r="BM48" s="10">
        <f t="shared" ca="1" si="0"/>
        <v>45541</v>
      </c>
      <c r="BN48" s="12" t="s">
        <v>990</v>
      </c>
      <c r="BO48" s="18">
        <v>33.243557933964503</v>
      </c>
      <c r="BP48" s="16">
        <v>29.849255717546001</v>
      </c>
      <c r="BQ48" s="16">
        <v>20.1524592003402</v>
      </c>
      <c r="BR48" s="16">
        <f t="shared" si="1"/>
        <v>-3.3943022164185024</v>
      </c>
      <c r="BS48" s="16">
        <f t="shared" si="2"/>
        <v>-3.3943022164185024</v>
      </c>
      <c r="BU48">
        <v>13.55</v>
      </c>
      <c r="BV48">
        <v>10.95</v>
      </c>
      <c r="BW48" s="6">
        <v>2.4748858447488589</v>
      </c>
      <c r="BX48" s="8" t="s">
        <v>260</v>
      </c>
      <c r="BZ48" s="11" t="s">
        <v>142</v>
      </c>
      <c r="CA48" s="10">
        <v>44981</v>
      </c>
      <c r="CB48" s="11">
        <v>737</v>
      </c>
      <c r="CC48" s="10">
        <v>45012</v>
      </c>
      <c r="CD48" s="14"/>
      <c r="CH48" s="11">
        <v>0</v>
      </c>
      <c r="CI48" s="10">
        <v>45048</v>
      </c>
      <c r="CJ48" s="11">
        <v>140.29</v>
      </c>
      <c r="CK48" s="10" t="s">
        <v>982</v>
      </c>
      <c r="CL48" s="13"/>
      <c r="CR48" s="10">
        <v>1.52</v>
      </c>
      <c r="CU48" s="11"/>
      <c r="CX48" s="11" t="s">
        <v>986</v>
      </c>
      <c r="CZ48" s="11">
        <v>67</v>
      </c>
      <c r="DA48" s="11">
        <v>31</v>
      </c>
    </row>
    <row r="49" spans="1:105" s="12" customFormat="1" x14ac:dyDescent="0.3">
      <c r="A49" s="9">
        <v>264</v>
      </c>
      <c r="B49" s="11"/>
      <c r="C49" s="11"/>
      <c r="D49" s="11"/>
      <c r="E49" s="11" t="s">
        <v>106</v>
      </c>
      <c r="F49" s="11">
        <v>0</v>
      </c>
      <c r="I49" s="10">
        <v>38937</v>
      </c>
      <c r="J49" s="11">
        <v>59</v>
      </c>
      <c r="K49" s="11" t="s">
        <v>989</v>
      </c>
      <c r="L49" s="11">
        <v>10</v>
      </c>
      <c r="M49" s="11">
        <v>8</v>
      </c>
      <c r="N49" s="11">
        <v>1</v>
      </c>
      <c r="O49" s="11">
        <v>0</v>
      </c>
      <c r="P49" s="11">
        <v>0</v>
      </c>
      <c r="Q49" s="11">
        <v>0</v>
      </c>
      <c r="R49" s="11">
        <v>1</v>
      </c>
      <c r="S49" s="11">
        <v>0</v>
      </c>
      <c r="T49" s="11" t="s">
        <v>113</v>
      </c>
      <c r="U49" s="14"/>
      <c r="V49" s="10">
        <v>38937</v>
      </c>
      <c r="Y49" s="11">
        <v>6104</v>
      </c>
      <c r="Z49" s="11">
        <v>0</v>
      </c>
      <c r="AA49" s="11">
        <v>1</v>
      </c>
      <c r="AB49" s="11">
        <v>1</v>
      </c>
      <c r="AC49" s="11" t="s">
        <v>189</v>
      </c>
      <c r="AD49" s="11">
        <v>1</v>
      </c>
      <c r="AE49" s="11">
        <v>0.02</v>
      </c>
      <c r="AF49" s="11">
        <v>0</v>
      </c>
      <c r="AG49" s="11">
        <v>1</v>
      </c>
      <c r="AH49" s="11">
        <v>1</v>
      </c>
      <c r="AI49" s="11">
        <v>1</v>
      </c>
      <c r="AJ49" s="11">
        <v>0</v>
      </c>
      <c r="AK49" s="11">
        <v>0</v>
      </c>
      <c r="AL49" s="11">
        <v>4</v>
      </c>
      <c r="AM49" s="11" t="s">
        <v>120</v>
      </c>
      <c r="AN49" s="11" t="s">
        <v>142</v>
      </c>
      <c r="AP49" s="11">
        <v>1</v>
      </c>
      <c r="AQ49" s="23" t="s">
        <v>982</v>
      </c>
      <c r="AR49" s="11">
        <v>76</v>
      </c>
      <c r="AS49" s="11">
        <v>10.17</v>
      </c>
      <c r="AT49" s="11">
        <v>660.4</v>
      </c>
      <c r="AU49" s="11">
        <v>3.34</v>
      </c>
      <c r="AV49" s="11">
        <v>3.22</v>
      </c>
      <c r="AW49" s="11">
        <v>4</v>
      </c>
      <c r="AY49" s="11" t="s">
        <v>127</v>
      </c>
      <c r="AZ49" s="11">
        <v>120</v>
      </c>
      <c r="BA49" s="11">
        <v>6.75</v>
      </c>
      <c r="BB49" s="11">
        <v>238</v>
      </c>
      <c r="BC49" s="11"/>
      <c r="BD49" s="11">
        <v>4.57</v>
      </c>
      <c r="BE49" s="11">
        <v>0.73</v>
      </c>
      <c r="BF49" s="11">
        <v>1.42</v>
      </c>
      <c r="BG49" s="12">
        <f>qqq_34[[#This Row],[Neutrofily abs. Počet (při zahájení ARTA)]]/qqq_34[[#This Row],[Lymfocyty abs. Počet (při zahájení ARTA)]]</f>
        <v>3.21830985915493</v>
      </c>
      <c r="BH49" s="12">
        <f>qqq_34[[#This Row],[Lymfocyty abs. Počet (při zahájení ARTA)]]/qqq_34[[#This Row],[Monocyty abs. Počet (při zahájení ARTA)]]</f>
        <v>1.9452054794520548</v>
      </c>
      <c r="BI49" s="12">
        <f>qqq_34[[#This Row],[Trombocyty (při zahájení ARTA)]]/qqq_34[[#This Row],[Lymfocyty abs. Počet (při zahájení ARTA)]]</f>
        <v>167.6056338028169</v>
      </c>
      <c r="BJ49" s="12">
        <f>(qqq_34[[#This Row],[Neutrofily abs. Počet (při zahájení ARTA)]]*qqq_34[[#This Row],[Trombocyty (při zahájení ARTA)]])/qqq_34[[#This Row],[Lymfocyty abs. Počet (při zahájení ARTA)]]</f>
        <v>765.95774647887333</v>
      </c>
      <c r="BK49" s="11">
        <v>0.01</v>
      </c>
      <c r="BL49" s="11">
        <v>0</v>
      </c>
      <c r="BM49" s="10">
        <f t="shared" ca="1" si="0"/>
        <v>45541</v>
      </c>
      <c r="BN49" s="12" t="s">
        <v>991</v>
      </c>
      <c r="BO49" s="18">
        <v>50</v>
      </c>
      <c r="BP49" s="16">
        <v>29.707446600760601</v>
      </c>
      <c r="BQ49" s="16">
        <v>20.414838461836901</v>
      </c>
      <c r="BR49" s="16"/>
      <c r="BS49" s="16">
        <f t="shared" si="2"/>
        <v>-20.292553399239399</v>
      </c>
      <c r="BU49">
        <v>34.950000000000003</v>
      </c>
      <c r="BV49">
        <v>75.849999999999994</v>
      </c>
      <c r="BW49" s="6">
        <v>0.92155570204350712</v>
      </c>
      <c r="BX49" t="s">
        <v>141</v>
      </c>
      <c r="BZ49" s="11" t="s">
        <v>142</v>
      </c>
      <c r="CA49" s="10">
        <v>38937</v>
      </c>
      <c r="CB49" s="11"/>
      <c r="CC49" s="10">
        <v>38937</v>
      </c>
      <c r="CD49" s="14"/>
      <c r="CH49" s="11">
        <v>0</v>
      </c>
      <c r="CI49" s="10">
        <v>45041</v>
      </c>
      <c r="CJ49" s="11">
        <v>0.01</v>
      </c>
      <c r="CK49" s="10" t="s">
        <v>982</v>
      </c>
      <c r="CL49" s="13"/>
      <c r="CR49" s="10">
        <v>0.01</v>
      </c>
      <c r="CU49" s="11"/>
      <c r="CX49" s="11" t="s">
        <v>986</v>
      </c>
      <c r="CZ49" s="11">
        <v>6104</v>
      </c>
      <c r="DA49" s="11">
        <v>0</v>
      </c>
    </row>
    <row r="50" spans="1:105" s="12" customFormat="1" x14ac:dyDescent="0.3">
      <c r="A50" s="9">
        <v>266</v>
      </c>
      <c r="B50" s="11"/>
      <c r="C50" s="11"/>
      <c r="D50" s="11"/>
      <c r="E50" s="11" t="s">
        <v>106</v>
      </c>
      <c r="F50" s="11">
        <v>0</v>
      </c>
      <c r="I50" s="10">
        <v>44985</v>
      </c>
      <c r="J50" s="11">
        <v>67</v>
      </c>
      <c r="K50" s="11">
        <v>304</v>
      </c>
      <c r="L50" s="11">
        <v>8</v>
      </c>
      <c r="M50" s="11">
        <v>8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1</v>
      </c>
      <c r="T50" s="11" t="s">
        <v>113</v>
      </c>
      <c r="U50" s="14"/>
      <c r="V50" s="10">
        <v>45007</v>
      </c>
      <c r="Y50" s="11">
        <v>99</v>
      </c>
      <c r="Z50" s="11">
        <v>22</v>
      </c>
      <c r="AA50" s="11">
        <v>1</v>
      </c>
      <c r="AB50" s="11">
        <v>1</v>
      </c>
      <c r="AC50" s="11" t="s">
        <v>189</v>
      </c>
      <c r="AD50" s="11">
        <v>0</v>
      </c>
      <c r="AE50" s="15" t="s">
        <v>981</v>
      </c>
      <c r="AF50" s="11">
        <v>0</v>
      </c>
      <c r="AG50" s="11">
        <v>0</v>
      </c>
      <c r="AH50" s="11">
        <v>1</v>
      </c>
      <c r="AI50" s="11">
        <v>0</v>
      </c>
      <c r="AJ50" s="11">
        <v>0</v>
      </c>
      <c r="AK50" s="11">
        <v>0</v>
      </c>
      <c r="AL50" s="11">
        <v>2</v>
      </c>
      <c r="AM50" s="11" t="s">
        <v>120</v>
      </c>
      <c r="AN50" s="11" t="s">
        <v>142</v>
      </c>
      <c r="AP50" s="11">
        <v>1</v>
      </c>
      <c r="AQ50" s="23" t="s">
        <v>982</v>
      </c>
      <c r="AR50" s="11">
        <v>67</v>
      </c>
      <c r="AS50" s="11" t="s">
        <v>989</v>
      </c>
      <c r="AT50" s="11" t="s">
        <v>989</v>
      </c>
      <c r="AU50" s="11">
        <v>2.59</v>
      </c>
      <c r="AV50" s="11">
        <v>3.06</v>
      </c>
      <c r="AW50" s="11">
        <v>4</v>
      </c>
      <c r="AY50" s="11" t="s">
        <v>127</v>
      </c>
      <c r="AZ50" s="11">
        <v>142</v>
      </c>
      <c r="BA50" s="11">
        <v>5.07</v>
      </c>
      <c r="BB50" s="11">
        <v>150</v>
      </c>
      <c r="BC50" s="11"/>
      <c r="BD50" s="11">
        <v>2.5099999999999998</v>
      </c>
      <c r="BE50" s="11">
        <v>0.6</v>
      </c>
      <c r="BF50" s="11">
        <v>1.88</v>
      </c>
      <c r="BG50" s="12">
        <f>qqq_34[[#This Row],[Neutrofily abs. Počet (při zahájení ARTA)]]/qqq_34[[#This Row],[Lymfocyty abs. Počet (při zahájení ARTA)]]</f>
        <v>1.3351063829787233</v>
      </c>
      <c r="BH50" s="12">
        <f>qqq_34[[#This Row],[Lymfocyty abs. Počet (při zahájení ARTA)]]/qqq_34[[#This Row],[Monocyty abs. Počet (při zahájení ARTA)]]</f>
        <v>3.1333333333333333</v>
      </c>
      <c r="BI50" s="12">
        <f>qqq_34[[#This Row],[Trombocyty (při zahájení ARTA)]]/qqq_34[[#This Row],[Lymfocyty abs. Počet (při zahájení ARTA)]]</f>
        <v>79.787234042553195</v>
      </c>
      <c r="BJ50" s="12">
        <f>(qqq_34[[#This Row],[Neutrofily abs. Počet (při zahájení ARTA)]]*qqq_34[[#This Row],[Trombocyty (při zahájení ARTA)]])/qqq_34[[#This Row],[Lymfocyty abs. Počet (při zahájení ARTA)]]</f>
        <v>200.2659574468085</v>
      </c>
      <c r="BK50" s="11">
        <v>0.01</v>
      </c>
      <c r="BL50" s="11">
        <v>0</v>
      </c>
      <c r="BM50" s="10">
        <f t="shared" ca="1" si="0"/>
        <v>45541</v>
      </c>
      <c r="BN50" s="12" t="s">
        <v>992</v>
      </c>
      <c r="BO50" s="18">
        <v>36.741011998456699</v>
      </c>
      <c r="BP50" s="16">
        <v>29.794889285988901</v>
      </c>
      <c r="BQ50" s="16">
        <v>20.355346491742001</v>
      </c>
      <c r="BR50" s="16">
        <f t="shared" si="1"/>
        <v>-6.9461227124677976</v>
      </c>
      <c r="BS50" s="16">
        <f t="shared" si="2"/>
        <v>-6.9461227124677976</v>
      </c>
      <c r="BU50">
        <v>20.7</v>
      </c>
      <c r="BV50">
        <v>42.3</v>
      </c>
      <c r="BW50" s="6">
        <v>0.97872340425531923</v>
      </c>
      <c r="BX50" t="s">
        <v>141</v>
      </c>
      <c r="BZ50" s="11" t="s">
        <v>142</v>
      </c>
      <c r="CA50" s="10">
        <v>44985</v>
      </c>
      <c r="CB50" s="11">
        <v>304</v>
      </c>
      <c r="CC50" s="10">
        <v>45007</v>
      </c>
      <c r="CD50" s="14"/>
      <c r="CH50" s="11">
        <v>0</v>
      </c>
      <c r="CI50" s="10">
        <v>45084</v>
      </c>
      <c r="CJ50" s="11">
        <v>57.61</v>
      </c>
      <c r="CK50" s="10" t="s">
        <v>982</v>
      </c>
      <c r="CL50" s="13"/>
      <c r="CR50" s="10">
        <v>0.01</v>
      </c>
      <c r="CU50" s="11"/>
      <c r="CX50" s="11" t="s">
        <v>984</v>
      </c>
      <c r="CZ50" s="11">
        <v>99</v>
      </c>
      <c r="DA50" s="11">
        <v>22</v>
      </c>
    </row>
    <row r="51" spans="1:105" s="12" customFormat="1" x14ac:dyDescent="0.3">
      <c r="A51" s="9">
        <v>268</v>
      </c>
      <c r="B51" s="11"/>
      <c r="C51" s="11"/>
      <c r="D51" s="11"/>
      <c r="E51" s="11" t="s">
        <v>106</v>
      </c>
      <c r="F51" s="11">
        <v>0</v>
      </c>
      <c r="I51" s="10">
        <v>44425</v>
      </c>
      <c r="J51" s="11">
        <v>72</v>
      </c>
      <c r="K51" s="11">
        <v>11.39</v>
      </c>
      <c r="L51" s="11">
        <v>8</v>
      </c>
      <c r="M51" s="11">
        <v>8</v>
      </c>
      <c r="N51" s="11">
        <v>1</v>
      </c>
      <c r="O51" s="11">
        <v>0</v>
      </c>
      <c r="P51" s="11">
        <v>0</v>
      </c>
      <c r="Q51" s="11">
        <v>0</v>
      </c>
      <c r="R51" s="11">
        <v>1</v>
      </c>
      <c r="S51" s="11">
        <v>0</v>
      </c>
      <c r="T51" s="11" t="s">
        <v>113</v>
      </c>
      <c r="U51" s="14"/>
      <c r="V51" s="10">
        <v>44476</v>
      </c>
      <c r="Y51" s="11">
        <v>783</v>
      </c>
      <c r="Z51" s="11">
        <v>51</v>
      </c>
      <c r="AA51" s="11">
        <v>0</v>
      </c>
      <c r="AB51" s="11">
        <v>1</v>
      </c>
      <c r="AC51" s="11" t="s">
        <v>189</v>
      </c>
      <c r="AD51" s="11">
        <v>1</v>
      </c>
      <c r="AE51" s="11">
        <v>0.24</v>
      </c>
      <c r="AF51" s="11">
        <v>1</v>
      </c>
      <c r="AG51" s="11">
        <v>0</v>
      </c>
      <c r="AH51" s="11">
        <v>1</v>
      </c>
      <c r="AI51" s="11">
        <v>0</v>
      </c>
      <c r="AJ51" s="11">
        <v>0</v>
      </c>
      <c r="AK51" s="11">
        <v>0</v>
      </c>
      <c r="AL51" s="11">
        <v>2</v>
      </c>
      <c r="AM51" s="11" t="s">
        <v>387</v>
      </c>
      <c r="AN51" s="11" t="s">
        <v>142</v>
      </c>
      <c r="AP51" s="11">
        <v>0</v>
      </c>
      <c r="AQ51" s="23" t="s">
        <v>982</v>
      </c>
      <c r="AR51" s="11">
        <v>74</v>
      </c>
      <c r="AS51" s="11">
        <v>29.21</v>
      </c>
      <c r="AT51" s="11">
        <v>148.43</v>
      </c>
      <c r="AU51" s="11">
        <v>3.23</v>
      </c>
      <c r="AV51" s="11">
        <v>1.05</v>
      </c>
      <c r="AW51" s="11">
        <v>4</v>
      </c>
      <c r="AY51" s="11" t="s">
        <v>127</v>
      </c>
      <c r="AZ51" s="11">
        <v>138</v>
      </c>
      <c r="BA51" s="11">
        <v>7.55</v>
      </c>
      <c r="BB51" s="11">
        <v>287</v>
      </c>
      <c r="BC51" s="11"/>
      <c r="BD51" s="11">
        <v>3.78</v>
      </c>
      <c r="BE51" s="11">
        <v>0.77</v>
      </c>
      <c r="BF51" s="11">
        <v>35.5</v>
      </c>
      <c r="BG51" s="12">
        <f>qqq_34[[#This Row],[Neutrofily abs. Počet (při zahájení ARTA)]]/qqq_34[[#This Row],[Lymfocyty abs. Počet (při zahájení ARTA)]]</f>
        <v>0.10647887323943661</v>
      </c>
      <c r="BH51" s="12">
        <f>qqq_34[[#This Row],[Lymfocyty abs. Počet (při zahájení ARTA)]]/qqq_34[[#This Row],[Monocyty abs. Počet (při zahájení ARTA)]]</f>
        <v>46.103896103896105</v>
      </c>
      <c r="BI51" s="12">
        <f>qqq_34[[#This Row],[Trombocyty (při zahájení ARTA)]]/qqq_34[[#This Row],[Lymfocyty abs. Počet (při zahájení ARTA)]]</f>
        <v>8.0845070422535219</v>
      </c>
      <c r="BJ51" s="12">
        <f>(qqq_34[[#This Row],[Neutrofily abs. Počet (při zahájení ARTA)]]*qqq_34[[#This Row],[Trombocyty (při zahájení ARTA)]])/qqq_34[[#This Row],[Lymfocyty abs. Počet (při zahájení ARTA)]]</f>
        <v>30.559436619718308</v>
      </c>
      <c r="BK51" s="11">
        <v>0.04</v>
      </c>
      <c r="BL51" s="11">
        <v>0</v>
      </c>
      <c r="BM51" s="10">
        <f t="shared" ca="1" si="0"/>
        <v>45541</v>
      </c>
      <c r="BN51" s="12" t="s">
        <v>993</v>
      </c>
      <c r="BO51" s="18">
        <v>50</v>
      </c>
      <c r="BP51" s="16">
        <v>29.748292581715202</v>
      </c>
      <c r="BQ51" s="16">
        <v>20.706237592843799</v>
      </c>
      <c r="BR51" s="16"/>
      <c r="BS51" s="16">
        <f t="shared" si="2"/>
        <v>-20.251707418284798</v>
      </c>
      <c r="BU51">
        <v>21.35</v>
      </c>
      <c r="BV51">
        <v>48.55</v>
      </c>
      <c r="BW51" s="6">
        <v>0.87950566426364585</v>
      </c>
      <c r="BX51" t="s">
        <v>141</v>
      </c>
      <c r="BZ51" s="11" t="s">
        <v>142</v>
      </c>
      <c r="CA51" s="10">
        <v>44425</v>
      </c>
      <c r="CB51" s="11">
        <v>11.39</v>
      </c>
      <c r="CC51" s="10">
        <v>44476</v>
      </c>
      <c r="CD51" s="14"/>
      <c r="CH51" s="11">
        <v>0</v>
      </c>
      <c r="CI51" s="10">
        <v>45208</v>
      </c>
      <c r="CJ51" s="11">
        <v>3.03</v>
      </c>
      <c r="CK51" s="10" t="s">
        <v>982</v>
      </c>
      <c r="CL51" s="13"/>
      <c r="CR51" s="10">
        <v>0.04</v>
      </c>
      <c r="CU51" s="11"/>
      <c r="CX51" s="11" t="s">
        <v>986</v>
      </c>
      <c r="CZ51" s="11">
        <v>783</v>
      </c>
      <c r="DA51" s="11">
        <v>51</v>
      </c>
    </row>
    <row r="52" spans="1:105" s="12" customFormat="1" x14ac:dyDescent="0.3">
      <c r="A52" s="9">
        <v>269</v>
      </c>
      <c r="B52" s="11"/>
      <c r="C52" s="11"/>
      <c r="D52" s="11"/>
      <c r="E52" s="11" t="s">
        <v>152</v>
      </c>
      <c r="F52" s="11">
        <v>0</v>
      </c>
      <c r="I52" s="10">
        <v>44525</v>
      </c>
      <c r="J52" s="11">
        <v>81</v>
      </c>
      <c r="K52" s="11">
        <v>63</v>
      </c>
      <c r="L52" s="11">
        <v>7</v>
      </c>
      <c r="M52" s="11">
        <v>7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1</v>
      </c>
      <c r="T52" s="11"/>
      <c r="U52" s="14"/>
      <c r="V52" s="10">
        <v>44525</v>
      </c>
      <c r="Y52" s="11">
        <v>522</v>
      </c>
      <c r="Z52" s="11">
        <v>0</v>
      </c>
      <c r="AA52" s="11">
        <v>1</v>
      </c>
      <c r="AB52" s="11">
        <v>1</v>
      </c>
      <c r="AC52" s="11" t="s">
        <v>159</v>
      </c>
      <c r="AD52" s="11">
        <v>0</v>
      </c>
      <c r="AE52" s="11">
        <v>0.46</v>
      </c>
      <c r="AF52" s="11">
        <v>1</v>
      </c>
      <c r="AG52" s="11">
        <v>0</v>
      </c>
      <c r="AH52" s="11">
        <v>1</v>
      </c>
      <c r="AI52" s="11">
        <v>0</v>
      </c>
      <c r="AJ52" s="11">
        <v>0</v>
      </c>
      <c r="AK52" s="11">
        <v>0</v>
      </c>
      <c r="AL52" s="11">
        <v>2</v>
      </c>
      <c r="AM52" s="11" t="s">
        <v>120</v>
      </c>
      <c r="AN52" s="11" t="s">
        <v>142</v>
      </c>
      <c r="AP52" s="11">
        <v>0</v>
      </c>
      <c r="AQ52" s="23">
        <v>45337</v>
      </c>
      <c r="AR52" s="11">
        <v>83</v>
      </c>
      <c r="AS52" s="11">
        <v>14.77</v>
      </c>
      <c r="AT52" s="11">
        <v>203</v>
      </c>
      <c r="AU52" s="11">
        <v>3.11</v>
      </c>
      <c r="AV52" s="11">
        <v>5.03</v>
      </c>
      <c r="AW52" s="11">
        <v>33.299999999999997</v>
      </c>
      <c r="AY52" s="11" t="s">
        <v>505</v>
      </c>
      <c r="AZ52" s="11">
        <v>151</v>
      </c>
      <c r="BA52" s="11">
        <v>9.2799999999999994</v>
      </c>
      <c r="BB52" s="11">
        <v>257</v>
      </c>
      <c r="BC52" s="11"/>
      <c r="BD52" s="11">
        <v>7.31</v>
      </c>
      <c r="BE52" s="11">
        <v>0.51</v>
      </c>
      <c r="BF52" s="11">
        <v>1.43</v>
      </c>
      <c r="BG52" s="12">
        <f>qqq_34[[#This Row],[Neutrofily abs. Počet (při zahájení ARTA)]]/qqq_34[[#This Row],[Lymfocyty abs. Počet (při zahájení ARTA)]]</f>
        <v>5.1118881118881117</v>
      </c>
      <c r="BH52" s="12">
        <f>qqq_34[[#This Row],[Lymfocyty abs. Počet (při zahájení ARTA)]]/qqq_34[[#This Row],[Monocyty abs. Počet (při zahájení ARTA)]]</f>
        <v>2.8039215686274508</v>
      </c>
      <c r="BI52" s="12">
        <f>qqq_34[[#This Row],[Trombocyty (při zahájení ARTA)]]/qqq_34[[#This Row],[Lymfocyty abs. Počet (při zahájení ARTA)]]</f>
        <v>179.72027972027973</v>
      </c>
      <c r="BJ52" s="12">
        <f>(qqq_34[[#This Row],[Neutrofily abs. Počet (při zahájení ARTA)]]*qqq_34[[#This Row],[Trombocyty (při zahájení ARTA)]])/qqq_34[[#This Row],[Lymfocyty abs. Počet (při zahájení ARTA)]]</f>
        <v>1313.7552447552448</v>
      </c>
      <c r="BK52" s="11">
        <v>53.1</v>
      </c>
      <c r="BL52" s="11">
        <v>1</v>
      </c>
      <c r="BM52" s="10">
        <v>45337</v>
      </c>
      <c r="BN52" s="12" t="s">
        <v>994</v>
      </c>
      <c r="BO52" s="18">
        <v>34.505646376399</v>
      </c>
      <c r="BP52" s="16">
        <v>29.737312761432602</v>
      </c>
      <c r="BQ52" s="16">
        <v>20.4488915571375</v>
      </c>
      <c r="BR52" s="16">
        <f t="shared" si="1"/>
        <v>-4.768333614966398</v>
      </c>
      <c r="BS52" s="16">
        <f t="shared" si="2"/>
        <v>-4.768333614966398</v>
      </c>
      <c r="BU52">
        <v>20.7</v>
      </c>
      <c r="BV52">
        <v>41.05</v>
      </c>
      <c r="BW52" s="6">
        <v>1.0085261875761267</v>
      </c>
      <c r="BX52" t="s">
        <v>141</v>
      </c>
      <c r="BZ52" s="11" t="s">
        <v>142</v>
      </c>
      <c r="CA52" s="10">
        <v>44525</v>
      </c>
      <c r="CB52" s="11">
        <v>63</v>
      </c>
      <c r="CC52" s="10">
        <v>44525</v>
      </c>
      <c r="CD52" s="14"/>
      <c r="CH52" s="11">
        <v>0</v>
      </c>
      <c r="CI52" s="10">
        <v>45047</v>
      </c>
      <c r="CJ52" s="11">
        <v>4.71</v>
      </c>
      <c r="CK52" s="10">
        <v>45337</v>
      </c>
      <c r="CL52" s="13"/>
      <c r="CR52" s="10">
        <v>53.1</v>
      </c>
      <c r="CU52" s="11">
        <v>2</v>
      </c>
      <c r="CX52" s="11"/>
      <c r="CZ52" s="11">
        <v>522</v>
      </c>
      <c r="DA52" s="11">
        <v>0</v>
      </c>
    </row>
    <row r="53" spans="1:105" s="12" customFormat="1" x14ac:dyDescent="0.3">
      <c r="A53" s="9">
        <v>273</v>
      </c>
      <c r="B53" s="11"/>
      <c r="C53" s="11"/>
      <c r="D53" s="11"/>
      <c r="E53" s="11" t="s">
        <v>152</v>
      </c>
      <c r="F53" s="11">
        <v>0</v>
      </c>
      <c r="I53" s="10">
        <v>45006</v>
      </c>
      <c r="J53" s="11">
        <v>67</v>
      </c>
      <c r="K53" s="11">
        <v>88</v>
      </c>
      <c r="L53" s="11">
        <v>9</v>
      </c>
      <c r="M53" s="11">
        <v>8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1</v>
      </c>
      <c r="T53" s="11" t="s">
        <v>113</v>
      </c>
      <c r="U53" s="14"/>
      <c r="V53" s="10">
        <v>45020</v>
      </c>
      <c r="Y53" s="11">
        <v>27</v>
      </c>
      <c r="Z53" s="11">
        <v>14</v>
      </c>
      <c r="AA53" s="11">
        <v>1</v>
      </c>
      <c r="AB53" s="11">
        <v>1</v>
      </c>
      <c r="AC53" s="11" t="s">
        <v>159</v>
      </c>
      <c r="AD53" s="11">
        <v>0</v>
      </c>
      <c r="AE53" s="11">
        <v>0.75</v>
      </c>
      <c r="AF53" s="11">
        <v>1</v>
      </c>
      <c r="AG53" s="11">
        <v>0</v>
      </c>
      <c r="AH53" s="11">
        <v>1</v>
      </c>
      <c r="AI53" s="11">
        <v>0</v>
      </c>
      <c r="AJ53" s="11">
        <v>0</v>
      </c>
      <c r="AK53" s="11">
        <v>0</v>
      </c>
      <c r="AL53" s="11">
        <v>4</v>
      </c>
      <c r="AM53" s="11" t="s">
        <v>387</v>
      </c>
      <c r="AN53" s="11" t="s">
        <v>142</v>
      </c>
      <c r="AP53" s="11">
        <v>1</v>
      </c>
      <c r="AQ53" s="23">
        <v>45286</v>
      </c>
      <c r="AR53" s="11">
        <v>67</v>
      </c>
      <c r="AS53" s="11">
        <v>20.399999999999999</v>
      </c>
      <c r="AT53" s="11">
        <v>104.8</v>
      </c>
      <c r="AU53" s="11">
        <v>3.49</v>
      </c>
      <c r="AV53" s="11">
        <v>20.100000000000001</v>
      </c>
      <c r="AW53" s="11">
        <v>4</v>
      </c>
      <c r="AY53" s="11" t="s">
        <v>127</v>
      </c>
      <c r="AZ53" s="11">
        <v>136</v>
      </c>
      <c r="BA53" s="11">
        <v>5.45</v>
      </c>
      <c r="BB53" s="11">
        <v>150</v>
      </c>
      <c r="BC53" s="11"/>
      <c r="BD53" s="11">
        <v>3.64</v>
      </c>
      <c r="BE53" s="11">
        <v>0.45</v>
      </c>
      <c r="BF53" s="11">
        <v>1.24</v>
      </c>
      <c r="BG53" s="12">
        <f>qqq_34[[#This Row],[Neutrofily abs. Počet (při zahájení ARTA)]]/qqq_34[[#This Row],[Lymfocyty abs. Počet (při zahájení ARTA)]]</f>
        <v>2.935483870967742</v>
      </c>
      <c r="BH53" s="12">
        <f>qqq_34[[#This Row],[Lymfocyty abs. Počet (při zahájení ARTA)]]/qqq_34[[#This Row],[Monocyty abs. Počet (při zahájení ARTA)]]</f>
        <v>2.7555555555555555</v>
      </c>
      <c r="BI53" s="12">
        <f>qqq_34[[#This Row],[Trombocyty (při zahájení ARTA)]]/qqq_34[[#This Row],[Lymfocyty abs. Počet (při zahájení ARTA)]]</f>
        <v>120.96774193548387</v>
      </c>
      <c r="BJ53" s="12">
        <f>(qqq_34[[#This Row],[Neutrofily abs. Počet (při zahájení ARTA)]]*qqq_34[[#This Row],[Trombocyty (při zahájení ARTA)]])/qqq_34[[#This Row],[Lymfocyty abs. Počet (při zahájení ARTA)]]</f>
        <v>440.32258064516128</v>
      </c>
      <c r="BK53" s="11">
        <v>230</v>
      </c>
      <c r="BL53" s="11">
        <v>1</v>
      </c>
      <c r="BM53" s="10">
        <v>45412</v>
      </c>
      <c r="BN53" s="12" t="s">
        <v>995</v>
      </c>
      <c r="BO53" s="18">
        <v>50</v>
      </c>
      <c r="BP53" s="16">
        <v>29.7660924203287</v>
      </c>
      <c r="BQ53" s="16">
        <v>21.002963870717601</v>
      </c>
      <c r="BR53" s="16"/>
      <c r="BS53" s="16">
        <f t="shared" si="2"/>
        <v>-20.2339075796713</v>
      </c>
      <c r="BU53">
        <v>5.5</v>
      </c>
      <c r="BV53">
        <v>12.45</v>
      </c>
      <c r="BW53" s="6">
        <v>0.88353413654618473</v>
      </c>
      <c r="BX53" t="s">
        <v>141</v>
      </c>
      <c r="BZ53" s="11" t="s">
        <v>142</v>
      </c>
      <c r="CA53" s="10">
        <v>45006</v>
      </c>
      <c r="CB53" s="11">
        <v>88</v>
      </c>
      <c r="CC53" s="10">
        <v>45020</v>
      </c>
      <c r="CD53" s="14"/>
      <c r="CH53" s="11">
        <v>1</v>
      </c>
      <c r="CI53" s="10">
        <v>45033</v>
      </c>
      <c r="CJ53" s="11">
        <v>16.600000000000001</v>
      </c>
      <c r="CK53" s="10">
        <v>45286</v>
      </c>
      <c r="CL53" s="13"/>
      <c r="CR53" s="10">
        <v>230</v>
      </c>
      <c r="CU53" s="11">
        <v>1</v>
      </c>
      <c r="CX53" s="11"/>
      <c r="CZ53" s="11">
        <v>27</v>
      </c>
      <c r="DA53" s="11">
        <v>14</v>
      </c>
    </row>
    <row r="54" spans="1:105" s="12" customFormat="1" x14ac:dyDescent="0.3">
      <c r="A54" s="9">
        <v>279</v>
      </c>
      <c r="B54" s="11"/>
      <c r="C54" s="11"/>
      <c r="D54" s="11"/>
      <c r="E54" s="11" t="s">
        <v>152</v>
      </c>
      <c r="F54" s="11">
        <v>0</v>
      </c>
      <c r="I54" s="10">
        <v>43983</v>
      </c>
      <c r="J54" s="11">
        <v>72</v>
      </c>
      <c r="K54" s="11">
        <v>2.4900000000000002</v>
      </c>
      <c r="L54" s="11">
        <v>7</v>
      </c>
      <c r="M54" s="11">
        <v>7</v>
      </c>
      <c r="N54" s="11">
        <v>1</v>
      </c>
      <c r="O54" s="11">
        <v>0</v>
      </c>
      <c r="P54" s="11">
        <v>1</v>
      </c>
      <c r="Q54" s="11">
        <v>0</v>
      </c>
      <c r="R54" s="11">
        <v>1</v>
      </c>
      <c r="S54" s="11">
        <v>0</v>
      </c>
      <c r="T54" s="11" t="s">
        <v>996</v>
      </c>
      <c r="U54" s="14"/>
      <c r="V54" s="10">
        <v>44044</v>
      </c>
      <c r="Y54" s="11">
        <v>1066</v>
      </c>
      <c r="Z54" s="11">
        <v>61</v>
      </c>
      <c r="AA54" s="11">
        <v>0</v>
      </c>
      <c r="AB54" s="11">
        <v>1</v>
      </c>
      <c r="AC54" s="11" t="s">
        <v>189</v>
      </c>
      <c r="AD54" s="11">
        <v>1</v>
      </c>
      <c r="AE54" s="11">
        <v>0.31</v>
      </c>
      <c r="AF54" s="11">
        <v>1</v>
      </c>
      <c r="AG54" s="11">
        <v>1</v>
      </c>
      <c r="AH54" s="11">
        <v>0</v>
      </c>
      <c r="AI54" s="11">
        <v>0</v>
      </c>
      <c r="AJ54" s="11">
        <v>0</v>
      </c>
      <c r="AK54" s="11">
        <v>0</v>
      </c>
      <c r="AL54" s="11">
        <v>1</v>
      </c>
      <c r="AM54" s="11" t="s">
        <v>387</v>
      </c>
      <c r="AN54" s="11" t="s">
        <v>142</v>
      </c>
      <c r="AP54" s="11">
        <v>0</v>
      </c>
      <c r="AQ54" s="23" t="s">
        <v>982</v>
      </c>
      <c r="AR54" s="11">
        <v>75</v>
      </c>
      <c r="AS54" s="11">
        <v>13.3</v>
      </c>
      <c r="AT54" s="11">
        <v>1182</v>
      </c>
      <c r="AU54" s="11">
        <v>2.56</v>
      </c>
      <c r="AV54" s="11">
        <v>1.1100000000000001</v>
      </c>
      <c r="AW54" s="11">
        <v>4</v>
      </c>
      <c r="AY54" s="11" t="s">
        <v>127</v>
      </c>
      <c r="AZ54" s="11">
        <v>142</v>
      </c>
      <c r="BA54" s="11">
        <v>7.6</v>
      </c>
      <c r="BB54" s="11">
        <v>251</v>
      </c>
      <c r="BC54" s="11"/>
      <c r="BD54" s="11">
        <v>5.19</v>
      </c>
      <c r="BE54" s="11">
        <v>0.43</v>
      </c>
      <c r="BF54" s="11">
        <v>1.78</v>
      </c>
      <c r="BG54" s="12">
        <f>qqq_34[[#This Row],[Neutrofily abs. Počet (při zahájení ARTA)]]/qqq_34[[#This Row],[Lymfocyty abs. Počet (při zahájení ARTA)]]</f>
        <v>2.915730337078652</v>
      </c>
      <c r="BH54" s="12">
        <f>qqq_34[[#This Row],[Lymfocyty abs. Počet (při zahájení ARTA)]]/qqq_34[[#This Row],[Monocyty abs. Počet (při zahájení ARTA)]]</f>
        <v>4.1395348837209305</v>
      </c>
      <c r="BI54" s="12">
        <f>qqq_34[[#This Row],[Trombocyty (při zahájení ARTA)]]/qqq_34[[#This Row],[Lymfocyty abs. Počet (při zahájení ARTA)]]</f>
        <v>141.01123595505618</v>
      </c>
      <c r="BJ54" s="12">
        <f>(qqq_34[[#This Row],[Neutrofily abs. Počet (při zahájení ARTA)]]*qqq_34[[#This Row],[Trombocyty (při zahájení ARTA)]])/qqq_34[[#This Row],[Lymfocyty abs. Počet (při zahájení ARTA)]]</f>
        <v>731.84831460674161</v>
      </c>
      <c r="BK54" s="11">
        <v>1.61</v>
      </c>
      <c r="BL54" s="11">
        <v>0</v>
      </c>
      <c r="BM54" s="10">
        <f ca="1">TODAY()</f>
        <v>45541</v>
      </c>
      <c r="BN54" s="12" t="s">
        <v>997</v>
      </c>
      <c r="BO54" s="18">
        <v>50</v>
      </c>
      <c r="BP54" s="16">
        <v>29.882807688875602</v>
      </c>
      <c r="BQ54" s="16">
        <v>21.1245830027603</v>
      </c>
      <c r="BR54" s="16"/>
      <c r="BS54" s="16">
        <f t="shared" si="2"/>
        <v>-20.117192311124398</v>
      </c>
      <c r="BU54">
        <v>25.7</v>
      </c>
      <c r="BV54">
        <v>53.45</v>
      </c>
      <c r="BW54" s="6">
        <v>0.96164639850327405</v>
      </c>
      <c r="BX54" t="s">
        <v>141</v>
      </c>
      <c r="BZ54" s="11" t="s">
        <v>142</v>
      </c>
      <c r="CA54" s="10">
        <v>43983</v>
      </c>
      <c r="CB54" s="11">
        <v>2.4900000000000002</v>
      </c>
      <c r="CC54" s="10">
        <v>44044</v>
      </c>
      <c r="CD54" s="14"/>
      <c r="CH54" s="11">
        <v>0</v>
      </c>
      <c r="CI54" s="10">
        <v>45049</v>
      </c>
      <c r="CJ54" s="11">
        <v>1.3</v>
      </c>
      <c r="CK54" s="10" t="s">
        <v>982</v>
      </c>
      <c r="CL54" s="13"/>
      <c r="CR54" s="10">
        <v>1.61</v>
      </c>
      <c r="CU54" s="11"/>
      <c r="CX54" s="11" t="s">
        <v>986</v>
      </c>
      <c r="CZ54" s="11">
        <v>1066</v>
      </c>
      <c r="DA54" s="11">
        <v>61</v>
      </c>
    </row>
    <row r="55" spans="1:105" s="12" customFormat="1" x14ac:dyDescent="0.3">
      <c r="A55" s="9">
        <v>280</v>
      </c>
      <c r="B55" s="11"/>
      <c r="C55" s="11"/>
      <c r="D55" s="11"/>
      <c r="E55" s="11" t="s">
        <v>106</v>
      </c>
      <c r="F55" s="11">
        <v>0</v>
      </c>
      <c r="I55" s="10">
        <v>44797</v>
      </c>
      <c r="J55" s="11">
        <v>63</v>
      </c>
      <c r="K55" s="11">
        <v>10.88</v>
      </c>
      <c r="L55" s="11">
        <v>9</v>
      </c>
      <c r="M55" s="11">
        <v>8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1</v>
      </c>
      <c r="T55" s="11" t="s">
        <v>996</v>
      </c>
      <c r="U55" s="14"/>
      <c r="V55" s="10">
        <v>44946</v>
      </c>
      <c r="Y55" s="11">
        <v>254</v>
      </c>
      <c r="Z55" s="11">
        <v>149</v>
      </c>
      <c r="AA55" s="11">
        <v>0</v>
      </c>
      <c r="AB55" s="11">
        <v>1</v>
      </c>
      <c r="AC55" s="11" t="s">
        <v>980</v>
      </c>
      <c r="AD55" s="11">
        <v>0</v>
      </c>
      <c r="AE55" s="11">
        <v>0.01</v>
      </c>
      <c r="AF55" s="11">
        <v>0</v>
      </c>
      <c r="AG55" s="11">
        <v>1</v>
      </c>
      <c r="AH55" s="11">
        <v>0</v>
      </c>
      <c r="AI55" s="11">
        <v>0</v>
      </c>
      <c r="AJ55" s="11">
        <v>0</v>
      </c>
      <c r="AK55" s="11">
        <v>0</v>
      </c>
      <c r="AL55" s="11">
        <v>1</v>
      </c>
      <c r="AM55" s="11" t="s">
        <v>387</v>
      </c>
      <c r="AN55" s="11" t="s">
        <v>142</v>
      </c>
      <c r="AP55" s="11">
        <v>0</v>
      </c>
      <c r="AQ55" s="23" t="s">
        <v>982</v>
      </c>
      <c r="AR55" s="11">
        <v>75</v>
      </c>
      <c r="AS55" s="11">
        <v>16.8</v>
      </c>
      <c r="AT55" s="11">
        <v>142.91</v>
      </c>
      <c r="AU55" s="11">
        <v>2.3199999999999998</v>
      </c>
      <c r="AV55" s="11">
        <v>1.78</v>
      </c>
      <c r="AW55" s="11">
        <v>4</v>
      </c>
      <c r="AY55" s="11" t="s">
        <v>127</v>
      </c>
      <c r="AZ55" s="11">
        <v>143</v>
      </c>
      <c r="BA55" s="11">
        <v>5.24</v>
      </c>
      <c r="BB55" s="11">
        <v>268</v>
      </c>
      <c r="BC55" s="11"/>
      <c r="BD55" s="11">
        <v>3.34</v>
      </c>
      <c r="BE55" s="11">
        <v>0.35</v>
      </c>
      <c r="BF55" s="11">
        <v>1.45</v>
      </c>
      <c r="BG55" s="12">
        <f>qqq_34[[#This Row],[Neutrofily abs. Počet (při zahájení ARTA)]]/qqq_34[[#This Row],[Lymfocyty abs. Počet (při zahájení ARTA)]]</f>
        <v>2.3034482758620691</v>
      </c>
      <c r="BH55" s="12">
        <f>qqq_34[[#This Row],[Lymfocyty abs. Počet (při zahájení ARTA)]]/qqq_34[[#This Row],[Monocyty abs. Počet (při zahájení ARTA)]]</f>
        <v>4.1428571428571432</v>
      </c>
      <c r="BI55" s="12">
        <f>qqq_34[[#This Row],[Trombocyty (při zahájení ARTA)]]/qqq_34[[#This Row],[Lymfocyty abs. Počet (při zahájení ARTA)]]</f>
        <v>184.82758620689657</v>
      </c>
      <c r="BJ55" s="12">
        <f>(qqq_34[[#This Row],[Neutrofily abs. Počet (při zahájení ARTA)]]*qqq_34[[#This Row],[Trombocyty (při zahájení ARTA)]])/qqq_34[[#This Row],[Lymfocyty abs. Počet (při zahájení ARTA)]]</f>
        <v>617.32413793103456</v>
      </c>
      <c r="BK55" s="11">
        <v>0.02</v>
      </c>
      <c r="BL55" s="11">
        <v>0</v>
      </c>
      <c r="BM55" s="10">
        <f ca="1">TODAY()</f>
        <v>45541</v>
      </c>
      <c r="BN55" s="12" t="s">
        <v>998</v>
      </c>
      <c r="BO55" s="18">
        <v>36.7952445803244</v>
      </c>
      <c r="BP55" s="16">
        <v>29.885902911121502</v>
      </c>
      <c r="BQ55" s="16">
        <v>21.2171976540345</v>
      </c>
      <c r="BR55" s="16">
        <f t="shared" si="1"/>
        <v>-6.9093416692028988</v>
      </c>
      <c r="BS55" s="16">
        <f t="shared" si="2"/>
        <v>-6.9093416692028988</v>
      </c>
      <c r="BU55">
        <v>36.25</v>
      </c>
      <c r="BV55">
        <v>76.099999999999994</v>
      </c>
      <c r="BW55" s="6">
        <v>0.95269382391590018</v>
      </c>
      <c r="BX55" t="s">
        <v>141</v>
      </c>
      <c r="BZ55" s="11" t="s">
        <v>142</v>
      </c>
      <c r="CA55" s="10">
        <v>44797</v>
      </c>
      <c r="CB55" s="11">
        <v>10.88</v>
      </c>
      <c r="CC55" s="10">
        <v>44946</v>
      </c>
      <c r="CD55" s="14"/>
      <c r="CH55" s="11">
        <v>0</v>
      </c>
      <c r="CI55" s="10">
        <v>45051</v>
      </c>
      <c r="CJ55" s="11">
        <v>0.28000000000000003</v>
      </c>
      <c r="CK55" s="10" t="s">
        <v>982</v>
      </c>
      <c r="CL55" s="13"/>
      <c r="CR55" s="10">
        <v>0.02</v>
      </c>
      <c r="CU55" s="11"/>
      <c r="CX55" s="11" t="s">
        <v>986</v>
      </c>
      <c r="CZ55" s="11">
        <v>254</v>
      </c>
      <c r="DA55" s="11">
        <v>149</v>
      </c>
    </row>
    <row r="56" spans="1:105" s="12" customFormat="1" x14ac:dyDescent="0.3">
      <c r="A56" s="9">
        <v>282</v>
      </c>
      <c r="B56" s="11"/>
      <c r="C56" s="11"/>
      <c r="D56" s="11"/>
      <c r="E56" s="11" t="s">
        <v>239</v>
      </c>
      <c r="F56" s="11">
        <v>1</v>
      </c>
      <c r="I56" s="10">
        <v>45027</v>
      </c>
      <c r="J56" s="11">
        <v>81</v>
      </c>
      <c r="K56" s="11">
        <v>98.7</v>
      </c>
      <c r="L56" s="11">
        <v>9</v>
      </c>
      <c r="M56" s="11">
        <v>8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1</v>
      </c>
      <c r="T56" s="11" t="s">
        <v>113</v>
      </c>
      <c r="U56" s="14"/>
      <c r="V56" s="10">
        <v>45040</v>
      </c>
      <c r="Y56" s="11">
        <v>41</v>
      </c>
      <c r="Z56" s="11">
        <v>13</v>
      </c>
      <c r="AA56" s="11">
        <v>0</v>
      </c>
      <c r="AB56" s="11">
        <v>1</v>
      </c>
      <c r="AC56" s="11" t="s">
        <v>980</v>
      </c>
      <c r="AD56" s="11">
        <v>0</v>
      </c>
      <c r="AE56" s="11">
        <v>0.01</v>
      </c>
      <c r="AF56" s="11">
        <v>0</v>
      </c>
      <c r="AG56" s="11">
        <v>1</v>
      </c>
      <c r="AH56" s="11">
        <v>1</v>
      </c>
      <c r="AI56" s="11">
        <v>0</v>
      </c>
      <c r="AJ56" s="11">
        <v>0</v>
      </c>
      <c r="AK56" s="11">
        <v>0</v>
      </c>
      <c r="AL56" s="11">
        <v>3</v>
      </c>
      <c r="AM56" s="11" t="s">
        <v>387</v>
      </c>
      <c r="AN56" s="11" t="s">
        <v>142</v>
      </c>
      <c r="AP56" s="11">
        <v>0</v>
      </c>
      <c r="AQ56" s="23" t="s">
        <v>982</v>
      </c>
      <c r="AR56" s="11">
        <v>81</v>
      </c>
      <c r="AS56" s="11">
        <v>10</v>
      </c>
      <c r="AT56" s="11">
        <v>150.52000000000001</v>
      </c>
      <c r="AU56" s="11">
        <v>2.91</v>
      </c>
      <c r="AV56" s="11">
        <v>1.55</v>
      </c>
      <c r="AW56" s="11">
        <v>4</v>
      </c>
      <c r="AY56" s="11" t="s">
        <v>127</v>
      </c>
      <c r="AZ56" s="11">
        <v>150</v>
      </c>
      <c r="BA56" s="11">
        <v>8.1300000000000008</v>
      </c>
      <c r="BB56" s="11">
        <v>278</v>
      </c>
      <c r="BC56" s="11"/>
      <c r="BD56" s="11">
        <v>4.7699999999999996</v>
      </c>
      <c r="BE56" s="11">
        <v>0.88</v>
      </c>
      <c r="BF56" s="11">
        <v>2.36</v>
      </c>
      <c r="BG56" s="12">
        <f>qqq_34[[#This Row],[Neutrofily abs. Počet (při zahájení ARTA)]]/qqq_34[[#This Row],[Lymfocyty abs. Počet (při zahájení ARTA)]]</f>
        <v>2.0211864406779658</v>
      </c>
      <c r="BH56" s="12">
        <f>qqq_34[[#This Row],[Lymfocyty abs. Počet (při zahájení ARTA)]]/qqq_34[[#This Row],[Monocyty abs. Počet (při zahájení ARTA)]]</f>
        <v>2.6818181818181817</v>
      </c>
      <c r="BI56" s="12">
        <f>qqq_34[[#This Row],[Trombocyty (při zahájení ARTA)]]/qqq_34[[#This Row],[Lymfocyty abs. Počet (při zahájení ARTA)]]</f>
        <v>117.79661016949153</v>
      </c>
      <c r="BJ56" s="12">
        <f>(qqq_34[[#This Row],[Neutrofily abs. Počet (při zahájení ARTA)]]*qqq_34[[#This Row],[Trombocyty (při zahájení ARTA)]])/qqq_34[[#This Row],[Lymfocyty abs. Počet (při zahájení ARTA)]]</f>
        <v>561.88983050847457</v>
      </c>
      <c r="BK56" s="11">
        <v>0.01</v>
      </c>
      <c r="BL56" s="11">
        <v>0</v>
      </c>
      <c r="BM56" s="10">
        <f ca="1">TODAY()</f>
        <v>45541</v>
      </c>
      <c r="BN56" s="12" t="s">
        <v>999</v>
      </c>
      <c r="BO56" s="18">
        <v>36.801785312179398</v>
      </c>
      <c r="BP56" s="16">
        <v>29.860935456266901</v>
      </c>
      <c r="BQ56" s="16">
        <v>20.5494982161023</v>
      </c>
      <c r="BR56" s="16">
        <f t="shared" si="1"/>
        <v>-6.9408498559124965</v>
      </c>
      <c r="BS56" s="16">
        <f t="shared" si="2"/>
        <v>-6.9408498559124965</v>
      </c>
      <c r="BU56">
        <v>25.35</v>
      </c>
      <c r="BV56">
        <v>52.650000000000006</v>
      </c>
      <c r="BW56" s="6">
        <v>0.96296296296296291</v>
      </c>
      <c r="BX56" t="s">
        <v>141</v>
      </c>
      <c r="BZ56" s="11" t="s">
        <v>142</v>
      </c>
      <c r="CA56" s="10">
        <v>45027</v>
      </c>
      <c r="CB56" s="11">
        <v>98.7</v>
      </c>
      <c r="CC56" s="10">
        <v>45040</v>
      </c>
      <c r="CD56" s="14"/>
      <c r="CH56" s="11">
        <v>0</v>
      </c>
      <c r="CI56" s="10">
        <v>45068</v>
      </c>
      <c r="CJ56" s="11">
        <v>46.52</v>
      </c>
      <c r="CK56" s="10" t="s">
        <v>982</v>
      </c>
      <c r="CL56" s="13"/>
      <c r="CR56" s="10">
        <v>0.01</v>
      </c>
      <c r="CU56" s="11"/>
      <c r="CX56" s="11" t="s">
        <v>986</v>
      </c>
      <c r="CZ56" s="11">
        <v>41</v>
      </c>
      <c r="DA56" s="11">
        <v>13</v>
      </c>
    </row>
    <row r="57" spans="1:105" s="12" customFormat="1" x14ac:dyDescent="0.3">
      <c r="A57" s="9">
        <v>283</v>
      </c>
      <c r="B57" s="11"/>
      <c r="C57" s="11"/>
      <c r="D57" s="11"/>
      <c r="E57" s="11" t="s">
        <v>106</v>
      </c>
      <c r="F57" s="11">
        <v>0</v>
      </c>
      <c r="I57" s="10">
        <v>44945</v>
      </c>
      <c r="J57" s="11">
        <v>80</v>
      </c>
      <c r="K57" s="11">
        <v>6.31</v>
      </c>
      <c r="L57" s="11">
        <v>8</v>
      </c>
      <c r="M57" s="11">
        <v>8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1</v>
      </c>
      <c r="T57" s="11" t="s">
        <v>113</v>
      </c>
      <c r="U57" s="10">
        <v>45310</v>
      </c>
      <c r="V57" s="10">
        <v>45030</v>
      </c>
      <c r="W57" s="11">
        <f>U57-V57</f>
        <v>280</v>
      </c>
      <c r="Y57" s="11">
        <v>113</v>
      </c>
      <c r="Z57" s="11">
        <v>85</v>
      </c>
      <c r="AA57" s="11">
        <v>1</v>
      </c>
      <c r="AB57" s="11">
        <v>1</v>
      </c>
      <c r="AC57" s="11" t="s">
        <v>189</v>
      </c>
      <c r="AD57" s="11">
        <v>0</v>
      </c>
      <c r="AE57" s="11">
        <v>1.19</v>
      </c>
      <c r="AF57" s="11">
        <v>1</v>
      </c>
      <c r="AG57" s="11">
        <v>1</v>
      </c>
      <c r="AH57" s="11">
        <v>1</v>
      </c>
      <c r="AI57" s="11">
        <v>0</v>
      </c>
      <c r="AJ57" s="11">
        <v>0</v>
      </c>
      <c r="AK57" s="11">
        <v>0</v>
      </c>
      <c r="AL57" s="11">
        <v>3</v>
      </c>
      <c r="AM57" s="11" t="s">
        <v>387</v>
      </c>
      <c r="AN57" s="11" t="s">
        <v>142</v>
      </c>
      <c r="AP57" s="11">
        <v>1</v>
      </c>
      <c r="AQ57" s="23">
        <v>45294</v>
      </c>
      <c r="AR57" s="11">
        <v>80</v>
      </c>
      <c r="AS57" s="11">
        <v>16.899999999999999</v>
      </c>
      <c r="AT57" s="11">
        <v>169.02</v>
      </c>
      <c r="AU57" s="11">
        <v>3.85</v>
      </c>
      <c r="AV57" s="11">
        <v>0.98</v>
      </c>
      <c r="AW57" s="11">
        <v>4</v>
      </c>
      <c r="AY57" s="11" t="s">
        <v>127</v>
      </c>
      <c r="AZ57" s="11">
        <v>149</v>
      </c>
      <c r="BA57" s="11">
        <v>5.43</v>
      </c>
      <c r="BB57" s="11">
        <v>235</v>
      </c>
      <c r="BC57" s="11"/>
      <c r="BD57" s="11">
        <v>3.84</v>
      </c>
      <c r="BE57" s="11">
        <v>0.48</v>
      </c>
      <c r="BF57" s="11">
        <v>0.99</v>
      </c>
      <c r="BG57" s="12">
        <f>qqq_34[[#This Row],[Neutrofily abs. Počet (při zahájení ARTA)]]/qqq_34[[#This Row],[Lymfocyty abs. Počet (při zahájení ARTA)]]</f>
        <v>3.8787878787878789</v>
      </c>
      <c r="BH57" s="12">
        <f>qqq_34[[#This Row],[Lymfocyty abs. Počet (při zahájení ARTA)]]/qqq_34[[#This Row],[Monocyty abs. Počet (při zahájení ARTA)]]</f>
        <v>2.0625</v>
      </c>
      <c r="BI57" s="12">
        <f>qqq_34[[#This Row],[Trombocyty (při zahájení ARTA)]]/qqq_34[[#This Row],[Lymfocyty abs. Počet (při zahájení ARTA)]]</f>
        <v>237.37373737373738</v>
      </c>
      <c r="BJ57" s="12">
        <f>(qqq_34[[#This Row],[Neutrofily abs. Počet (při zahájení ARTA)]]*qqq_34[[#This Row],[Trombocyty (při zahájení ARTA)]])/qqq_34[[#This Row],[Lymfocyty abs. Počet (při zahájení ARTA)]]</f>
        <v>911.5151515151515</v>
      </c>
      <c r="BK57" s="11">
        <v>57.74</v>
      </c>
      <c r="BL57" s="11">
        <v>0</v>
      </c>
      <c r="BM57" s="10">
        <v>45310</v>
      </c>
      <c r="BN57" s="12" t="s">
        <v>1000</v>
      </c>
      <c r="BO57" s="18">
        <v>50</v>
      </c>
      <c r="BP57" s="16">
        <v>29.751410415992702</v>
      </c>
      <c r="BQ57" s="16">
        <v>21.2356431538349</v>
      </c>
      <c r="BR57" s="16"/>
      <c r="BS57" s="16">
        <f t="shared" si="2"/>
        <v>-20.248589584007298</v>
      </c>
      <c r="BU57">
        <v>29.45</v>
      </c>
      <c r="BV57">
        <v>59.5</v>
      </c>
      <c r="BW57" s="6">
        <v>0.98991596638655455</v>
      </c>
      <c r="BX57" t="s">
        <v>141</v>
      </c>
      <c r="BZ57" s="11" t="s">
        <v>142</v>
      </c>
      <c r="CA57" s="10">
        <v>44945</v>
      </c>
      <c r="CB57" s="11">
        <v>6.31</v>
      </c>
      <c r="CC57" s="10">
        <v>45030</v>
      </c>
      <c r="CD57" s="10">
        <v>45310</v>
      </c>
      <c r="CE57" s="11">
        <v>280</v>
      </c>
      <c r="CH57" s="11">
        <v>1</v>
      </c>
      <c r="CI57" s="10">
        <v>45058</v>
      </c>
      <c r="CJ57" s="11">
        <v>4.37</v>
      </c>
      <c r="CK57" s="10">
        <v>45294</v>
      </c>
      <c r="CL57" s="13"/>
      <c r="CR57" s="10">
        <v>57.74</v>
      </c>
      <c r="CU57" s="11">
        <v>1</v>
      </c>
      <c r="CX57" s="11" t="s">
        <v>1001</v>
      </c>
      <c r="CZ57" s="11">
        <v>113</v>
      </c>
      <c r="DA57" s="11">
        <v>85</v>
      </c>
    </row>
    <row r="58" spans="1:105" s="12" customFormat="1" x14ac:dyDescent="0.3">
      <c r="A58" s="9">
        <v>286</v>
      </c>
      <c r="B58" s="11"/>
      <c r="C58" s="11"/>
      <c r="D58" s="11"/>
      <c r="E58" s="11" t="s">
        <v>106</v>
      </c>
      <c r="F58" s="11">
        <v>0</v>
      </c>
      <c r="I58" s="10">
        <v>44880</v>
      </c>
      <c r="J58" s="11">
        <v>71</v>
      </c>
      <c r="K58" s="11" t="s">
        <v>989</v>
      </c>
      <c r="L58" s="11">
        <v>9</v>
      </c>
      <c r="M58" s="11">
        <v>8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1</v>
      </c>
      <c r="T58" s="11" t="s">
        <v>113</v>
      </c>
      <c r="U58" s="10">
        <v>45203</v>
      </c>
      <c r="V58" s="10">
        <v>44896</v>
      </c>
      <c r="W58" s="11">
        <f t="shared" ref="W58" si="3">U58-V58</f>
        <v>307</v>
      </c>
      <c r="Y58" s="11">
        <v>169</v>
      </c>
      <c r="Z58" s="11">
        <v>16</v>
      </c>
      <c r="AA58" s="11">
        <v>0</v>
      </c>
      <c r="AB58" s="11">
        <v>1</v>
      </c>
      <c r="AC58" s="11" t="s">
        <v>189</v>
      </c>
      <c r="AD58" s="11">
        <v>0</v>
      </c>
      <c r="AE58" s="11">
        <v>0.09</v>
      </c>
      <c r="AF58" s="11">
        <v>0</v>
      </c>
      <c r="AG58" s="11">
        <v>1</v>
      </c>
      <c r="AH58" s="11">
        <v>1</v>
      </c>
      <c r="AI58" s="11">
        <v>0</v>
      </c>
      <c r="AJ58" s="11">
        <v>0</v>
      </c>
      <c r="AK58" s="11">
        <v>0</v>
      </c>
      <c r="AL58" s="11">
        <v>3</v>
      </c>
      <c r="AM58" s="11" t="s">
        <v>387</v>
      </c>
      <c r="AN58" s="11" t="s">
        <v>142</v>
      </c>
      <c r="AP58" s="11">
        <v>0</v>
      </c>
      <c r="AQ58" s="23">
        <v>45222</v>
      </c>
      <c r="AR58" s="11">
        <v>72</v>
      </c>
      <c r="AS58" s="11" t="s">
        <v>989</v>
      </c>
      <c r="AT58" s="11">
        <v>136.47</v>
      </c>
      <c r="AU58" s="11">
        <v>4.66</v>
      </c>
      <c r="AV58" s="11">
        <v>1.51</v>
      </c>
      <c r="AW58" s="11">
        <v>6.6</v>
      </c>
      <c r="AY58" s="11" t="s">
        <v>196</v>
      </c>
      <c r="AZ58" s="11">
        <v>135</v>
      </c>
      <c r="BA58" s="11">
        <v>6.84</v>
      </c>
      <c r="BB58" s="11">
        <v>248</v>
      </c>
      <c r="BC58" s="11"/>
      <c r="BD58" s="11">
        <v>4.71</v>
      </c>
      <c r="BE58" s="11">
        <v>0.65</v>
      </c>
      <c r="BF58" s="11">
        <v>1.17</v>
      </c>
      <c r="BG58" s="12">
        <f>qqq_34[[#This Row],[Neutrofily abs. Počet (při zahájení ARTA)]]/qqq_34[[#This Row],[Lymfocyty abs. Počet (při zahájení ARTA)]]</f>
        <v>4.0256410256410255</v>
      </c>
      <c r="BH58" s="12">
        <f>qqq_34[[#This Row],[Lymfocyty abs. Počet (při zahájení ARTA)]]/qqq_34[[#This Row],[Monocyty abs. Počet (při zahájení ARTA)]]</f>
        <v>1.7999999999999998</v>
      </c>
      <c r="BI58" s="12">
        <f>qqq_34[[#This Row],[Trombocyty (při zahájení ARTA)]]/qqq_34[[#This Row],[Lymfocyty abs. Počet (při zahájení ARTA)]]</f>
        <v>211.96581196581198</v>
      </c>
      <c r="BJ58" s="12">
        <f>(qqq_34[[#This Row],[Neutrofily abs. Počet (při zahájení ARTA)]]*qqq_34[[#This Row],[Trombocyty (při zahájení ARTA)]])/qqq_34[[#This Row],[Lymfocyty abs. Počet (při zahájení ARTA)]]</f>
        <v>998.35897435897436</v>
      </c>
      <c r="BK58" s="11">
        <v>1.81</v>
      </c>
      <c r="BL58" s="11">
        <v>1</v>
      </c>
      <c r="BM58" s="10">
        <v>45414</v>
      </c>
      <c r="BN58" s="12" t="s">
        <v>1002</v>
      </c>
      <c r="BO58" s="18">
        <v>36.788044770680699</v>
      </c>
      <c r="BP58" s="16">
        <v>29.683706353707301</v>
      </c>
      <c r="BQ58" s="16">
        <v>21.052729261286899</v>
      </c>
      <c r="BR58" s="16">
        <f t="shared" si="1"/>
        <v>-7.1043384169733983</v>
      </c>
      <c r="BS58" s="16">
        <f t="shared" si="2"/>
        <v>-7.1043384169733983</v>
      </c>
      <c r="BU58">
        <v>23.200000000000003</v>
      </c>
      <c r="BV58">
        <v>45.55</v>
      </c>
      <c r="BW58" s="6">
        <v>1.0186608122941825</v>
      </c>
      <c r="BX58" t="s">
        <v>141</v>
      </c>
      <c r="BZ58" s="11" t="s">
        <v>142</v>
      </c>
      <c r="CA58" s="10">
        <v>44880</v>
      </c>
      <c r="CB58" s="11"/>
      <c r="CC58" s="10">
        <v>44896</v>
      </c>
      <c r="CD58" s="10">
        <v>45203</v>
      </c>
      <c r="CE58" s="11">
        <v>307</v>
      </c>
      <c r="CH58" s="11">
        <v>1</v>
      </c>
      <c r="CI58" s="10">
        <v>45049</v>
      </c>
      <c r="CJ58" s="11">
        <v>0.27</v>
      </c>
      <c r="CK58" s="10">
        <v>45222</v>
      </c>
      <c r="CL58" s="13"/>
      <c r="CR58" s="10">
        <v>1.81</v>
      </c>
      <c r="CU58" s="11">
        <v>1</v>
      </c>
      <c r="CX58" s="11"/>
      <c r="CZ58" s="11">
        <v>169</v>
      </c>
      <c r="DA58" s="11">
        <v>16</v>
      </c>
    </row>
    <row r="59" spans="1:105" s="12" customFormat="1" x14ac:dyDescent="0.3">
      <c r="A59" s="9">
        <v>292</v>
      </c>
      <c r="B59" s="11"/>
      <c r="C59" s="11"/>
      <c r="D59" s="11"/>
      <c r="E59" s="11" t="s">
        <v>106</v>
      </c>
      <c r="F59" s="11">
        <v>0</v>
      </c>
      <c r="I59" s="10">
        <v>45017</v>
      </c>
      <c r="J59" s="11">
        <v>74</v>
      </c>
      <c r="K59" s="11">
        <v>18</v>
      </c>
      <c r="L59" s="11">
        <v>9</v>
      </c>
      <c r="M59" s="11">
        <v>8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1</v>
      </c>
      <c r="T59" s="11" t="s">
        <v>113</v>
      </c>
      <c r="U59" s="14"/>
      <c r="V59" s="10">
        <v>45083</v>
      </c>
      <c r="Y59" s="11">
        <v>117</v>
      </c>
      <c r="Z59" s="11">
        <v>66</v>
      </c>
      <c r="AA59" s="11">
        <v>1</v>
      </c>
      <c r="AB59" s="11">
        <v>1</v>
      </c>
      <c r="AC59" s="11" t="s">
        <v>980</v>
      </c>
      <c r="AD59" s="11">
        <v>0</v>
      </c>
      <c r="AE59" s="11">
        <v>0.09</v>
      </c>
      <c r="AF59" s="11">
        <v>0</v>
      </c>
      <c r="AG59" s="11">
        <v>1</v>
      </c>
      <c r="AH59" s="11">
        <v>1</v>
      </c>
      <c r="AI59" s="11">
        <v>0</v>
      </c>
      <c r="AJ59" s="11">
        <v>0</v>
      </c>
      <c r="AK59" s="11">
        <v>0</v>
      </c>
      <c r="AL59" s="11">
        <v>3</v>
      </c>
      <c r="AM59" s="11" t="s">
        <v>120</v>
      </c>
      <c r="AN59" s="11" t="s">
        <v>142</v>
      </c>
      <c r="AP59" s="11">
        <v>1</v>
      </c>
      <c r="AQ59" s="23">
        <v>45318</v>
      </c>
      <c r="AR59" s="11">
        <v>74</v>
      </c>
      <c r="AS59" s="11">
        <v>16.899999999999999</v>
      </c>
      <c r="AT59" s="11">
        <v>99.95</v>
      </c>
      <c r="AU59" s="11">
        <v>3.26</v>
      </c>
      <c r="AV59" s="11">
        <v>1.86</v>
      </c>
      <c r="AW59" s="11">
        <v>4</v>
      </c>
      <c r="AY59" s="11" t="s">
        <v>127</v>
      </c>
      <c r="AZ59" s="11">
        <v>123</v>
      </c>
      <c r="BA59" s="11">
        <v>7.22</v>
      </c>
      <c r="BB59" s="11">
        <v>163</v>
      </c>
      <c r="BC59" s="11"/>
      <c r="BD59" s="11">
        <v>4.33</v>
      </c>
      <c r="BE59" s="11">
        <v>0.48</v>
      </c>
      <c r="BF59" s="11">
        <v>2.2400000000000002</v>
      </c>
      <c r="BG59" s="12">
        <f>qqq_34[[#This Row],[Neutrofily abs. Počet (při zahájení ARTA)]]/qqq_34[[#This Row],[Lymfocyty abs. Počet (při zahájení ARTA)]]</f>
        <v>1.9330357142857142</v>
      </c>
      <c r="BH59" s="12">
        <f>qqq_34[[#This Row],[Lymfocyty abs. Počet (při zahájení ARTA)]]/qqq_34[[#This Row],[Monocyty abs. Počet (při zahájení ARTA)]]</f>
        <v>4.666666666666667</v>
      </c>
      <c r="BI59" s="12">
        <f>qqq_34[[#This Row],[Trombocyty (při zahájení ARTA)]]/qqq_34[[#This Row],[Lymfocyty abs. Počet (při zahájení ARTA)]]</f>
        <v>72.767857142857139</v>
      </c>
      <c r="BJ59" s="12">
        <f>(qqq_34[[#This Row],[Neutrofily abs. Počet (při zahájení ARTA)]]*qqq_34[[#This Row],[Trombocyty (při zahájení ARTA)]])/qqq_34[[#This Row],[Lymfocyty abs. Počet (při zahájení ARTA)]]</f>
        <v>315.08482142857139</v>
      </c>
      <c r="BK59" s="11">
        <v>0.13</v>
      </c>
      <c r="BL59" s="11">
        <v>1</v>
      </c>
      <c r="BM59" s="10">
        <v>45318</v>
      </c>
      <c r="BN59" s="12" t="s">
        <v>1003</v>
      </c>
      <c r="BO59" s="18">
        <v>35.832242475451899</v>
      </c>
      <c r="BP59" s="16">
        <v>29.690977937306201</v>
      </c>
      <c r="BQ59" s="16">
        <v>20.6716613751198</v>
      </c>
      <c r="BR59" s="16">
        <f t="shared" si="1"/>
        <v>-6.1412645381456983</v>
      </c>
      <c r="BS59" s="16">
        <f t="shared" si="2"/>
        <v>-6.1412645381456983</v>
      </c>
      <c r="BU59">
        <v>56.400000000000006</v>
      </c>
      <c r="BV59">
        <v>108.75</v>
      </c>
      <c r="BW59" s="6">
        <v>1.037241379310345</v>
      </c>
      <c r="BX59" t="s">
        <v>141</v>
      </c>
      <c r="BZ59" s="11" t="s">
        <v>142</v>
      </c>
      <c r="CA59" s="10">
        <v>45017</v>
      </c>
      <c r="CB59" s="11">
        <v>18</v>
      </c>
      <c r="CC59" s="10">
        <v>45083</v>
      </c>
      <c r="CD59" s="14"/>
      <c r="CH59" s="11">
        <v>0</v>
      </c>
      <c r="CI59" s="10">
        <v>45134</v>
      </c>
      <c r="CJ59" s="11">
        <v>1.1200000000000001</v>
      </c>
      <c r="CK59" s="10">
        <v>45318</v>
      </c>
      <c r="CL59" s="13"/>
      <c r="CR59" s="10">
        <v>0.13</v>
      </c>
      <c r="CU59" s="11">
        <v>2</v>
      </c>
      <c r="CX59" s="11"/>
      <c r="CZ59" s="11">
        <v>117</v>
      </c>
      <c r="DA59" s="11">
        <v>66</v>
      </c>
    </row>
    <row r="60" spans="1:105" s="12" customFormat="1" x14ac:dyDescent="0.3">
      <c r="A60" s="9">
        <v>294</v>
      </c>
      <c r="B60" s="11"/>
      <c r="C60" s="11"/>
      <c r="D60" s="11"/>
      <c r="E60" s="11" t="s">
        <v>106</v>
      </c>
      <c r="F60" s="11">
        <v>0</v>
      </c>
      <c r="I60" s="10">
        <v>45000</v>
      </c>
      <c r="J60" s="11">
        <v>51</v>
      </c>
      <c r="K60" s="11">
        <v>10.38</v>
      </c>
      <c r="L60" s="11">
        <v>8</v>
      </c>
      <c r="M60" s="11">
        <v>8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1</v>
      </c>
      <c r="T60" s="11" t="s">
        <v>113</v>
      </c>
      <c r="U60" s="14"/>
      <c r="V60" s="10">
        <v>45103</v>
      </c>
      <c r="Y60" s="11">
        <v>163</v>
      </c>
      <c r="Z60" s="11">
        <v>103</v>
      </c>
      <c r="AA60" s="11">
        <v>0</v>
      </c>
      <c r="AB60" s="11">
        <v>1</v>
      </c>
      <c r="AC60" s="11" t="s">
        <v>980</v>
      </c>
      <c r="AD60" s="11">
        <v>0</v>
      </c>
      <c r="AE60" s="11">
        <v>0.09</v>
      </c>
      <c r="AF60" s="11">
        <v>0</v>
      </c>
      <c r="AG60" s="11">
        <v>1</v>
      </c>
      <c r="AH60" s="11">
        <v>1</v>
      </c>
      <c r="AI60" s="11">
        <v>0</v>
      </c>
      <c r="AJ60" s="11">
        <v>0</v>
      </c>
      <c r="AK60" s="11">
        <v>0</v>
      </c>
      <c r="AL60" s="11">
        <v>3</v>
      </c>
      <c r="AM60" s="11" t="s">
        <v>387</v>
      </c>
      <c r="AN60" s="11" t="s">
        <v>142</v>
      </c>
      <c r="AP60" s="11">
        <v>0</v>
      </c>
      <c r="AQ60" s="23" t="s">
        <v>982</v>
      </c>
      <c r="AR60" s="11">
        <v>51</v>
      </c>
      <c r="AS60" s="11">
        <v>19.3</v>
      </c>
      <c r="AT60" s="11">
        <v>50.07</v>
      </c>
      <c r="AU60" s="11">
        <v>3.58</v>
      </c>
      <c r="AV60" s="11">
        <v>1.31</v>
      </c>
      <c r="AW60" s="11">
        <v>5.9</v>
      </c>
      <c r="AY60" s="11" t="s">
        <v>196</v>
      </c>
      <c r="AZ60" s="11">
        <v>148</v>
      </c>
      <c r="BA60" s="11">
        <v>6.86</v>
      </c>
      <c r="BB60" s="11">
        <v>234</v>
      </c>
      <c r="BC60" s="11"/>
      <c r="BD60" s="11">
        <v>4.09</v>
      </c>
      <c r="BE60" s="11">
        <v>0.59</v>
      </c>
      <c r="BF60" s="11">
        <v>2.0699999999999998</v>
      </c>
      <c r="BG60" s="12">
        <f>qqq_34[[#This Row],[Neutrofily abs. Počet (při zahájení ARTA)]]/qqq_34[[#This Row],[Lymfocyty abs. Počet (při zahájení ARTA)]]</f>
        <v>1.9758454106280194</v>
      </c>
      <c r="BH60" s="12">
        <f>qqq_34[[#This Row],[Lymfocyty abs. Počet (při zahájení ARTA)]]/qqq_34[[#This Row],[Monocyty abs. Počet (při zahájení ARTA)]]</f>
        <v>3.5084745762711864</v>
      </c>
      <c r="BI60" s="12">
        <f>qqq_34[[#This Row],[Trombocyty (při zahájení ARTA)]]/qqq_34[[#This Row],[Lymfocyty abs. Počet (při zahájení ARTA)]]</f>
        <v>113.04347826086958</v>
      </c>
      <c r="BJ60" s="12">
        <f>(qqq_34[[#This Row],[Neutrofily abs. Počet (při zahájení ARTA)]]*qqq_34[[#This Row],[Trombocyty (při zahájení ARTA)]])/qqq_34[[#This Row],[Lymfocyty abs. Počet (při zahájení ARTA)]]</f>
        <v>462.34782608695656</v>
      </c>
      <c r="BK60" s="11">
        <v>0.13</v>
      </c>
      <c r="BL60" s="11">
        <v>0</v>
      </c>
      <c r="BM60" s="10">
        <f t="shared" ref="BM60:BM73" ca="1" si="4">TODAY()</f>
        <v>45541</v>
      </c>
      <c r="BN60" s="12" t="s">
        <v>1004</v>
      </c>
      <c r="BO60" s="18">
        <v>35.548779043909803</v>
      </c>
      <c r="BP60" s="16">
        <v>29.561942827214398</v>
      </c>
      <c r="BQ60" s="16">
        <v>19.991707200371199</v>
      </c>
      <c r="BR60" s="16">
        <f t="shared" si="1"/>
        <v>-5.986836216695405</v>
      </c>
      <c r="BS60" s="16">
        <f t="shared" si="2"/>
        <v>-5.986836216695405</v>
      </c>
      <c r="BU60">
        <v>116.5</v>
      </c>
      <c r="BV60">
        <v>232</v>
      </c>
      <c r="BW60" s="6">
        <v>1.0043103448275863</v>
      </c>
      <c r="BX60" t="s">
        <v>141</v>
      </c>
      <c r="BZ60" s="11" t="s">
        <v>142</v>
      </c>
      <c r="CA60" s="10">
        <v>45000</v>
      </c>
      <c r="CB60" s="11">
        <v>10.38</v>
      </c>
      <c r="CC60" s="10">
        <v>45103</v>
      </c>
      <c r="CD60" s="14"/>
      <c r="CH60" s="11">
        <v>0</v>
      </c>
      <c r="CI60" s="10">
        <v>45163</v>
      </c>
      <c r="CJ60" s="11">
        <v>1.33</v>
      </c>
      <c r="CK60" s="10" t="s">
        <v>982</v>
      </c>
      <c r="CL60" s="13"/>
      <c r="CR60" s="10">
        <v>0.13</v>
      </c>
      <c r="CU60" s="11"/>
      <c r="CX60" s="11" t="s">
        <v>986</v>
      </c>
      <c r="CZ60" s="11">
        <v>163</v>
      </c>
      <c r="DA60" s="11">
        <v>103</v>
      </c>
    </row>
    <row r="61" spans="1:105" s="12" customFormat="1" x14ac:dyDescent="0.3">
      <c r="A61" s="9">
        <v>296</v>
      </c>
      <c r="B61" s="11"/>
      <c r="C61" s="11"/>
      <c r="D61" s="11"/>
      <c r="E61" s="11" t="s">
        <v>106</v>
      </c>
      <c r="F61" s="11">
        <v>0</v>
      </c>
      <c r="I61" s="10">
        <v>40686</v>
      </c>
      <c r="J61" s="11">
        <v>64</v>
      </c>
      <c r="K61" s="11">
        <v>63</v>
      </c>
      <c r="L61" s="11">
        <v>8</v>
      </c>
      <c r="M61" s="11">
        <v>8</v>
      </c>
      <c r="N61" s="11">
        <v>0</v>
      </c>
      <c r="O61" s="11">
        <v>1</v>
      </c>
      <c r="P61" s="11">
        <v>0</v>
      </c>
      <c r="Q61" s="11">
        <v>0</v>
      </c>
      <c r="R61" s="11">
        <v>1</v>
      </c>
      <c r="S61" s="11">
        <v>0</v>
      </c>
      <c r="T61" s="11" t="s">
        <v>1005</v>
      </c>
      <c r="U61" s="14"/>
      <c r="V61" s="10">
        <v>42767</v>
      </c>
      <c r="Y61" s="11">
        <v>4484</v>
      </c>
      <c r="Z61" s="11">
        <v>2081</v>
      </c>
      <c r="AA61" s="11">
        <v>0</v>
      </c>
      <c r="AB61" s="11">
        <v>1</v>
      </c>
      <c r="AC61" s="11" t="s">
        <v>189</v>
      </c>
      <c r="AD61" s="11">
        <v>0</v>
      </c>
      <c r="AE61" s="11">
        <v>0.02</v>
      </c>
      <c r="AF61" s="11">
        <v>0</v>
      </c>
      <c r="AG61" s="11">
        <v>1</v>
      </c>
      <c r="AH61" s="11">
        <v>1</v>
      </c>
      <c r="AI61" s="11">
        <v>0</v>
      </c>
      <c r="AJ61" s="11">
        <v>0</v>
      </c>
      <c r="AK61" s="11">
        <v>0</v>
      </c>
      <c r="AL61" s="11">
        <v>3</v>
      </c>
      <c r="AM61" s="11" t="s">
        <v>500</v>
      </c>
      <c r="AN61" s="11" t="s">
        <v>142</v>
      </c>
      <c r="AP61" s="11">
        <v>0</v>
      </c>
      <c r="AQ61" s="23" t="s">
        <v>982</v>
      </c>
      <c r="AR61" s="11">
        <v>76</v>
      </c>
      <c r="AS61" s="11">
        <v>15.1</v>
      </c>
      <c r="AT61" s="11">
        <v>64.150000000000006</v>
      </c>
      <c r="AU61" s="11">
        <v>3.03</v>
      </c>
      <c r="AV61" s="11">
        <v>1.35</v>
      </c>
      <c r="AW61" s="11">
        <v>4</v>
      </c>
      <c r="AY61" s="11" t="s">
        <v>127</v>
      </c>
      <c r="AZ61" s="11">
        <v>129</v>
      </c>
      <c r="BA61" s="11">
        <v>5.0599999999999996</v>
      </c>
      <c r="BB61" s="11">
        <v>178</v>
      </c>
      <c r="BC61" s="11"/>
      <c r="BD61" s="11">
        <v>2.5299999999999998</v>
      </c>
      <c r="BE61" s="11">
        <v>0.51</v>
      </c>
      <c r="BF61" s="11">
        <v>1.97</v>
      </c>
      <c r="BG61" s="12">
        <f>qqq_34[[#This Row],[Neutrofily abs. Počet (při zahájení ARTA)]]/qqq_34[[#This Row],[Lymfocyty abs. Počet (při zahájení ARTA)]]</f>
        <v>1.2842639593908629</v>
      </c>
      <c r="BH61" s="12">
        <f>qqq_34[[#This Row],[Lymfocyty abs. Počet (při zahájení ARTA)]]/qqq_34[[#This Row],[Monocyty abs. Počet (při zahájení ARTA)]]</f>
        <v>3.8627450980392157</v>
      </c>
      <c r="BI61" s="12">
        <f>qqq_34[[#This Row],[Trombocyty (při zahájení ARTA)]]/qqq_34[[#This Row],[Lymfocyty abs. Počet (při zahájení ARTA)]]</f>
        <v>90.35532994923858</v>
      </c>
      <c r="BJ61" s="12">
        <f>(qqq_34[[#This Row],[Neutrofily abs. Počet (při zahájení ARTA)]]*qqq_34[[#This Row],[Trombocyty (při zahájení ARTA)]])/qqq_34[[#This Row],[Lymfocyty abs. Počet (při zahájení ARTA)]]</f>
        <v>228.59898477157358</v>
      </c>
      <c r="BK61" s="11">
        <v>0.14000000000000001</v>
      </c>
      <c r="BL61" s="11">
        <v>0</v>
      </c>
      <c r="BM61" s="10">
        <f t="shared" ca="1" si="4"/>
        <v>45541</v>
      </c>
      <c r="BN61" s="12" t="s">
        <v>1006</v>
      </c>
      <c r="BO61" s="18">
        <v>35.799888438182599</v>
      </c>
      <c r="BP61" s="16">
        <v>29.590401408599099</v>
      </c>
      <c r="BQ61" s="16">
        <v>20.262641022699299</v>
      </c>
      <c r="BR61" s="16">
        <f t="shared" si="1"/>
        <v>-6.2094870295834994</v>
      </c>
      <c r="BS61" s="16">
        <f t="shared" si="2"/>
        <v>-6.2094870295834994</v>
      </c>
      <c r="BU61">
        <v>6.75</v>
      </c>
      <c r="BV61">
        <v>12.75</v>
      </c>
      <c r="BW61" s="6">
        <v>1.0588235294117647</v>
      </c>
      <c r="BX61" t="s">
        <v>141</v>
      </c>
      <c r="BZ61" s="11" t="s">
        <v>142</v>
      </c>
      <c r="CA61" s="10">
        <v>40686</v>
      </c>
      <c r="CB61" s="11">
        <v>63</v>
      </c>
      <c r="CC61" s="10">
        <v>42767</v>
      </c>
      <c r="CD61" s="14"/>
      <c r="CH61" s="11">
        <v>0</v>
      </c>
      <c r="CI61" s="10">
        <v>45170</v>
      </c>
      <c r="CJ61" s="11">
        <v>2.82</v>
      </c>
      <c r="CK61" s="10" t="s">
        <v>982</v>
      </c>
      <c r="CL61" s="13"/>
      <c r="CR61" s="10">
        <v>0.14000000000000001</v>
      </c>
      <c r="CU61" s="11"/>
      <c r="CX61" s="11" t="s">
        <v>986</v>
      </c>
      <c r="CZ61" s="11">
        <v>4484</v>
      </c>
      <c r="DA61" s="11">
        <v>2081</v>
      </c>
    </row>
    <row r="62" spans="1:105" s="12" customFormat="1" x14ac:dyDescent="0.3">
      <c r="A62" s="9">
        <v>298</v>
      </c>
      <c r="B62" s="11"/>
      <c r="C62" s="11"/>
      <c r="D62" s="11"/>
      <c r="E62" s="11" t="s">
        <v>106</v>
      </c>
      <c r="F62" s="11">
        <v>0</v>
      </c>
      <c r="I62" s="10">
        <v>44958</v>
      </c>
      <c r="J62" s="11">
        <v>68</v>
      </c>
      <c r="K62" s="11">
        <v>21</v>
      </c>
      <c r="L62" s="11">
        <v>8</v>
      </c>
      <c r="M62" s="11">
        <v>8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1</v>
      </c>
      <c r="T62" s="11" t="s">
        <v>113</v>
      </c>
      <c r="U62" s="14"/>
      <c r="V62" s="10">
        <v>45058</v>
      </c>
      <c r="Y62" s="11">
        <v>191</v>
      </c>
      <c r="Z62" s="11">
        <v>100</v>
      </c>
      <c r="AA62" s="11">
        <v>0</v>
      </c>
      <c r="AB62" s="11">
        <v>1</v>
      </c>
      <c r="AC62" s="11" t="s">
        <v>189</v>
      </c>
      <c r="AD62" s="11">
        <v>0</v>
      </c>
      <c r="AE62" s="11">
        <v>0.01</v>
      </c>
      <c r="AF62" s="11">
        <v>0</v>
      </c>
      <c r="AG62" s="11">
        <v>1</v>
      </c>
      <c r="AH62" s="11">
        <v>1</v>
      </c>
      <c r="AI62" s="11">
        <v>0</v>
      </c>
      <c r="AJ62" s="11">
        <v>0</v>
      </c>
      <c r="AK62" s="11">
        <v>0</v>
      </c>
      <c r="AL62" s="11">
        <v>3</v>
      </c>
      <c r="AM62" s="11" t="s">
        <v>387</v>
      </c>
      <c r="AN62" s="11" t="s">
        <v>142</v>
      </c>
      <c r="AP62" s="11">
        <v>0</v>
      </c>
      <c r="AQ62" s="23" t="s">
        <v>982</v>
      </c>
      <c r="AR62" s="11">
        <v>68</v>
      </c>
      <c r="AS62" s="11">
        <v>22.7</v>
      </c>
      <c r="AT62" s="11">
        <v>239</v>
      </c>
      <c r="AU62" s="11">
        <v>2.94</v>
      </c>
      <c r="AV62" s="11">
        <v>1.4</v>
      </c>
      <c r="AW62" s="11">
        <v>6.9</v>
      </c>
      <c r="AY62" s="11" t="s">
        <v>1007</v>
      </c>
      <c r="AZ62" s="11">
        <v>157</v>
      </c>
      <c r="BA62" s="11">
        <v>8.68</v>
      </c>
      <c r="BB62" s="11">
        <v>193</v>
      </c>
      <c r="BC62" s="11"/>
      <c r="BD62" s="11">
        <v>5.98</v>
      </c>
      <c r="BE62" s="11">
        <v>0.56999999999999995</v>
      </c>
      <c r="BF62" s="11">
        <v>1.49</v>
      </c>
      <c r="BG62" s="12">
        <f>qqq_34[[#This Row],[Neutrofily abs. Počet (při zahájení ARTA)]]/qqq_34[[#This Row],[Lymfocyty abs. Počet (při zahájení ARTA)]]</f>
        <v>4.0134228187919465</v>
      </c>
      <c r="BH62" s="12">
        <f>qqq_34[[#This Row],[Lymfocyty abs. Počet (při zahájení ARTA)]]/qqq_34[[#This Row],[Monocyty abs. Počet (při zahájení ARTA)]]</f>
        <v>2.6140350877192984</v>
      </c>
      <c r="BI62" s="12">
        <f>qqq_34[[#This Row],[Trombocyty (při zahájení ARTA)]]/qqq_34[[#This Row],[Lymfocyty abs. Počet (při zahájení ARTA)]]</f>
        <v>129.53020134228188</v>
      </c>
      <c r="BJ62" s="12">
        <f>(qqq_34[[#This Row],[Neutrofily abs. Počet (při zahájení ARTA)]]*qqq_34[[#This Row],[Trombocyty (při zahájení ARTA)]])/qqq_34[[#This Row],[Lymfocyty abs. Počet (při zahájení ARTA)]]</f>
        <v>774.59060402684565</v>
      </c>
      <c r="BK62" s="11">
        <v>0.01</v>
      </c>
      <c r="BL62" s="11">
        <v>0</v>
      </c>
      <c r="BM62" s="10">
        <f t="shared" ca="1" si="4"/>
        <v>45541</v>
      </c>
      <c r="BN62" s="12" t="s">
        <v>1008</v>
      </c>
      <c r="BO62" s="18">
        <v>36.487253096923197</v>
      </c>
      <c r="BP62" s="16">
        <v>29.7062143106644</v>
      </c>
      <c r="BQ62" s="16">
        <v>21.1158050783982</v>
      </c>
      <c r="BR62" s="16">
        <f t="shared" si="1"/>
        <v>-6.7810387862587973</v>
      </c>
      <c r="BS62" s="16">
        <f t="shared" si="2"/>
        <v>-6.7810387862587973</v>
      </c>
      <c r="BU62">
        <v>8.5</v>
      </c>
      <c r="BV62">
        <v>15.899999999999999</v>
      </c>
      <c r="BW62" s="6">
        <v>1.0691823899371069</v>
      </c>
      <c r="BX62" t="s">
        <v>141</v>
      </c>
      <c r="BZ62" s="11" t="s">
        <v>142</v>
      </c>
      <c r="CA62" s="10">
        <v>44958</v>
      </c>
      <c r="CB62" s="11">
        <v>21</v>
      </c>
      <c r="CC62" s="10">
        <v>45058</v>
      </c>
      <c r="CD62" s="14"/>
      <c r="CH62" s="11">
        <v>0</v>
      </c>
      <c r="CI62" s="10">
        <v>45149</v>
      </c>
      <c r="CJ62" s="11">
        <v>6.44</v>
      </c>
      <c r="CK62" s="10" t="s">
        <v>982</v>
      </c>
      <c r="CL62" s="13"/>
      <c r="CR62" s="10">
        <v>0.01</v>
      </c>
      <c r="CU62" s="11"/>
      <c r="CX62" s="11" t="s">
        <v>986</v>
      </c>
      <c r="CZ62" s="11">
        <v>191</v>
      </c>
      <c r="DA62" s="11">
        <v>100</v>
      </c>
    </row>
    <row r="63" spans="1:105" s="12" customFormat="1" x14ac:dyDescent="0.3">
      <c r="A63" s="9">
        <v>299</v>
      </c>
      <c r="B63" s="11"/>
      <c r="C63" s="11"/>
      <c r="D63" s="11"/>
      <c r="E63" s="11" t="s">
        <v>152</v>
      </c>
      <c r="F63" s="11">
        <v>0</v>
      </c>
      <c r="I63" s="10">
        <v>45047</v>
      </c>
      <c r="J63" s="11">
        <v>68</v>
      </c>
      <c r="K63" s="11">
        <v>89.39</v>
      </c>
      <c r="L63" s="11">
        <v>7</v>
      </c>
      <c r="M63" s="11">
        <v>7</v>
      </c>
      <c r="N63" s="11">
        <v>0</v>
      </c>
      <c r="O63" s="11">
        <v>1</v>
      </c>
      <c r="P63" s="11">
        <v>0</v>
      </c>
      <c r="Q63" s="11">
        <v>0</v>
      </c>
      <c r="R63" s="11">
        <v>1</v>
      </c>
      <c r="S63" s="11">
        <v>1</v>
      </c>
      <c r="T63" s="11" t="s">
        <v>113</v>
      </c>
      <c r="U63" s="14"/>
      <c r="V63" s="10">
        <v>45071</v>
      </c>
      <c r="Y63" s="11">
        <v>116</v>
      </c>
      <c r="Z63" s="11">
        <v>24</v>
      </c>
      <c r="AA63" s="11">
        <v>0</v>
      </c>
      <c r="AB63" s="11">
        <v>1</v>
      </c>
      <c r="AC63" s="11" t="s">
        <v>118</v>
      </c>
      <c r="AD63" s="11">
        <v>0</v>
      </c>
      <c r="AE63" s="11">
        <v>0.01</v>
      </c>
      <c r="AF63" s="11">
        <v>0</v>
      </c>
      <c r="AG63" s="11">
        <v>0</v>
      </c>
      <c r="AH63" s="11">
        <v>1</v>
      </c>
      <c r="AI63" s="11">
        <v>0</v>
      </c>
      <c r="AJ63" s="11">
        <v>0</v>
      </c>
      <c r="AK63" s="11">
        <v>0</v>
      </c>
      <c r="AL63" s="11">
        <v>2</v>
      </c>
      <c r="AM63" s="11" t="s">
        <v>387</v>
      </c>
      <c r="AN63" s="11" t="s">
        <v>142</v>
      </c>
      <c r="AP63" s="11">
        <v>0</v>
      </c>
      <c r="AQ63" s="23" t="s">
        <v>982</v>
      </c>
      <c r="AR63" s="11">
        <v>68</v>
      </c>
      <c r="AS63" s="11" t="s">
        <v>989</v>
      </c>
      <c r="AT63" s="11">
        <v>107.18</v>
      </c>
      <c r="AU63" s="11">
        <v>3.6</v>
      </c>
      <c r="AV63" s="11">
        <v>1.8</v>
      </c>
      <c r="AW63" s="11">
        <v>4.5</v>
      </c>
      <c r="AY63" s="11" t="s">
        <v>127</v>
      </c>
      <c r="AZ63" s="11">
        <v>153</v>
      </c>
      <c r="BA63" s="11">
        <v>13.13</v>
      </c>
      <c r="BB63" s="11">
        <v>247</v>
      </c>
      <c r="BC63" s="11"/>
      <c r="BD63" s="11">
        <v>6.95</v>
      </c>
      <c r="BE63" s="11">
        <v>1.06</v>
      </c>
      <c r="BF63" s="11">
        <v>4.41</v>
      </c>
      <c r="BG63" s="12">
        <f>qqq_34[[#This Row],[Neutrofily abs. Počet (při zahájení ARTA)]]/qqq_34[[#This Row],[Lymfocyty abs. Počet (při zahájení ARTA)]]</f>
        <v>1.5759637188208617</v>
      </c>
      <c r="BH63" s="12">
        <f>qqq_34[[#This Row],[Lymfocyty abs. Počet (při zahájení ARTA)]]/qqq_34[[#This Row],[Monocyty abs. Počet (při zahájení ARTA)]]</f>
        <v>4.1603773584905657</v>
      </c>
      <c r="BI63" s="12">
        <f>qqq_34[[#This Row],[Trombocyty (při zahájení ARTA)]]/qqq_34[[#This Row],[Lymfocyty abs. Počet (při zahájení ARTA)]]</f>
        <v>56.009070294784578</v>
      </c>
      <c r="BJ63" s="12">
        <f>(qqq_34[[#This Row],[Neutrofily abs. Počet (při zahájení ARTA)]]*qqq_34[[#This Row],[Trombocyty (při zahájení ARTA)]])/qqq_34[[#This Row],[Lymfocyty abs. Počet (při zahájení ARTA)]]</f>
        <v>389.26303854875283</v>
      </c>
      <c r="BK63" s="11">
        <v>0.01</v>
      </c>
      <c r="BL63" s="11">
        <v>0</v>
      </c>
      <c r="BM63" s="10">
        <f t="shared" ca="1" si="4"/>
        <v>45541</v>
      </c>
      <c r="BN63" s="12" t="s">
        <v>1009</v>
      </c>
      <c r="BO63" s="18">
        <v>36.312935440567301</v>
      </c>
      <c r="BP63" s="16">
        <v>29.748855910436401</v>
      </c>
      <c r="BQ63" s="16">
        <v>20.451604571017601</v>
      </c>
      <c r="BR63" s="16">
        <f t="shared" si="1"/>
        <v>-6.5640795301309005</v>
      </c>
      <c r="BS63" s="16">
        <f t="shared" si="2"/>
        <v>-6.5640795301309005</v>
      </c>
      <c r="BU63">
        <v>3.3499999999999996</v>
      </c>
      <c r="BV63">
        <v>8.25</v>
      </c>
      <c r="BW63" s="6">
        <v>0.81212121212121202</v>
      </c>
      <c r="BX63" t="s">
        <v>141</v>
      </c>
      <c r="BZ63" s="11" t="s">
        <v>142</v>
      </c>
      <c r="CA63" s="10">
        <v>45047</v>
      </c>
      <c r="CB63" s="11">
        <v>89.39</v>
      </c>
      <c r="CC63" s="10">
        <v>45071</v>
      </c>
      <c r="CD63" s="14"/>
      <c r="CH63" s="11">
        <v>0</v>
      </c>
      <c r="CI63" s="10">
        <v>45163</v>
      </c>
      <c r="CJ63" s="11">
        <v>1.02</v>
      </c>
      <c r="CK63" s="10" t="s">
        <v>982</v>
      </c>
      <c r="CL63" s="13"/>
      <c r="CR63" s="10">
        <v>0.01</v>
      </c>
      <c r="CU63" s="11"/>
      <c r="CX63" s="11" t="s">
        <v>986</v>
      </c>
      <c r="CZ63" s="11">
        <v>116</v>
      </c>
      <c r="DA63" s="11">
        <v>24</v>
      </c>
    </row>
    <row r="64" spans="1:105" s="12" customFormat="1" x14ac:dyDescent="0.3">
      <c r="A64" s="9">
        <v>300</v>
      </c>
      <c r="B64" s="11"/>
      <c r="C64" s="11"/>
      <c r="D64" s="11"/>
      <c r="E64" s="11" t="s">
        <v>106</v>
      </c>
      <c r="F64" s="11">
        <v>0</v>
      </c>
      <c r="I64" s="10">
        <v>43803</v>
      </c>
      <c r="J64" s="11">
        <v>67</v>
      </c>
      <c r="K64" s="11">
        <v>1.86</v>
      </c>
      <c r="L64" s="11">
        <v>8</v>
      </c>
      <c r="M64" s="11">
        <v>8</v>
      </c>
      <c r="N64" s="11">
        <v>1</v>
      </c>
      <c r="O64" s="11">
        <v>0</v>
      </c>
      <c r="P64" s="11">
        <v>1</v>
      </c>
      <c r="Q64" s="11">
        <v>0</v>
      </c>
      <c r="R64" s="11">
        <v>1</v>
      </c>
      <c r="S64" s="11">
        <v>0</v>
      </c>
      <c r="T64" s="11" t="s">
        <v>1010</v>
      </c>
      <c r="U64" s="14"/>
      <c r="V64" s="10">
        <v>43803</v>
      </c>
      <c r="Y64" s="11">
        <v>1367</v>
      </c>
      <c r="Z64" s="11">
        <v>0</v>
      </c>
      <c r="AA64" s="11">
        <v>0</v>
      </c>
      <c r="AB64" s="11">
        <v>1</v>
      </c>
      <c r="AC64" s="11" t="s">
        <v>1011</v>
      </c>
      <c r="AD64" s="11">
        <v>1</v>
      </c>
      <c r="AE64" s="11">
        <v>0.01</v>
      </c>
      <c r="AF64" s="11">
        <v>0</v>
      </c>
      <c r="AG64" s="11">
        <v>0</v>
      </c>
      <c r="AH64" s="11">
        <v>0</v>
      </c>
      <c r="AI64" s="11">
        <v>1</v>
      </c>
      <c r="AJ64" s="11">
        <v>0</v>
      </c>
      <c r="AK64" s="11">
        <v>0</v>
      </c>
      <c r="AL64" s="11">
        <v>4</v>
      </c>
      <c r="AM64" s="11" t="s">
        <v>387</v>
      </c>
      <c r="AN64" s="11" t="s">
        <v>142</v>
      </c>
      <c r="AP64" s="11">
        <v>1</v>
      </c>
      <c r="AQ64" s="23" t="s">
        <v>982</v>
      </c>
      <c r="AR64" s="11">
        <v>71</v>
      </c>
      <c r="AS64" s="11">
        <v>11.7</v>
      </c>
      <c r="AT64" s="11">
        <v>92.14</v>
      </c>
      <c r="AU64" s="11">
        <v>2.77</v>
      </c>
      <c r="AV64" s="11">
        <v>1.1200000000000001</v>
      </c>
      <c r="AW64" s="11">
        <v>4</v>
      </c>
      <c r="AY64" s="11" t="s">
        <v>127</v>
      </c>
      <c r="AZ64" s="11">
        <v>157</v>
      </c>
      <c r="BA64" s="11">
        <v>5.93</v>
      </c>
      <c r="BB64" s="11">
        <v>271</v>
      </c>
      <c r="BC64" s="11"/>
      <c r="BD64" s="11">
        <v>3.78</v>
      </c>
      <c r="BE64" s="11">
        <v>0.62</v>
      </c>
      <c r="BF64" s="11">
        <v>1.25</v>
      </c>
      <c r="BG64" s="12">
        <f>qqq_34[[#This Row],[Neutrofily abs. Počet (při zahájení ARTA)]]/qqq_34[[#This Row],[Lymfocyty abs. Počet (při zahájení ARTA)]]</f>
        <v>3.024</v>
      </c>
      <c r="BH64" s="12">
        <f>qqq_34[[#This Row],[Lymfocyty abs. Počet (při zahájení ARTA)]]/qqq_34[[#This Row],[Monocyty abs. Počet (při zahájení ARTA)]]</f>
        <v>2.0161290322580645</v>
      </c>
      <c r="BI64" s="12">
        <f>qqq_34[[#This Row],[Trombocyty (při zahájení ARTA)]]/qqq_34[[#This Row],[Lymfocyty abs. Počet (při zahájení ARTA)]]</f>
        <v>216.8</v>
      </c>
      <c r="BJ64" s="12">
        <f>(qqq_34[[#This Row],[Neutrofily abs. Počet (při zahájení ARTA)]]*qqq_34[[#This Row],[Trombocyty (při zahájení ARTA)]])/qqq_34[[#This Row],[Lymfocyty abs. Počet (při zahájení ARTA)]]</f>
        <v>819.50399999999991</v>
      </c>
      <c r="BK64" s="11">
        <v>0.01</v>
      </c>
      <c r="BL64" s="11">
        <v>0</v>
      </c>
      <c r="BM64" s="10">
        <f t="shared" ca="1" si="4"/>
        <v>45541</v>
      </c>
      <c r="BN64" s="12" t="s">
        <v>1012</v>
      </c>
      <c r="BO64" s="18">
        <v>36.304568428516497</v>
      </c>
      <c r="BP64" s="16">
        <v>29.679429963053</v>
      </c>
      <c r="BQ64" s="16">
        <v>20.589711884141799</v>
      </c>
      <c r="BR64" s="16">
        <f t="shared" si="1"/>
        <v>-6.6251384654634968</v>
      </c>
      <c r="BS64" s="16">
        <f t="shared" si="2"/>
        <v>-6.6251384654634968</v>
      </c>
      <c r="BU64">
        <v>7.35</v>
      </c>
      <c r="BV64">
        <v>15</v>
      </c>
      <c r="BW64" s="6">
        <v>0.98</v>
      </c>
      <c r="BX64" t="s">
        <v>141</v>
      </c>
      <c r="BZ64" s="11" t="s">
        <v>142</v>
      </c>
      <c r="CA64" s="10">
        <v>43803</v>
      </c>
      <c r="CB64" s="11">
        <v>1.86</v>
      </c>
      <c r="CC64" s="10">
        <v>43803</v>
      </c>
      <c r="CD64" s="14"/>
      <c r="CH64" s="11">
        <v>0</v>
      </c>
      <c r="CI64" s="10">
        <v>45170</v>
      </c>
      <c r="CJ64" s="11">
        <v>0.11</v>
      </c>
      <c r="CK64" s="10" t="s">
        <v>982</v>
      </c>
      <c r="CL64" s="13"/>
      <c r="CR64" s="10">
        <v>0.01</v>
      </c>
      <c r="CU64" s="11"/>
      <c r="CX64" s="11" t="s">
        <v>986</v>
      </c>
      <c r="CZ64" s="11">
        <v>1367</v>
      </c>
      <c r="DA64" s="11">
        <v>0</v>
      </c>
    </row>
    <row r="65" spans="1:105" s="12" customFormat="1" x14ac:dyDescent="0.3">
      <c r="A65" s="9">
        <v>301</v>
      </c>
      <c r="B65" s="11"/>
      <c r="C65" s="11"/>
      <c r="D65" s="11"/>
      <c r="E65" s="11" t="s">
        <v>152</v>
      </c>
      <c r="F65" s="11">
        <v>0</v>
      </c>
      <c r="I65" s="10">
        <v>45090</v>
      </c>
      <c r="J65" s="11">
        <v>64</v>
      </c>
      <c r="K65" s="11">
        <v>100</v>
      </c>
      <c r="L65" s="11">
        <v>9</v>
      </c>
      <c r="M65" s="11">
        <v>8</v>
      </c>
      <c r="N65" s="11">
        <v>0</v>
      </c>
      <c r="O65" s="11">
        <v>1</v>
      </c>
      <c r="P65" s="11">
        <v>0</v>
      </c>
      <c r="Q65" s="11">
        <v>0</v>
      </c>
      <c r="R65" s="11">
        <v>1</v>
      </c>
      <c r="S65" s="11">
        <v>1</v>
      </c>
      <c r="T65" s="11" t="s">
        <v>113</v>
      </c>
      <c r="U65" s="14"/>
      <c r="V65" s="10">
        <v>45173</v>
      </c>
      <c r="Y65" s="11">
        <v>111</v>
      </c>
      <c r="Z65" s="11">
        <v>83</v>
      </c>
      <c r="AA65" s="11">
        <v>0</v>
      </c>
      <c r="AB65" s="11">
        <v>1</v>
      </c>
      <c r="AC65" s="11" t="s">
        <v>189</v>
      </c>
      <c r="AD65" s="11">
        <v>0</v>
      </c>
      <c r="AE65" s="11">
        <v>0.01</v>
      </c>
      <c r="AF65" s="11">
        <v>0</v>
      </c>
      <c r="AG65" s="11">
        <v>1</v>
      </c>
      <c r="AH65" s="11">
        <v>1</v>
      </c>
      <c r="AI65" s="11">
        <v>0</v>
      </c>
      <c r="AJ65" s="11">
        <v>0</v>
      </c>
      <c r="AK65" s="11">
        <v>0</v>
      </c>
      <c r="AL65" s="11">
        <v>3</v>
      </c>
      <c r="AM65" s="11" t="s">
        <v>387</v>
      </c>
      <c r="AN65" s="11" t="s">
        <v>142</v>
      </c>
      <c r="AP65" s="11">
        <v>0</v>
      </c>
      <c r="AQ65" s="23" t="s">
        <v>982</v>
      </c>
      <c r="AR65" s="11">
        <v>64</v>
      </c>
      <c r="AS65" s="11">
        <v>14</v>
      </c>
      <c r="AT65" s="11">
        <v>83.67</v>
      </c>
      <c r="AU65" s="11">
        <v>3.33</v>
      </c>
      <c r="AV65" s="11">
        <v>1.04</v>
      </c>
      <c r="AW65" s="11">
        <v>4</v>
      </c>
      <c r="AY65" s="11" t="s">
        <v>127</v>
      </c>
      <c r="AZ65" s="11">
        <v>148</v>
      </c>
      <c r="BA65" s="11">
        <v>10.220000000000001</v>
      </c>
      <c r="BB65" s="11">
        <v>278</v>
      </c>
      <c r="BC65" s="11"/>
      <c r="BD65" s="11">
        <v>7.02</v>
      </c>
      <c r="BE65" s="11">
        <v>0.92</v>
      </c>
      <c r="BF65" s="11">
        <v>2.16</v>
      </c>
      <c r="BG65" s="12">
        <f>qqq_34[[#This Row],[Neutrofily abs. Počet (při zahájení ARTA)]]/qqq_34[[#This Row],[Lymfocyty abs. Počet (při zahájení ARTA)]]</f>
        <v>3.2499999999999996</v>
      </c>
      <c r="BH65" s="12">
        <f>qqq_34[[#This Row],[Lymfocyty abs. Počet (při zahájení ARTA)]]/qqq_34[[#This Row],[Monocyty abs. Počet (při zahájení ARTA)]]</f>
        <v>2.347826086956522</v>
      </c>
      <c r="BI65" s="12">
        <f>qqq_34[[#This Row],[Trombocyty (při zahájení ARTA)]]/qqq_34[[#This Row],[Lymfocyty abs. Počet (při zahájení ARTA)]]</f>
        <v>128.7037037037037</v>
      </c>
      <c r="BJ65" s="12">
        <f>(qqq_34[[#This Row],[Neutrofily abs. Počet (při zahájení ARTA)]]*qqq_34[[#This Row],[Trombocyty (při zahájení ARTA)]])/qqq_34[[#This Row],[Lymfocyty abs. Počet (při zahájení ARTA)]]</f>
        <v>903.49999999999989</v>
      </c>
      <c r="BK65" s="11">
        <v>0.01</v>
      </c>
      <c r="BL65" s="11">
        <v>0</v>
      </c>
      <c r="BM65" s="10">
        <f t="shared" ca="1" si="4"/>
        <v>45541</v>
      </c>
      <c r="BN65" s="12" t="s">
        <v>1013</v>
      </c>
      <c r="BO65" s="18">
        <v>50</v>
      </c>
      <c r="BP65" s="16">
        <v>29.756373310997201</v>
      </c>
      <c r="BQ65" s="16">
        <v>23.463649553743998</v>
      </c>
      <c r="BR65" s="16"/>
      <c r="BS65" s="16">
        <f t="shared" si="2"/>
        <v>-20.243626689002799</v>
      </c>
      <c r="BU65">
        <v>48.099999999999994</v>
      </c>
      <c r="BV65">
        <v>93.3</v>
      </c>
      <c r="BW65" s="6">
        <v>1.0310825294748123</v>
      </c>
      <c r="BX65" t="s">
        <v>141</v>
      </c>
      <c r="BZ65" s="11" t="s">
        <v>142</v>
      </c>
      <c r="CA65" s="10">
        <v>45090</v>
      </c>
      <c r="CB65" s="11">
        <v>100</v>
      </c>
      <c r="CC65" s="10">
        <v>45173</v>
      </c>
      <c r="CD65" s="14"/>
      <c r="CH65" s="11">
        <v>0</v>
      </c>
      <c r="CI65" s="10">
        <v>45201</v>
      </c>
      <c r="CJ65" s="11">
        <v>1.7</v>
      </c>
      <c r="CK65" s="10" t="s">
        <v>982</v>
      </c>
      <c r="CL65" s="13"/>
      <c r="CR65" s="10">
        <v>0.01</v>
      </c>
      <c r="CU65" s="11"/>
      <c r="CX65" s="11" t="s">
        <v>986</v>
      </c>
      <c r="CZ65" s="11">
        <v>111</v>
      </c>
      <c r="DA65" s="11">
        <v>83</v>
      </c>
    </row>
    <row r="66" spans="1:105" s="12" customFormat="1" x14ac:dyDescent="0.3">
      <c r="A66" s="9">
        <v>302</v>
      </c>
      <c r="B66" s="11"/>
      <c r="C66" s="11"/>
      <c r="D66" s="11"/>
      <c r="E66" s="11" t="s">
        <v>106</v>
      </c>
      <c r="F66" s="11">
        <v>0</v>
      </c>
      <c r="I66" s="10">
        <v>45154</v>
      </c>
      <c r="J66" s="11">
        <v>70</v>
      </c>
      <c r="K66" s="11">
        <v>121</v>
      </c>
      <c r="L66" s="11">
        <v>9</v>
      </c>
      <c r="M66" s="11">
        <v>8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1</v>
      </c>
      <c r="T66" s="11" t="s">
        <v>113</v>
      </c>
      <c r="U66" s="14"/>
      <c r="V66" s="10">
        <v>45154</v>
      </c>
      <c r="Y66" s="11">
        <v>41</v>
      </c>
      <c r="Z66" s="11">
        <v>0</v>
      </c>
      <c r="AA66" s="11">
        <v>1</v>
      </c>
      <c r="AB66" s="11">
        <v>1</v>
      </c>
      <c r="AC66" s="11" t="s">
        <v>980</v>
      </c>
      <c r="AD66" s="11">
        <v>0</v>
      </c>
      <c r="AE66" s="11">
        <v>0.15</v>
      </c>
      <c r="AF66" s="11">
        <v>1</v>
      </c>
      <c r="AG66" s="11">
        <v>1</v>
      </c>
      <c r="AH66" s="11">
        <v>1</v>
      </c>
      <c r="AI66" s="11">
        <v>1</v>
      </c>
      <c r="AJ66" s="11">
        <v>0</v>
      </c>
      <c r="AK66" s="11">
        <v>1</v>
      </c>
      <c r="AL66" s="11">
        <v>4</v>
      </c>
      <c r="AM66" s="11" t="s">
        <v>120</v>
      </c>
      <c r="AN66" s="11" t="s">
        <v>142</v>
      </c>
      <c r="AP66" s="11">
        <v>1</v>
      </c>
      <c r="AQ66" s="23" t="s">
        <v>982</v>
      </c>
      <c r="AR66" s="11">
        <v>70</v>
      </c>
      <c r="AS66" s="11">
        <v>10.1</v>
      </c>
      <c r="AT66" s="11">
        <v>137.12</v>
      </c>
      <c r="AU66" s="11">
        <v>3.77</v>
      </c>
      <c r="AV66" s="11">
        <v>4.0199999999999996</v>
      </c>
      <c r="AW66" s="11">
        <v>4</v>
      </c>
      <c r="AY66" s="11" t="s">
        <v>127</v>
      </c>
      <c r="AZ66" s="11">
        <v>140</v>
      </c>
      <c r="BA66" s="11">
        <v>12.83</v>
      </c>
      <c r="BB66" s="11">
        <v>251</v>
      </c>
      <c r="BC66" s="11"/>
      <c r="BD66" s="11">
        <v>9.84</v>
      </c>
      <c r="BE66" s="11">
        <v>0.95</v>
      </c>
      <c r="BF66" s="11">
        <v>1.9</v>
      </c>
      <c r="BG66" s="12">
        <f>qqq_34[[#This Row],[Neutrofily abs. Počet (při zahájení ARTA)]]/qqq_34[[#This Row],[Lymfocyty abs. Počet (při zahájení ARTA)]]</f>
        <v>5.1789473684210527</v>
      </c>
      <c r="BH66" s="12">
        <f>qqq_34[[#This Row],[Lymfocyty abs. Počet (při zahájení ARTA)]]/qqq_34[[#This Row],[Monocyty abs. Počet (při zahájení ARTA)]]</f>
        <v>2</v>
      </c>
      <c r="BI66" s="12">
        <f>qqq_34[[#This Row],[Trombocyty (při zahájení ARTA)]]/qqq_34[[#This Row],[Lymfocyty abs. Počet (při zahájení ARTA)]]</f>
        <v>132.10526315789474</v>
      </c>
      <c r="BJ66" s="12">
        <f>(qqq_34[[#This Row],[Neutrofily abs. Počet (při zahájení ARTA)]]*qqq_34[[#This Row],[Trombocyty (při zahájení ARTA)]])/qqq_34[[#This Row],[Lymfocyty abs. Počet (při zahájení ARTA)]]</f>
        <v>1299.9157894736843</v>
      </c>
      <c r="BK66" s="11">
        <v>1.35</v>
      </c>
      <c r="BL66" s="11">
        <v>0</v>
      </c>
      <c r="BM66" s="10">
        <f t="shared" ca="1" si="4"/>
        <v>45541</v>
      </c>
      <c r="BN66" s="12" t="s">
        <v>1014</v>
      </c>
      <c r="BO66" s="16">
        <v>36.865893976266499</v>
      </c>
      <c r="BP66" s="16">
        <v>29.691513259800001</v>
      </c>
      <c r="BQ66" s="16">
        <v>20.389741220127501</v>
      </c>
      <c r="BR66" s="16">
        <f t="shared" si="1"/>
        <v>-7.1743807164664979</v>
      </c>
      <c r="BS66" s="16">
        <f t="shared" si="2"/>
        <v>-7.1743807164664979</v>
      </c>
      <c r="BU66">
        <v>82.300000000000011</v>
      </c>
      <c r="BV66">
        <v>167</v>
      </c>
      <c r="BW66" s="6">
        <v>0.98562874251497024</v>
      </c>
      <c r="BX66" t="s">
        <v>141</v>
      </c>
      <c r="BZ66" s="11" t="s">
        <v>142</v>
      </c>
      <c r="CA66" s="10">
        <v>45154</v>
      </c>
      <c r="CB66" s="11">
        <v>121</v>
      </c>
      <c r="CC66" s="10">
        <v>45154</v>
      </c>
      <c r="CD66" s="14"/>
      <c r="CH66" s="11">
        <v>0</v>
      </c>
      <c r="CI66" s="10">
        <v>45195</v>
      </c>
      <c r="CJ66" s="11">
        <v>50.81</v>
      </c>
      <c r="CK66" s="10" t="s">
        <v>982</v>
      </c>
      <c r="CL66" s="13"/>
      <c r="CR66" s="10">
        <v>1.35</v>
      </c>
      <c r="CU66" s="11"/>
      <c r="CX66" s="11" t="s">
        <v>986</v>
      </c>
      <c r="CZ66" s="11">
        <v>41</v>
      </c>
      <c r="DA66" s="11">
        <v>0</v>
      </c>
    </row>
    <row r="67" spans="1:105" s="12" customFormat="1" x14ac:dyDescent="0.3">
      <c r="A67" s="9">
        <v>305</v>
      </c>
      <c r="B67" s="11"/>
      <c r="C67" s="11"/>
      <c r="D67" s="11"/>
      <c r="E67" s="11" t="s">
        <v>152</v>
      </c>
      <c r="F67" s="11">
        <v>0</v>
      </c>
      <c r="I67" s="10">
        <v>45163</v>
      </c>
      <c r="J67" s="11">
        <v>86</v>
      </c>
      <c r="K67" s="11">
        <v>365</v>
      </c>
      <c r="L67" s="11">
        <v>8</v>
      </c>
      <c r="M67" s="11">
        <v>8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1</v>
      </c>
      <c r="T67" s="11" t="s">
        <v>113</v>
      </c>
      <c r="U67" s="14"/>
      <c r="V67" s="10">
        <v>45194</v>
      </c>
      <c r="Y67" s="11">
        <v>73</v>
      </c>
      <c r="Z67" s="11">
        <v>31</v>
      </c>
      <c r="AA67" s="11">
        <v>1</v>
      </c>
      <c r="AB67" s="11">
        <v>1</v>
      </c>
      <c r="AC67" s="11" t="s">
        <v>980</v>
      </c>
      <c r="AD67" s="11">
        <v>0</v>
      </c>
      <c r="AE67" s="11">
        <v>1.96</v>
      </c>
      <c r="AF67" s="11">
        <v>1</v>
      </c>
      <c r="AG67" s="11">
        <v>1</v>
      </c>
      <c r="AH67" s="11">
        <v>1</v>
      </c>
      <c r="AI67" s="11">
        <v>1</v>
      </c>
      <c r="AJ67" s="11">
        <v>0</v>
      </c>
      <c r="AK67" s="11">
        <v>0</v>
      </c>
      <c r="AL67" s="11">
        <v>4</v>
      </c>
      <c r="AM67" s="11" t="s">
        <v>120</v>
      </c>
      <c r="AN67" s="11" t="s">
        <v>142</v>
      </c>
      <c r="AP67" s="11">
        <v>1</v>
      </c>
      <c r="AQ67" s="23" t="s">
        <v>982</v>
      </c>
      <c r="AR67" s="11">
        <v>86</v>
      </c>
      <c r="AS67" s="11">
        <v>41.2</v>
      </c>
      <c r="AT67" s="11">
        <v>379.84</v>
      </c>
      <c r="AU67" s="11">
        <v>3.13</v>
      </c>
      <c r="AV67" s="11">
        <v>17.82</v>
      </c>
      <c r="AW67" s="11">
        <v>4.2</v>
      </c>
      <c r="AY67" s="11" t="s">
        <v>127</v>
      </c>
      <c r="AZ67" s="11">
        <v>115</v>
      </c>
      <c r="BA67" s="11">
        <v>9.2899999999999991</v>
      </c>
      <c r="BB67" s="11">
        <v>305</v>
      </c>
      <c r="BC67" s="11"/>
      <c r="BD67" s="11">
        <v>7.25</v>
      </c>
      <c r="BE67" s="11">
        <v>0.61</v>
      </c>
      <c r="BF67" s="11">
        <v>1.29</v>
      </c>
      <c r="BG67" s="12">
        <f>qqq_34[[#This Row],[Neutrofily abs. Počet (při zahájení ARTA)]]/qqq_34[[#This Row],[Lymfocyty abs. Počet (při zahájení ARTA)]]</f>
        <v>5.6201550387596901</v>
      </c>
      <c r="BH67" s="12">
        <f>qqq_34[[#This Row],[Lymfocyty abs. Počet (při zahájení ARTA)]]/qqq_34[[#This Row],[Monocyty abs. Počet (při zahájení ARTA)]]</f>
        <v>2.1147540983606556</v>
      </c>
      <c r="BI67" s="12">
        <f>qqq_34[[#This Row],[Trombocyty (při zahájení ARTA)]]/qqq_34[[#This Row],[Lymfocyty abs. Počet (při zahájení ARTA)]]</f>
        <v>236.43410852713177</v>
      </c>
      <c r="BJ67" s="12">
        <f>(qqq_34[[#This Row],[Neutrofily abs. Počet (při zahájení ARTA)]]*qqq_34[[#This Row],[Trombocyty (při zahájení ARTA)]])/qqq_34[[#This Row],[Lymfocyty abs. Počet (při zahájení ARTA)]]</f>
        <v>1714.1472868217054</v>
      </c>
      <c r="BK67" s="11">
        <v>82.2</v>
      </c>
      <c r="BL67" s="11">
        <v>0</v>
      </c>
      <c r="BM67" s="10">
        <f t="shared" ca="1" si="4"/>
        <v>45541</v>
      </c>
      <c r="BN67" s="12" t="s">
        <v>1015</v>
      </c>
      <c r="BO67" s="16">
        <v>35.770061021149999</v>
      </c>
      <c r="BP67" s="16">
        <v>29.679579472820201</v>
      </c>
      <c r="BQ67" s="16">
        <v>24.8813058740649</v>
      </c>
      <c r="BR67" s="16">
        <f t="shared" si="1"/>
        <v>-6.090481548329798</v>
      </c>
      <c r="BS67" s="16">
        <f t="shared" si="2"/>
        <v>-6.090481548329798</v>
      </c>
      <c r="BU67">
        <v>9.15</v>
      </c>
      <c r="BV67">
        <v>10.95</v>
      </c>
      <c r="BW67" s="6">
        <v>1.671232876712329</v>
      </c>
      <c r="BX67" s="8" t="s">
        <v>260</v>
      </c>
      <c r="BZ67" s="11" t="s">
        <v>142</v>
      </c>
      <c r="CA67" s="10">
        <v>45163</v>
      </c>
      <c r="CB67" s="11">
        <v>365</v>
      </c>
      <c r="CC67" s="10">
        <v>45194</v>
      </c>
      <c r="CD67" s="14"/>
      <c r="CH67" s="11">
        <v>0</v>
      </c>
      <c r="CI67" s="10">
        <v>45236</v>
      </c>
      <c r="CJ67" s="11">
        <v>35.18</v>
      </c>
      <c r="CK67" s="10" t="s">
        <v>982</v>
      </c>
      <c r="CL67" s="13"/>
      <c r="CR67" s="10">
        <v>82.2</v>
      </c>
      <c r="CU67" s="11"/>
      <c r="CX67" s="11" t="s">
        <v>1016</v>
      </c>
      <c r="CZ67" s="11">
        <v>73</v>
      </c>
      <c r="DA67" s="11">
        <v>31</v>
      </c>
    </row>
    <row r="68" spans="1:105" s="12" customFormat="1" x14ac:dyDescent="0.3">
      <c r="A68" s="9">
        <v>306</v>
      </c>
      <c r="B68" s="11"/>
      <c r="C68" s="11"/>
      <c r="D68" s="11"/>
      <c r="E68" s="11" t="s">
        <v>239</v>
      </c>
      <c r="F68" s="11">
        <v>1</v>
      </c>
      <c r="I68" s="10">
        <v>45174</v>
      </c>
      <c r="J68" s="11">
        <v>70</v>
      </c>
      <c r="K68" s="11">
        <v>1397</v>
      </c>
      <c r="L68" s="11">
        <v>8</v>
      </c>
      <c r="M68" s="11">
        <v>8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1</v>
      </c>
      <c r="T68" s="11" t="s">
        <v>113</v>
      </c>
      <c r="U68" s="14"/>
      <c r="V68" s="10">
        <v>45194</v>
      </c>
      <c r="Y68" s="11">
        <v>35</v>
      </c>
      <c r="Z68" s="11">
        <v>20</v>
      </c>
      <c r="AA68" s="11">
        <v>1</v>
      </c>
      <c r="AB68" s="11">
        <v>1</v>
      </c>
      <c r="AC68" s="11" t="s">
        <v>980</v>
      </c>
      <c r="AD68" s="11">
        <v>0</v>
      </c>
      <c r="AE68" s="11">
        <v>0.06</v>
      </c>
      <c r="AF68" s="11">
        <v>0</v>
      </c>
      <c r="AG68" s="11">
        <v>1</v>
      </c>
      <c r="AH68" s="11">
        <v>1</v>
      </c>
      <c r="AI68" s="11">
        <v>0</v>
      </c>
      <c r="AJ68" s="11">
        <v>0</v>
      </c>
      <c r="AK68" s="11">
        <v>1</v>
      </c>
      <c r="AL68" s="11">
        <v>4</v>
      </c>
      <c r="AM68" s="11" t="s">
        <v>120</v>
      </c>
      <c r="AN68" s="11" t="s">
        <v>142</v>
      </c>
      <c r="AP68" s="11">
        <v>1</v>
      </c>
      <c r="AQ68" s="23" t="s">
        <v>982</v>
      </c>
      <c r="AR68" s="11">
        <v>70</v>
      </c>
      <c r="AS68" s="11">
        <v>22.8</v>
      </c>
      <c r="AT68" s="11">
        <v>209.84</v>
      </c>
      <c r="AU68" s="11">
        <v>3.09</v>
      </c>
      <c r="AV68" s="11">
        <v>1.49</v>
      </c>
      <c r="AW68" s="11">
        <v>4</v>
      </c>
      <c r="AY68" s="11" t="s">
        <v>127</v>
      </c>
      <c r="AZ68" s="11">
        <v>119</v>
      </c>
      <c r="BA68" s="11">
        <v>9.5</v>
      </c>
      <c r="BB68" s="11">
        <v>287</v>
      </c>
      <c r="BC68" s="11"/>
      <c r="BD68" s="11">
        <v>6.52</v>
      </c>
      <c r="BE68" s="11">
        <v>0.31</v>
      </c>
      <c r="BF68" s="11">
        <v>2.37</v>
      </c>
      <c r="BG68" s="12">
        <f>qqq_34[[#This Row],[Neutrofily abs. Počet (při zahájení ARTA)]]/qqq_34[[#This Row],[Lymfocyty abs. Počet (při zahájení ARTA)]]</f>
        <v>2.7510548523206748</v>
      </c>
      <c r="BH68" s="12">
        <f>qqq_34[[#This Row],[Lymfocyty abs. Počet (při zahájení ARTA)]]/qqq_34[[#This Row],[Monocyty abs. Počet (při zahájení ARTA)]]</f>
        <v>7.645161290322581</v>
      </c>
      <c r="BI68" s="12">
        <f>qqq_34[[#This Row],[Trombocyty (při zahájení ARTA)]]/qqq_34[[#This Row],[Lymfocyty abs. Počet (při zahájení ARTA)]]</f>
        <v>121.0970464135021</v>
      </c>
      <c r="BJ68" s="12">
        <f>(qqq_34[[#This Row],[Neutrofily abs. Počet (při zahájení ARTA)]]*qqq_34[[#This Row],[Trombocyty (při zahájení ARTA)]])/qqq_34[[#This Row],[Lymfocyty abs. Počet (při zahájení ARTA)]]</f>
        <v>789.55274261603358</v>
      </c>
      <c r="BK68" s="11">
        <v>0.06</v>
      </c>
      <c r="BL68" s="11">
        <v>0</v>
      </c>
      <c r="BM68" s="10">
        <f t="shared" ca="1" si="4"/>
        <v>45541</v>
      </c>
      <c r="BN68" s="12" t="s">
        <v>1017</v>
      </c>
      <c r="BO68" s="16">
        <v>36.878139265416699</v>
      </c>
      <c r="BP68" s="16">
        <v>29.827127456243002</v>
      </c>
      <c r="BQ68" s="16">
        <v>20.3741702094459</v>
      </c>
      <c r="BR68" s="16">
        <f t="shared" si="1"/>
        <v>-7.0510118091736977</v>
      </c>
      <c r="BS68" s="16">
        <f t="shared" si="2"/>
        <v>-7.0510118091736977</v>
      </c>
      <c r="BU68">
        <v>34.450000000000003</v>
      </c>
      <c r="BV68">
        <v>68.45</v>
      </c>
      <c r="BW68" s="6">
        <v>1.0065741417092768</v>
      </c>
      <c r="BX68" t="s">
        <v>141</v>
      </c>
      <c r="BZ68" s="11" t="s">
        <v>142</v>
      </c>
      <c r="CA68" s="10">
        <v>45174</v>
      </c>
      <c r="CB68" s="11">
        <v>1397</v>
      </c>
      <c r="CC68" s="10">
        <v>45194</v>
      </c>
      <c r="CD68" s="14"/>
      <c r="CH68" s="11">
        <v>0</v>
      </c>
      <c r="CI68" s="10">
        <v>45209</v>
      </c>
      <c r="CJ68" s="11">
        <v>2273.9299999999998</v>
      </c>
      <c r="CK68" s="10" t="s">
        <v>982</v>
      </c>
      <c r="CL68" s="13"/>
      <c r="CR68" s="10">
        <v>0.06</v>
      </c>
      <c r="CU68" s="11"/>
      <c r="CX68" s="11" t="s">
        <v>986</v>
      </c>
      <c r="CZ68" s="11">
        <v>35</v>
      </c>
      <c r="DA68" s="11">
        <v>20</v>
      </c>
    </row>
    <row r="69" spans="1:105" s="12" customFormat="1" x14ac:dyDescent="0.3">
      <c r="A69" s="9">
        <v>309</v>
      </c>
      <c r="B69" s="11"/>
      <c r="C69" s="11"/>
      <c r="D69" s="11"/>
      <c r="E69" s="11" t="s">
        <v>106</v>
      </c>
      <c r="F69" s="11">
        <v>0</v>
      </c>
      <c r="I69" s="10">
        <v>45160</v>
      </c>
      <c r="J69" s="11">
        <v>77</v>
      </c>
      <c r="K69" s="11">
        <v>126</v>
      </c>
      <c r="L69" s="11">
        <v>7</v>
      </c>
      <c r="M69" s="11">
        <v>7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1</v>
      </c>
      <c r="T69" s="11" t="s">
        <v>113</v>
      </c>
      <c r="U69" s="14"/>
      <c r="V69" s="10">
        <v>45190</v>
      </c>
      <c r="Y69" s="11">
        <v>77</v>
      </c>
      <c r="Z69" s="11">
        <v>30</v>
      </c>
      <c r="AA69" s="11">
        <v>1</v>
      </c>
      <c r="AB69" s="11">
        <v>1</v>
      </c>
      <c r="AC69" s="11" t="s">
        <v>1011</v>
      </c>
      <c r="AD69" s="11">
        <v>0</v>
      </c>
      <c r="AE69" s="11">
        <v>0.01</v>
      </c>
      <c r="AF69" s="11">
        <v>0</v>
      </c>
      <c r="AG69" s="11">
        <v>0</v>
      </c>
      <c r="AH69" s="11">
        <v>1</v>
      </c>
      <c r="AI69" s="11">
        <v>0</v>
      </c>
      <c r="AJ69" s="11">
        <v>0</v>
      </c>
      <c r="AK69" s="11">
        <v>0</v>
      </c>
      <c r="AL69" s="11">
        <v>2</v>
      </c>
      <c r="AM69" s="11" t="s">
        <v>120</v>
      </c>
      <c r="AN69" s="11" t="s">
        <v>142</v>
      </c>
      <c r="AP69" s="11">
        <v>1</v>
      </c>
      <c r="AQ69" s="23" t="s">
        <v>982</v>
      </c>
      <c r="AR69" s="11">
        <v>77</v>
      </c>
      <c r="AS69" s="11">
        <v>9.56</v>
      </c>
      <c r="AT69" s="11">
        <v>2487.1</v>
      </c>
      <c r="AU69" s="11">
        <v>3.17</v>
      </c>
      <c r="AV69" s="11">
        <v>24.6</v>
      </c>
      <c r="AW69" s="11">
        <v>8.5</v>
      </c>
      <c r="AY69" s="11" t="s">
        <v>196</v>
      </c>
      <c r="AZ69" s="11">
        <v>111</v>
      </c>
      <c r="BA69" s="11">
        <v>9.42</v>
      </c>
      <c r="BB69" s="11">
        <v>305</v>
      </c>
      <c r="BC69" s="11"/>
      <c r="BD69" s="11">
        <v>6.92</v>
      </c>
      <c r="BE69" s="11">
        <v>0.85</v>
      </c>
      <c r="BF69" s="11">
        <v>1.49</v>
      </c>
      <c r="BG69" s="12">
        <f>qqq_34[[#This Row],[Neutrofily abs. Počet (při zahájení ARTA)]]/qqq_34[[#This Row],[Lymfocyty abs. Počet (při zahájení ARTA)]]</f>
        <v>4.6442953020134228</v>
      </c>
      <c r="BH69" s="12">
        <f>qqq_34[[#This Row],[Lymfocyty abs. Počet (při zahájení ARTA)]]/qqq_34[[#This Row],[Monocyty abs. Počet (při zahájení ARTA)]]</f>
        <v>1.7529411764705882</v>
      </c>
      <c r="BI69" s="12">
        <f>qqq_34[[#This Row],[Trombocyty (při zahájení ARTA)]]/qqq_34[[#This Row],[Lymfocyty abs. Počet (při zahájení ARTA)]]</f>
        <v>204.69798657718121</v>
      </c>
      <c r="BJ69" s="12">
        <f>(qqq_34[[#This Row],[Neutrofily abs. Počet (při zahájení ARTA)]]*qqq_34[[#This Row],[Trombocyty (při zahájení ARTA)]])/qqq_34[[#This Row],[Lymfocyty abs. Počet (při zahájení ARTA)]]</f>
        <v>1416.510067114094</v>
      </c>
      <c r="BK69" s="11">
        <v>0.04</v>
      </c>
      <c r="BL69" s="11">
        <v>0</v>
      </c>
      <c r="BM69" s="10">
        <f t="shared" ca="1" si="4"/>
        <v>45541</v>
      </c>
      <c r="BN69" s="12" t="s">
        <v>1018</v>
      </c>
      <c r="BO69" s="16">
        <v>37.054260295182203</v>
      </c>
      <c r="BP69" s="16">
        <v>29.858814912593999</v>
      </c>
      <c r="BQ69" s="16">
        <v>20.367804183999301</v>
      </c>
      <c r="BR69" s="16">
        <f t="shared" si="1"/>
        <v>-7.1954453825882041</v>
      </c>
      <c r="BS69" s="16">
        <f t="shared" si="2"/>
        <v>-7.1954453825882041</v>
      </c>
      <c r="BU69">
        <v>5.4</v>
      </c>
      <c r="BV69">
        <v>10.5</v>
      </c>
      <c r="BW69" s="6">
        <v>1.0285714285714287</v>
      </c>
      <c r="BX69" t="s">
        <v>141</v>
      </c>
      <c r="BZ69" s="11" t="s">
        <v>142</v>
      </c>
      <c r="CA69" s="10">
        <v>45160</v>
      </c>
      <c r="CB69" s="11">
        <v>126</v>
      </c>
      <c r="CC69" s="10">
        <v>45190</v>
      </c>
      <c r="CD69" s="14"/>
      <c r="CH69" s="11">
        <v>0</v>
      </c>
      <c r="CI69" s="10">
        <v>45237</v>
      </c>
      <c r="CJ69" s="11">
        <v>2.14</v>
      </c>
      <c r="CK69" s="10" t="s">
        <v>982</v>
      </c>
      <c r="CL69" s="13"/>
      <c r="CR69" s="10">
        <v>0.04</v>
      </c>
      <c r="CU69" s="11"/>
      <c r="CX69" s="11" t="s">
        <v>986</v>
      </c>
      <c r="CZ69" s="11">
        <v>77</v>
      </c>
      <c r="DA69" s="11">
        <v>30</v>
      </c>
    </row>
    <row r="70" spans="1:105" s="12" customFormat="1" x14ac:dyDescent="0.3">
      <c r="A70" s="9">
        <v>310</v>
      </c>
      <c r="B70" s="11"/>
      <c r="C70" s="11"/>
      <c r="D70" s="11"/>
      <c r="E70" s="11" t="s">
        <v>152</v>
      </c>
      <c r="F70" s="11">
        <v>0</v>
      </c>
      <c r="I70" s="10">
        <v>41040</v>
      </c>
      <c r="J70" s="11">
        <v>75</v>
      </c>
      <c r="K70" s="11">
        <v>28.31</v>
      </c>
      <c r="L70" s="11">
        <v>7</v>
      </c>
      <c r="M70" s="11">
        <v>7</v>
      </c>
      <c r="N70" s="11">
        <v>1</v>
      </c>
      <c r="O70" s="11">
        <v>1</v>
      </c>
      <c r="P70" s="11">
        <v>0</v>
      </c>
      <c r="Q70" s="11">
        <v>0</v>
      </c>
      <c r="R70" s="11">
        <v>1</v>
      </c>
      <c r="S70" s="11">
        <v>0</v>
      </c>
      <c r="T70" s="11" t="s">
        <v>459</v>
      </c>
      <c r="U70" s="14"/>
      <c r="V70" s="10">
        <v>41143</v>
      </c>
      <c r="Y70" s="11">
        <v>4197</v>
      </c>
      <c r="Z70" s="11">
        <v>103</v>
      </c>
      <c r="AA70" s="11">
        <v>0</v>
      </c>
      <c r="AB70" s="11">
        <v>1</v>
      </c>
      <c r="AC70" s="11" t="s">
        <v>1019</v>
      </c>
      <c r="AD70" s="11">
        <v>1</v>
      </c>
      <c r="AE70" s="11">
        <v>0.02</v>
      </c>
      <c r="AF70" s="11">
        <v>0</v>
      </c>
      <c r="AG70" s="11">
        <v>1</v>
      </c>
      <c r="AH70" s="11">
        <v>0</v>
      </c>
      <c r="AI70" s="11">
        <v>0</v>
      </c>
      <c r="AJ70" s="11">
        <v>0</v>
      </c>
      <c r="AK70" s="11">
        <v>0</v>
      </c>
      <c r="AL70" s="11">
        <v>1</v>
      </c>
      <c r="AM70" s="11" t="s">
        <v>387</v>
      </c>
      <c r="AN70" s="11" t="s">
        <v>142</v>
      </c>
      <c r="AP70" s="11">
        <v>0</v>
      </c>
      <c r="AQ70" s="23" t="s">
        <v>982</v>
      </c>
      <c r="AR70" s="11">
        <v>86</v>
      </c>
      <c r="AS70" s="11">
        <v>30.9</v>
      </c>
      <c r="AT70" s="11">
        <v>176.12</v>
      </c>
      <c r="AU70" s="11">
        <v>2.92</v>
      </c>
      <c r="AV70" s="11">
        <v>0.79</v>
      </c>
      <c r="AW70" s="11">
        <v>4</v>
      </c>
      <c r="AY70" s="11" t="s">
        <v>127</v>
      </c>
      <c r="AZ70" s="11">
        <v>133</v>
      </c>
      <c r="BA70" s="11">
        <v>5.55</v>
      </c>
      <c r="BB70" s="11">
        <v>180</v>
      </c>
      <c r="BC70" s="11"/>
      <c r="BD70" s="11">
        <v>3.85</v>
      </c>
      <c r="BE70" s="11">
        <v>0.54</v>
      </c>
      <c r="BF70" s="11">
        <v>0.98</v>
      </c>
      <c r="BG70" s="12">
        <f>qqq_34[[#This Row],[Neutrofily abs. Počet (při zahájení ARTA)]]/qqq_34[[#This Row],[Lymfocyty abs. Počet (při zahájení ARTA)]]</f>
        <v>3.9285714285714288</v>
      </c>
      <c r="BH70" s="12">
        <f>qqq_34[[#This Row],[Lymfocyty abs. Počet (při zahájení ARTA)]]/qqq_34[[#This Row],[Monocyty abs. Počet (při zahájení ARTA)]]</f>
        <v>1.8148148148148147</v>
      </c>
      <c r="BI70" s="12">
        <f>qqq_34[[#This Row],[Trombocyty (při zahájení ARTA)]]/qqq_34[[#This Row],[Lymfocyty abs. Počet (při zahájení ARTA)]]</f>
        <v>183.67346938775512</v>
      </c>
      <c r="BJ70" s="12">
        <f>(qqq_34[[#This Row],[Neutrofily abs. Počet (při zahájení ARTA)]]*qqq_34[[#This Row],[Trombocyty (při zahájení ARTA)]])/qqq_34[[#This Row],[Lymfocyty abs. Počet (při zahájení ARTA)]]</f>
        <v>707.14285714285711</v>
      </c>
      <c r="BK70" s="11">
        <v>2.2000000000000002</v>
      </c>
      <c r="BL70" s="11">
        <v>0</v>
      </c>
      <c r="BM70" s="10">
        <f t="shared" ca="1" si="4"/>
        <v>45541</v>
      </c>
      <c r="BN70" s="12" t="s">
        <v>1020</v>
      </c>
      <c r="BO70" s="16">
        <v>36.503971934587703</v>
      </c>
      <c r="BP70" s="16">
        <v>29.850943721315598</v>
      </c>
      <c r="BQ70" s="16">
        <v>20.4153758899877</v>
      </c>
      <c r="BR70" s="16">
        <f t="shared" si="1"/>
        <v>-6.6530282132721048</v>
      </c>
      <c r="BS70" s="16">
        <f t="shared" si="2"/>
        <v>-6.6530282132721048</v>
      </c>
      <c r="BU70">
        <v>8.8000000000000007</v>
      </c>
      <c r="BV70">
        <v>18.3</v>
      </c>
      <c r="BW70" s="6">
        <v>0.96174863387978149</v>
      </c>
      <c r="BX70" t="s">
        <v>141</v>
      </c>
      <c r="BZ70" s="11" t="s">
        <v>142</v>
      </c>
      <c r="CA70" s="10">
        <v>41040</v>
      </c>
      <c r="CB70" s="11">
        <v>28.31</v>
      </c>
      <c r="CC70" s="10">
        <v>41143</v>
      </c>
      <c r="CD70" s="14"/>
      <c r="CH70" s="11">
        <v>0</v>
      </c>
      <c r="CI70" s="10">
        <v>45237</v>
      </c>
      <c r="CJ70" s="11">
        <v>8.69</v>
      </c>
      <c r="CK70" s="10" t="s">
        <v>982</v>
      </c>
      <c r="CL70" s="13"/>
      <c r="CR70" s="10">
        <v>2.2000000000000002</v>
      </c>
      <c r="CU70" s="11"/>
      <c r="CX70" s="11" t="s">
        <v>986</v>
      </c>
      <c r="CZ70" s="11">
        <v>4197</v>
      </c>
      <c r="DA70" s="11">
        <v>103</v>
      </c>
    </row>
    <row r="71" spans="1:105" s="12" customFormat="1" x14ac:dyDescent="0.3">
      <c r="A71" s="9">
        <v>313</v>
      </c>
      <c r="B71" s="11"/>
      <c r="C71" s="11"/>
      <c r="D71" s="11"/>
      <c r="E71" s="11" t="s">
        <v>152</v>
      </c>
      <c r="F71" s="11">
        <v>0</v>
      </c>
      <c r="I71" s="10">
        <v>45036</v>
      </c>
      <c r="J71" s="11">
        <v>74</v>
      </c>
      <c r="K71" s="11">
        <v>37</v>
      </c>
      <c r="L71" s="11">
        <v>9</v>
      </c>
      <c r="M71" s="11">
        <v>8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1</v>
      </c>
      <c r="T71" s="11" t="s">
        <v>113</v>
      </c>
      <c r="U71" s="14"/>
      <c r="V71" s="10">
        <v>45132</v>
      </c>
      <c r="Y71" s="11">
        <v>195</v>
      </c>
      <c r="Z71" s="11">
        <v>96</v>
      </c>
      <c r="AA71" s="11">
        <v>0</v>
      </c>
      <c r="AB71" s="11">
        <v>1</v>
      </c>
      <c r="AC71" s="11" t="s">
        <v>189</v>
      </c>
      <c r="AD71" s="11">
        <v>0</v>
      </c>
      <c r="AE71" s="11">
        <v>0.04</v>
      </c>
      <c r="AF71" s="11">
        <v>0</v>
      </c>
      <c r="AG71" s="11">
        <v>1</v>
      </c>
      <c r="AH71" s="11">
        <v>1</v>
      </c>
      <c r="AI71" s="11">
        <v>0</v>
      </c>
      <c r="AJ71" s="11">
        <v>0</v>
      </c>
      <c r="AK71" s="11">
        <v>0</v>
      </c>
      <c r="AL71" s="11">
        <v>3</v>
      </c>
      <c r="AM71" s="11" t="s">
        <v>500</v>
      </c>
      <c r="AN71" s="11" t="s">
        <v>142</v>
      </c>
      <c r="AP71" s="11">
        <v>0</v>
      </c>
      <c r="AQ71" s="23" t="s">
        <v>982</v>
      </c>
      <c r="AR71" s="11">
        <v>74</v>
      </c>
      <c r="AS71" s="11">
        <v>33.5</v>
      </c>
      <c r="AT71" s="11">
        <v>128.32</v>
      </c>
      <c r="AU71" s="11">
        <v>4.25</v>
      </c>
      <c r="AV71" s="11">
        <v>1.05</v>
      </c>
      <c r="AW71" s="11">
        <v>4</v>
      </c>
      <c r="AY71" s="11" t="s">
        <v>127</v>
      </c>
      <c r="AZ71" s="11">
        <v>141</v>
      </c>
      <c r="BA71" s="11">
        <v>9.1199999999999992</v>
      </c>
      <c r="BB71" s="11">
        <v>255</v>
      </c>
      <c r="BC71" s="11"/>
      <c r="BD71" s="11">
        <v>6.26</v>
      </c>
      <c r="BE71" s="11">
        <v>0.53</v>
      </c>
      <c r="BF71" s="11">
        <v>2.15</v>
      </c>
      <c r="BG71" s="12">
        <f>qqq_34[[#This Row],[Neutrofily abs. Počet (při zahájení ARTA)]]/qqq_34[[#This Row],[Lymfocyty abs. Počet (při zahájení ARTA)]]</f>
        <v>2.9116279069767441</v>
      </c>
      <c r="BH71" s="12">
        <f>qqq_34[[#This Row],[Lymfocyty abs. Počet (při zahájení ARTA)]]/qqq_34[[#This Row],[Monocyty abs. Počet (při zahájení ARTA)]]</f>
        <v>4.0566037735849054</v>
      </c>
      <c r="BI71" s="12">
        <f>qqq_34[[#This Row],[Trombocyty (při zahájení ARTA)]]/qqq_34[[#This Row],[Lymfocyty abs. Počet (při zahájení ARTA)]]</f>
        <v>118.6046511627907</v>
      </c>
      <c r="BJ71" s="12">
        <f>(qqq_34[[#This Row],[Neutrofily abs. Počet (při zahájení ARTA)]]*qqq_34[[#This Row],[Trombocyty (při zahájení ARTA)]])/qqq_34[[#This Row],[Lymfocyty abs. Počet (při zahájení ARTA)]]</f>
        <v>742.46511627906978</v>
      </c>
      <c r="BK71" s="11">
        <v>0.04</v>
      </c>
      <c r="BL71" s="11">
        <v>0</v>
      </c>
      <c r="BM71" s="10">
        <f t="shared" ca="1" si="4"/>
        <v>45541</v>
      </c>
      <c r="BN71" s="12" t="s">
        <v>1021</v>
      </c>
      <c r="BO71" s="16">
        <v>36.367747522840901</v>
      </c>
      <c r="BP71" s="16">
        <v>29.794949303406302</v>
      </c>
      <c r="BQ71" s="16">
        <v>20.450226777853299</v>
      </c>
      <c r="BR71" s="16">
        <f t="shared" si="1"/>
        <v>-6.5727982194345991</v>
      </c>
      <c r="BS71" s="16">
        <f t="shared" si="2"/>
        <v>-6.5727982194345991</v>
      </c>
      <c r="BU71">
        <v>50.05</v>
      </c>
      <c r="BV71">
        <v>100.85</v>
      </c>
      <c r="BW71" s="6">
        <v>0.992563212692117</v>
      </c>
      <c r="BX71" t="s">
        <v>141</v>
      </c>
      <c r="BZ71" s="11" t="s">
        <v>142</v>
      </c>
      <c r="CA71" s="10">
        <v>45036</v>
      </c>
      <c r="CB71" s="11">
        <v>37</v>
      </c>
      <c r="CC71" s="10">
        <v>45132</v>
      </c>
      <c r="CD71" s="14"/>
      <c r="CH71" s="11">
        <v>0</v>
      </c>
      <c r="CI71" s="10">
        <v>45231</v>
      </c>
      <c r="CJ71" s="11">
        <v>1.52</v>
      </c>
      <c r="CK71" s="10" t="s">
        <v>982</v>
      </c>
      <c r="CL71" s="13"/>
      <c r="CR71" s="10">
        <v>0.04</v>
      </c>
      <c r="CU71" s="11"/>
      <c r="CX71" s="11" t="s">
        <v>986</v>
      </c>
      <c r="CZ71" s="11">
        <v>195</v>
      </c>
      <c r="DA71" s="11">
        <v>96</v>
      </c>
    </row>
    <row r="72" spans="1:105" s="12" customFormat="1" x14ac:dyDescent="0.3">
      <c r="A72" s="9">
        <v>315</v>
      </c>
      <c r="B72" s="11"/>
      <c r="C72" s="11"/>
      <c r="D72" s="11"/>
      <c r="E72" s="11" t="s">
        <v>152</v>
      </c>
      <c r="F72" s="11">
        <v>0</v>
      </c>
      <c r="I72" s="10">
        <v>45108</v>
      </c>
      <c r="J72" s="11">
        <v>78</v>
      </c>
      <c r="K72" s="11">
        <v>66</v>
      </c>
      <c r="L72" s="11">
        <v>9</v>
      </c>
      <c r="M72" s="11">
        <v>8</v>
      </c>
      <c r="N72" s="11">
        <v>0</v>
      </c>
      <c r="O72" s="11">
        <v>0</v>
      </c>
      <c r="P72" s="11">
        <v>0</v>
      </c>
      <c r="Q72" s="11">
        <v>0</v>
      </c>
      <c r="R72" s="11">
        <v>1</v>
      </c>
      <c r="S72" s="11">
        <v>1</v>
      </c>
      <c r="T72" s="11"/>
      <c r="U72" s="14"/>
      <c r="V72" s="10">
        <v>45229</v>
      </c>
      <c r="Y72" s="11">
        <v>157</v>
      </c>
      <c r="Z72" s="11">
        <v>121</v>
      </c>
      <c r="AA72" s="11">
        <v>0</v>
      </c>
      <c r="AB72" s="11">
        <v>1</v>
      </c>
      <c r="AC72" s="11" t="s">
        <v>980</v>
      </c>
      <c r="AD72" s="11">
        <v>0</v>
      </c>
      <c r="AE72" s="11">
        <v>0.27</v>
      </c>
      <c r="AF72" s="11">
        <v>1</v>
      </c>
      <c r="AG72" s="11">
        <v>1</v>
      </c>
      <c r="AH72" s="11">
        <v>1</v>
      </c>
      <c r="AI72" s="11">
        <v>0</v>
      </c>
      <c r="AJ72" s="11">
        <v>0</v>
      </c>
      <c r="AK72" s="11">
        <v>0</v>
      </c>
      <c r="AL72" s="11">
        <v>3</v>
      </c>
      <c r="AM72" s="11" t="s">
        <v>387</v>
      </c>
      <c r="AN72" s="11" t="s">
        <v>142</v>
      </c>
      <c r="AP72" s="11">
        <v>0</v>
      </c>
      <c r="AQ72" s="23" t="s">
        <v>982</v>
      </c>
      <c r="AR72" s="11">
        <v>78</v>
      </c>
      <c r="AS72" s="11">
        <v>24.7</v>
      </c>
      <c r="AT72" s="11">
        <v>60.22</v>
      </c>
      <c r="AU72" s="11">
        <v>3.37</v>
      </c>
      <c r="AV72" s="11">
        <v>1.1599999999999999</v>
      </c>
      <c r="AW72" s="11">
        <v>4</v>
      </c>
      <c r="AY72" s="11" t="s">
        <v>127</v>
      </c>
      <c r="AZ72" s="11">
        <v>156</v>
      </c>
      <c r="BA72" s="11">
        <v>10.82</v>
      </c>
      <c r="BB72" s="11">
        <v>248</v>
      </c>
      <c r="BC72" s="11"/>
      <c r="BD72" s="11">
        <v>8.27</v>
      </c>
      <c r="BE72" s="11">
        <v>0.72</v>
      </c>
      <c r="BF72" s="11">
        <v>1.56</v>
      </c>
      <c r="BG72" s="12">
        <f>qqq_34[[#This Row],[Neutrofily abs. Počet (při zahájení ARTA)]]/qqq_34[[#This Row],[Lymfocyty abs. Počet (při zahájení ARTA)]]</f>
        <v>5.3012820512820511</v>
      </c>
      <c r="BH72" s="12">
        <f>qqq_34[[#This Row],[Lymfocyty abs. Počet (při zahájení ARTA)]]/qqq_34[[#This Row],[Monocyty abs. Počet (při zahájení ARTA)]]</f>
        <v>2.166666666666667</v>
      </c>
      <c r="BI72" s="12">
        <f>qqq_34[[#This Row],[Trombocyty (při zahájení ARTA)]]/qqq_34[[#This Row],[Lymfocyty abs. Počet (při zahájení ARTA)]]</f>
        <v>158.97435897435898</v>
      </c>
      <c r="BJ72" s="12">
        <f>(qqq_34[[#This Row],[Neutrofily abs. Počet (při zahájení ARTA)]]*qqq_34[[#This Row],[Trombocyty (při zahájení ARTA)]])/qqq_34[[#This Row],[Lymfocyty abs. Počet (při zahájení ARTA)]]</f>
        <v>1314.7179487179487</v>
      </c>
      <c r="BK72" s="11">
        <v>0.13</v>
      </c>
      <c r="BL72" s="11">
        <v>0</v>
      </c>
      <c r="BM72" s="10">
        <f t="shared" ca="1" si="4"/>
        <v>45541</v>
      </c>
      <c r="BN72" s="12" t="s">
        <v>1022</v>
      </c>
      <c r="BO72" s="16">
        <v>36.887339407736199</v>
      </c>
      <c r="BP72" s="16">
        <v>29.7448251142788</v>
      </c>
      <c r="BQ72" s="16">
        <v>20.7084778726996</v>
      </c>
      <c r="BR72" s="16">
        <f t="shared" si="1"/>
        <v>-7.1425142934573991</v>
      </c>
      <c r="BS72" s="16">
        <f t="shared" si="2"/>
        <v>-7.1425142934573991</v>
      </c>
      <c r="BU72">
        <v>23.8</v>
      </c>
      <c r="BV72">
        <v>44</v>
      </c>
      <c r="BW72" s="6">
        <v>1.0818181818181818</v>
      </c>
      <c r="BX72" t="s">
        <v>141</v>
      </c>
      <c r="BZ72" s="11" t="s">
        <v>142</v>
      </c>
      <c r="CA72" s="10">
        <v>45108</v>
      </c>
      <c r="CB72" s="11">
        <v>66</v>
      </c>
      <c r="CC72" s="10">
        <v>45229</v>
      </c>
      <c r="CD72" s="14"/>
      <c r="CH72" s="11">
        <v>0</v>
      </c>
      <c r="CI72" s="10">
        <v>45265</v>
      </c>
      <c r="CJ72" s="11">
        <v>59.45</v>
      </c>
      <c r="CK72" s="10" t="s">
        <v>982</v>
      </c>
      <c r="CL72" s="13"/>
      <c r="CR72" s="10">
        <v>0.13</v>
      </c>
      <c r="CU72" s="11"/>
      <c r="CX72" s="11" t="s">
        <v>986</v>
      </c>
      <c r="CZ72" s="11">
        <v>157</v>
      </c>
      <c r="DA72" s="11">
        <v>121</v>
      </c>
    </row>
    <row r="73" spans="1:105" s="12" customFormat="1" x14ac:dyDescent="0.3">
      <c r="A73" s="9">
        <v>316</v>
      </c>
      <c r="B73" s="11"/>
      <c r="C73" s="11"/>
      <c r="D73" s="11"/>
      <c r="E73" s="11" t="s">
        <v>152</v>
      </c>
      <c r="F73" s="11">
        <v>0</v>
      </c>
      <c r="I73" s="10">
        <v>45225</v>
      </c>
      <c r="J73" s="11">
        <v>73</v>
      </c>
      <c r="K73" s="11" t="s">
        <v>989</v>
      </c>
      <c r="L73" s="11">
        <v>9</v>
      </c>
      <c r="M73" s="11">
        <v>8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1</v>
      </c>
      <c r="T73" s="11" t="s">
        <v>113</v>
      </c>
      <c r="U73" s="14"/>
      <c r="V73" s="10">
        <v>45246</v>
      </c>
      <c r="Y73" s="11">
        <v>40</v>
      </c>
      <c r="Z73" s="11">
        <v>21</v>
      </c>
      <c r="AA73" s="11">
        <v>0</v>
      </c>
      <c r="AB73" s="11">
        <v>1</v>
      </c>
      <c r="AC73" s="11" t="s">
        <v>980</v>
      </c>
      <c r="AD73" s="11">
        <v>0</v>
      </c>
      <c r="AE73" s="11">
        <v>0.55000000000000004</v>
      </c>
      <c r="AF73" s="11">
        <v>1</v>
      </c>
      <c r="AG73" s="11">
        <v>1</v>
      </c>
      <c r="AH73" s="11">
        <v>1</v>
      </c>
      <c r="AI73" s="11">
        <v>0</v>
      </c>
      <c r="AJ73" s="11">
        <v>0</v>
      </c>
      <c r="AK73" s="11">
        <v>0</v>
      </c>
      <c r="AL73" s="11">
        <v>3</v>
      </c>
      <c r="AM73" s="11" t="s">
        <v>387</v>
      </c>
      <c r="AN73" s="11" t="s">
        <v>142</v>
      </c>
      <c r="AP73" s="11">
        <v>0</v>
      </c>
      <c r="AQ73" s="23" t="s">
        <v>982</v>
      </c>
      <c r="AR73" s="11">
        <v>73</v>
      </c>
      <c r="AS73" s="11">
        <v>23.4</v>
      </c>
      <c r="AT73" s="11">
        <v>49.5</v>
      </c>
      <c r="AU73" s="11">
        <v>3.73</v>
      </c>
      <c r="AV73" s="11">
        <v>1.67</v>
      </c>
      <c r="AW73" s="11">
        <v>4</v>
      </c>
      <c r="AY73" s="11" t="s">
        <v>127</v>
      </c>
      <c r="AZ73" s="11">
        <v>139</v>
      </c>
      <c r="BA73" s="11">
        <v>12.25</v>
      </c>
      <c r="BB73" s="11">
        <v>328</v>
      </c>
      <c r="BC73" s="11"/>
      <c r="BD73" s="11">
        <v>10.31</v>
      </c>
      <c r="BE73" s="11">
        <v>0.89</v>
      </c>
      <c r="BF73" s="11">
        <v>0.91</v>
      </c>
      <c r="BG73" s="12">
        <f>qqq_34[[#This Row],[Neutrofily abs. Počet (při zahájení ARTA)]]/qqq_34[[#This Row],[Lymfocyty abs. Počet (při zahájení ARTA)]]</f>
        <v>11.32967032967033</v>
      </c>
      <c r="BH73" s="12">
        <f>qqq_34[[#This Row],[Lymfocyty abs. Počet (při zahájení ARTA)]]/qqq_34[[#This Row],[Monocyty abs. Počet (při zahájení ARTA)]]</f>
        <v>1.0224719101123596</v>
      </c>
      <c r="BI73" s="12">
        <f>qqq_34[[#This Row],[Trombocyty (při zahájení ARTA)]]/qqq_34[[#This Row],[Lymfocyty abs. Počet (při zahájení ARTA)]]</f>
        <v>360.43956043956041</v>
      </c>
      <c r="BJ73" s="12">
        <f>(qqq_34[[#This Row],[Neutrofily abs. Počet (při zahájení ARTA)]]*qqq_34[[#This Row],[Trombocyty (při zahájení ARTA)]])/qqq_34[[#This Row],[Lymfocyty abs. Počet (při zahájení ARTA)]]</f>
        <v>3716.1318681318685</v>
      </c>
      <c r="BK73" s="11">
        <v>0.55000000000000004</v>
      </c>
      <c r="BL73" s="11">
        <v>0</v>
      </c>
      <c r="BM73" s="10">
        <f t="shared" ca="1" si="4"/>
        <v>45541</v>
      </c>
      <c r="BN73" s="12" t="s">
        <v>1023</v>
      </c>
      <c r="BO73" s="18">
        <v>50</v>
      </c>
      <c r="BP73" s="16">
        <v>29.80001476112</v>
      </c>
      <c r="BQ73" s="16">
        <v>20.475664851982</v>
      </c>
      <c r="BR73" s="16"/>
      <c r="BS73" s="16">
        <f t="shared" si="2"/>
        <v>-20.19998523888</v>
      </c>
      <c r="BU73">
        <v>1.085</v>
      </c>
      <c r="BV73">
        <v>2.5999999999999996</v>
      </c>
      <c r="BW73" s="6">
        <v>0.83461538461538465</v>
      </c>
      <c r="BX73" t="s">
        <v>141</v>
      </c>
      <c r="BZ73" s="11" t="s">
        <v>142</v>
      </c>
      <c r="CA73" s="10">
        <v>45225</v>
      </c>
      <c r="CB73" s="11"/>
      <c r="CC73" s="10">
        <v>45246</v>
      </c>
      <c r="CD73" s="14"/>
      <c r="CH73" s="11">
        <v>0</v>
      </c>
      <c r="CI73" s="10">
        <v>45265</v>
      </c>
      <c r="CJ73" s="11">
        <v>196.63</v>
      </c>
      <c r="CK73" s="10" t="s">
        <v>982</v>
      </c>
      <c r="CL73" s="13"/>
      <c r="CR73" s="10">
        <v>0.55000000000000004</v>
      </c>
      <c r="CU73" s="11"/>
      <c r="CX73" s="11" t="s">
        <v>986</v>
      </c>
      <c r="CZ73" s="11">
        <v>40</v>
      </c>
      <c r="DA73" s="11">
        <v>21</v>
      </c>
    </row>
    <row r="74" spans="1:105" x14ac:dyDescent="0.3">
      <c r="I74" s="4"/>
      <c r="V74" s="4"/>
      <c r="AQ74" s="4"/>
      <c r="BM74" s="4"/>
      <c r="BW74" s="6"/>
      <c r="CA74" s="4"/>
      <c r="CC74" s="4"/>
      <c r="CI74" s="4"/>
      <c r="CK74" s="4"/>
      <c r="CL74" s="4"/>
      <c r="CR74" s="4"/>
    </row>
    <row r="75" spans="1:105" x14ac:dyDescent="0.3">
      <c r="I75" s="4"/>
      <c r="V75" s="4"/>
      <c r="AQ75" s="4"/>
      <c r="BM75" s="4"/>
      <c r="BW75" s="6"/>
      <c r="CA75" s="4"/>
      <c r="CC75" s="4"/>
      <c r="CI75" s="4"/>
      <c r="CK75" s="4"/>
      <c r="CL75" s="4"/>
      <c r="CR75" s="4"/>
    </row>
    <row r="76" spans="1:105" x14ac:dyDescent="0.3">
      <c r="I76" s="4"/>
      <c r="V76" s="4"/>
      <c r="AQ76" s="4"/>
      <c r="BM76" s="4"/>
      <c r="BW76" s="6"/>
      <c r="CA76" s="4"/>
      <c r="CC76" s="4"/>
      <c r="CI76" s="4"/>
      <c r="CK76" s="4"/>
      <c r="CL76" s="4"/>
      <c r="CR76" s="4"/>
    </row>
    <row r="77" spans="1:105" x14ac:dyDescent="0.3">
      <c r="I77" s="4"/>
      <c r="V77" s="4"/>
      <c r="AQ77" s="4"/>
      <c r="BM77" s="4"/>
      <c r="BW77" s="6"/>
      <c r="CA77" s="4"/>
      <c r="CC77" s="4"/>
      <c r="CI77" s="4"/>
      <c r="CK77" s="4"/>
      <c r="CL77" s="4"/>
      <c r="CR77" s="4"/>
    </row>
    <row r="78" spans="1:105" x14ac:dyDescent="0.3">
      <c r="I78" s="4"/>
      <c r="V78" s="4"/>
      <c r="AQ78" s="4"/>
      <c r="BM78" s="4"/>
      <c r="BW78" s="6"/>
      <c r="CA78" s="4"/>
      <c r="CC78" s="4"/>
      <c r="CI78" s="4"/>
      <c r="CK78" s="4"/>
      <c r="CL78" s="4"/>
      <c r="CR78" s="4"/>
    </row>
    <row r="79" spans="1:105" x14ac:dyDescent="0.3">
      <c r="I79" s="4"/>
      <c r="V79" s="4"/>
      <c r="AQ79" s="4"/>
      <c r="BM79" s="4"/>
      <c r="BW79" s="6"/>
      <c r="CA79" s="4"/>
      <c r="CC79" s="4"/>
      <c r="CI79" s="4"/>
      <c r="CK79" s="4"/>
      <c r="CL79" s="4"/>
      <c r="CR79" s="4"/>
    </row>
    <row r="80" spans="1:105" x14ac:dyDescent="0.3">
      <c r="I80" s="4"/>
      <c r="V80" s="4"/>
      <c r="AQ80" s="4"/>
      <c r="BM80" s="4"/>
      <c r="BW80" s="6"/>
      <c r="CA80" s="4"/>
      <c r="CC80" s="4"/>
      <c r="CI80" s="4"/>
      <c r="CK80" s="4"/>
      <c r="CL80" s="4"/>
      <c r="CR80" s="4"/>
    </row>
    <row r="81" spans="9:96" x14ac:dyDescent="0.3">
      <c r="I81" s="4"/>
      <c r="V81" s="4"/>
      <c r="AQ81" s="4"/>
      <c r="BM81" s="4"/>
      <c r="BW81" s="6"/>
      <c r="CA81" s="4"/>
      <c r="CC81" s="4"/>
      <c r="CI81" s="4"/>
      <c r="CK81" s="4"/>
      <c r="CL81" s="4"/>
      <c r="CR81" s="4"/>
    </row>
    <row r="82" spans="9:96" x14ac:dyDescent="0.3">
      <c r="I82" s="4"/>
      <c r="V82" s="4"/>
      <c r="AQ82" s="4"/>
      <c r="BM82" s="4"/>
      <c r="BW82" s="6"/>
      <c r="CA82" s="4"/>
      <c r="CC82" s="4"/>
      <c r="CI82" s="4"/>
      <c r="CK82" s="4"/>
      <c r="CL82" s="4"/>
      <c r="CR82" s="4"/>
    </row>
    <row r="83" spans="9:96" x14ac:dyDescent="0.3">
      <c r="I83" s="4"/>
      <c r="V83" s="4"/>
      <c r="AQ83" s="4"/>
      <c r="BM83" s="4"/>
      <c r="BW83" s="6"/>
      <c r="CA83" s="4"/>
      <c r="CC83" s="4"/>
      <c r="CI83" s="4"/>
      <c r="CK83" s="4"/>
      <c r="CL83" s="4"/>
      <c r="CR83" s="4"/>
    </row>
    <row r="84" spans="9:96" x14ac:dyDescent="0.3">
      <c r="I84" s="4"/>
      <c r="V84" s="4"/>
      <c r="AQ84" s="4"/>
      <c r="BM84" s="4"/>
      <c r="BW84" s="6"/>
      <c r="CA84" s="4"/>
      <c r="CC84" s="4"/>
      <c r="CI84" s="4"/>
      <c r="CK84" s="4"/>
      <c r="CL84" s="4"/>
      <c r="CR84" s="4"/>
    </row>
    <row r="85" spans="9:96" x14ac:dyDescent="0.3">
      <c r="I85" s="4"/>
      <c r="V85" s="4"/>
      <c r="AQ85" s="4"/>
      <c r="BM85" s="4"/>
      <c r="BW85" s="6"/>
      <c r="CA85" s="4"/>
      <c r="CC85" s="4"/>
      <c r="CI85" s="4"/>
      <c r="CK85" s="4"/>
      <c r="CL85" s="4"/>
      <c r="CR85" s="4"/>
    </row>
    <row r="86" spans="9:96" x14ac:dyDescent="0.3">
      <c r="I86" s="4"/>
      <c r="V86" s="4"/>
      <c r="AQ86" s="4"/>
      <c r="BM86" s="4"/>
      <c r="BW86" s="6"/>
      <c r="CA86" s="4"/>
      <c r="CC86" s="4"/>
      <c r="CI86" s="4"/>
      <c r="CK86" s="4"/>
      <c r="CL86" s="4"/>
      <c r="CR86" s="4"/>
    </row>
    <row r="87" spans="9:96" x14ac:dyDescent="0.3">
      <c r="I87" s="4"/>
      <c r="V87" s="4"/>
      <c r="AQ87" s="4"/>
      <c r="BM87" s="4"/>
      <c r="BW87" s="6"/>
      <c r="CA87" s="4"/>
      <c r="CC87" s="4"/>
      <c r="CI87" s="4"/>
      <c r="CK87" s="4"/>
      <c r="CL87" s="4"/>
      <c r="CR87" s="4"/>
    </row>
    <row r="88" spans="9:96" x14ac:dyDescent="0.3">
      <c r="I88" s="4"/>
      <c r="V88" s="4"/>
      <c r="AQ88" s="4"/>
      <c r="BM88" s="4"/>
      <c r="BW88" s="6"/>
      <c r="CA88" s="4"/>
      <c r="CC88" s="4"/>
      <c r="CI88" s="4"/>
      <c r="CK88" s="4"/>
      <c r="CL88" s="4"/>
      <c r="CR88" s="4"/>
    </row>
    <row r="89" spans="9:96" x14ac:dyDescent="0.3">
      <c r="I89" s="4"/>
      <c r="V89" s="4"/>
      <c r="AQ89" s="4"/>
      <c r="BM89" s="4"/>
      <c r="BW89" s="6"/>
      <c r="CA89" s="4"/>
      <c r="CC89" s="4"/>
      <c r="CI89" s="4"/>
      <c r="CK89" s="4"/>
      <c r="CL89" s="4"/>
      <c r="CR89" s="4"/>
    </row>
    <row r="90" spans="9:96" x14ac:dyDescent="0.3">
      <c r="I90" s="4"/>
      <c r="V90" s="4"/>
      <c r="AQ90" s="4"/>
      <c r="BM90" s="4"/>
      <c r="BW90" s="6"/>
      <c r="CA90" s="4"/>
      <c r="CC90" s="4"/>
      <c r="CI90" s="4"/>
      <c r="CK90" s="4"/>
      <c r="CL90" s="4"/>
      <c r="CR90" s="4"/>
    </row>
    <row r="91" spans="9:96" x14ac:dyDescent="0.3">
      <c r="I91" s="4"/>
      <c r="V91" s="4"/>
      <c r="AQ91" s="4"/>
      <c r="BM91" s="4"/>
      <c r="BW91" s="6"/>
      <c r="CA91" s="4"/>
      <c r="CC91" s="4"/>
      <c r="CI91" s="4"/>
      <c r="CK91" s="4"/>
      <c r="CL91" s="4"/>
      <c r="CR91" s="4"/>
    </row>
    <row r="92" spans="9:96" x14ac:dyDescent="0.3">
      <c r="I92" s="4"/>
      <c r="V92" s="4"/>
      <c r="AQ92" s="4"/>
      <c r="BM92" s="4"/>
      <c r="BW92" s="6"/>
      <c r="CA92" s="4"/>
      <c r="CC92" s="4"/>
      <c r="CI92" s="4"/>
      <c r="CK92" s="4"/>
      <c r="CL92" s="4"/>
      <c r="CR92" s="4"/>
    </row>
    <row r="93" spans="9:96" x14ac:dyDescent="0.3">
      <c r="I93" s="4"/>
      <c r="V93" s="4"/>
      <c r="AQ93" s="4"/>
      <c r="BM93" s="4"/>
      <c r="BW93" s="6"/>
      <c r="CA93" s="4"/>
      <c r="CC93" s="4"/>
      <c r="CI93" s="4"/>
      <c r="CK93" s="4"/>
      <c r="CL93" s="4"/>
      <c r="CR93" s="4"/>
    </row>
    <row r="94" spans="9:96" x14ac:dyDescent="0.3">
      <c r="I94" s="4"/>
      <c r="V94" s="4"/>
      <c r="AQ94" s="4"/>
      <c r="BM94" s="4"/>
      <c r="BW94" s="6"/>
      <c r="CA94" s="4"/>
      <c r="CC94" s="4"/>
      <c r="CI94" s="4"/>
      <c r="CK94" s="4"/>
      <c r="CL94" s="4"/>
      <c r="CR94" s="4"/>
    </row>
    <row r="95" spans="9:96" x14ac:dyDescent="0.3">
      <c r="I95" s="4"/>
      <c r="V95" s="4"/>
      <c r="AQ95" s="4"/>
      <c r="BM95" s="4"/>
      <c r="BW95" s="6"/>
      <c r="CA95" s="4"/>
      <c r="CC95" s="4"/>
      <c r="CI95" s="4"/>
      <c r="CK95" s="4"/>
      <c r="CL95" s="4"/>
      <c r="CR95" s="4"/>
    </row>
    <row r="96" spans="9:96" x14ac:dyDescent="0.3">
      <c r="I96" s="4"/>
      <c r="V96" s="4"/>
      <c r="AQ96" s="4"/>
      <c r="BM96" s="4"/>
      <c r="BW96" s="6"/>
      <c r="CA96" s="4"/>
      <c r="CC96" s="4"/>
      <c r="CI96" s="4"/>
      <c r="CK96" s="4"/>
      <c r="CL96" s="4"/>
      <c r="CR96" s="4"/>
    </row>
    <row r="97" spans="9:96" x14ac:dyDescent="0.3">
      <c r="I97" s="4"/>
      <c r="V97" s="4"/>
      <c r="AQ97" s="4"/>
      <c r="BM97" s="4"/>
      <c r="BW97" s="6"/>
      <c r="CA97" s="4"/>
      <c r="CC97" s="4"/>
      <c r="CI97" s="4"/>
      <c r="CK97" s="4"/>
      <c r="CL97" s="4"/>
      <c r="CR97" s="4"/>
    </row>
    <row r="98" spans="9:96" x14ac:dyDescent="0.3">
      <c r="I98" s="4"/>
      <c r="V98" s="4"/>
      <c r="AQ98" s="4"/>
      <c r="BM98" s="4"/>
      <c r="BW98" s="6"/>
      <c r="CA98" s="4"/>
      <c r="CC98" s="4"/>
      <c r="CI98" s="4"/>
      <c r="CK98" s="4"/>
      <c r="CL98" s="4"/>
      <c r="CR98" s="4"/>
    </row>
    <row r="99" spans="9:96" x14ac:dyDescent="0.3">
      <c r="I99" s="4"/>
      <c r="V99" s="4"/>
      <c r="AQ99" s="4"/>
      <c r="BM99" s="4"/>
      <c r="BW99" s="6"/>
      <c r="CA99" s="4"/>
      <c r="CC99" s="4"/>
      <c r="CI99" s="4"/>
      <c r="CK99" s="4"/>
      <c r="CL99" s="4"/>
      <c r="CR99" s="4"/>
    </row>
    <row r="100" spans="9:96" x14ac:dyDescent="0.3">
      <c r="I100" s="4"/>
      <c r="V100" s="4"/>
      <c r="AQ100" s="4"/>
      <c r="BM100" s="4"/>
      <c r="BW100" s="6"/>
      <c r="CA100" s="4"/>
      <c r="CC100" s="4"/>
      <c r="CI100" s="4"/>
      <c r="CK100" s="4"/>
      <c r="CL100" s="4"/>
      <c r="CR100" s="4"/>
    </row>
    <row r="101" spans="9:96" x14ac:dyDescent="0.3">
      <c r="I101" s="4"/>
      <c r="V101" s="4"/>
      <c r="AQ101" s="4"/>
      <c r="BM101" s="4"/>
      <c r="BW101" s="6"/>
      <c r="CA101" s="4"/>
      <c r="CC101" s="4"/>
      <c r="CI101" s="4"/>
      <c r="CK101" s="4"/>
      <c r="CL101" s="4"/>
      <c r="CR101" s="4"/>
    </row>
    <row r="102" spans="9:96" x14ac:dyDescent="0.3">
      <c r="I102" s="4"/>
      <c r="V102" s="4"/>
      <c r="AQ102" s="4"/>
      <c r="BM102" s="4"/>
      <c r="BW102" s="6"/>
      <c r="CA102" s="4"/>
      <c r="CC102" s="4"/>
      <c r="CI102" s="4"/>
      <c r="CK102" s="4"/>
      <c r="CL102" s="4"/>
      <c r="CR102" s="4"/>
    </row>
    <row r="103" spans="9:96" x14ac:dyDescent="0.3">
      <c r="I103" s="4"/>
      <c r="V103" s="4"/>
      <c r="AQ103" s="4"/>
      <c r="BM103" s="4"/>
      <c r="BW103" s="6"/>
      <c r="CA103" s="4"/>
      <c r="CC103" s="4"/>
      <c r="CI103" s="4"/>
      <c r="CK103" s="4"/>
      <c r="CL103" s="4"/>
      <c r="CR103" s="4"/>
    </row>
    <row r="104" spans="9:96" x14ac:dyDescent="0.3">
      <c r="I104" s="4"/>
      <c r="V104" s="4"/>
      <c r="AQ104" s="4"/>
      <c r="BM104" s="4"/>
      <c r="BW104" s="6"/>
      <c r="CA104" s="4"/>
      <c r="CC104" s="4"/>
      <c r="CI104" s="4"/>
      <c r="CK104" s="4"/>
      <c r="CL104" s="4"/>
      <c r="CR104" s="4"/>
    </row>
    <row r="105" spans="9:96" x14ac:dyDescent="0.3">
      <c r="I105" s="4"/>
      <c r="V105" s="4"/>
      <c r="AQ105" s="4"/>
      <c r="BM105" s="4"/>
      <c r="BW105" s="6"/>
      <c r="CA105" s="4"/>
      <c r="CC105" s="4"/>
      <c r="CI105" s="4"/>
      <c r="CK105" s="4"/>
      <c r="CL105" s="4"/>
      <c r="CR105" s="4"/>
    </row>
    <row r="106" spans="9:96" x14ac:dyDescent="0.3">
      <c r="I106" s="4"/>
      <c r="V106" s="4"/>
      <c r="AQ106" s="4"/>
      <c r="BM106" s="4"/>
      <c r="BW106" s="6"/>
      <c r="CA106" s="4"/>
      <c r="CC106" s="4"/>
      <c r="CI106" s="4"/>
      <c r="CK106" s="4"/>
      <c r="CL106" s="4"/>
      <c r="CR106" s="4"/>
    </row>
    <row r="107" spans="9:96" x14ac:dyDescent="0.3">
      <c r="I107" s="4"/>
      <c r="V107" s="4"/>
      <c r="AQ107" s="4"/>
      <c r="BM107" s="4"/>
      <c r="BW107" s="6"/>
      <c r="CA107" s="4"/>
      <c r="CC107" s="4"/>
      <c r="CI107" s="4"/>
      <c r="CK107" s="4"/>
      <c r="CL107" s="4"/>
      <c r="CR107" s="4"/>
    </row>
    <row r="108" spans="9:96" x14ac:dyDescent="0.3">
      <c r="I108" s="4"/>
      <c r="V108" s="4"/>
      <c r="AQ108" s="4"/>
      <c r="BM108" s="4"/>
      <c r="BW108" s="6"/>
      <c r="CA108" s="4"/>
      <c r="CC108" s="4"/>
      <c r="CI108" s="4"/>
      <c r="CK108" s="4"/>
      <c r="CL108" s="4"/>
      <c r="CR108" s="4"/>
    </row>
  </sheetData>
  <conditionalFormatting sqref="A44:A69">
    <cfRule type="duplicateValues" dxfId="16" priority="30"/>
  </conditionalFormatting>
  <conditionalFormatting sqref="A44:A73">
    <cfRule type="duplicateValues" dxfId="15" priority="28"/>
    <cfRule type="duplicateValues" dxfId="14" priority="29"/>
  </conditionalFormatting>
  <conditionalFormatting sqref="B42">
    <cfRule type="duplicateValues" dxfId="13" priority="2"/>
  </conditionalFormatting>
  <conditionalFormatting sqref="B42:B43">
    <cfRule type="duplicateValues" dxfId="12" priority="87"/>
  </conditionalFormatting>
  <conditionalFormatting sqref="B43">
    <cfRule type="duplicateValues" dxfId="11" priority="3"/>
  </conditionalFormatting>
  <conditionalFormatting sqref="C2">
    <cfRule type="duplicateValues" dxfId="10" priority="31"/>
  </conditionalFormatting>
  <conditionalFormatting sqref="C2:C41">
    <cfRule type="duplicateValues" dxfId="9" priority="77"/>
  </conditionalFormatting>
  <conditionalFormatting sqref="C3:C15">
    <cfRule type="duplicateValues" dxfId="8" priority="44"/>
  </conditionalFormatting>
  <conditionalFormatting sqref="C16">
    <cfRule type="duplicateValues" dxfId="7" priority="14"/>
    <cfRule type="duplicateValues" dxfId="6" priority="15"/>
    <cfRule type="duplicateValues" dxfId="5" priority="16"/>
  </conditionalFormatting>
  <conditionalFormatting sqref="C17">
    <cfRule type="duplicateValues" dxfId="4" priority="8"/>
    <cfRule type="duplicateValues" dxfId="3" priority="9"/>
    <cfRule type="duplicateValues" dxfId="2" priority="10"/>
  </conditionalFormatting>
  <conditionalFormatting sqref="C18:C30">
    <cfRule type="duplicateValues" dxfId="1" priority="86"/>
  </conditionalFormatting>
  <conditionalFormatting sqref="BW44:BW47 BW49:BW66 BW68:BW73">
    <cfRule type="cellIs" dxfId="0" priority="27" operator="greaterThan">
      <formula>1.5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w I A A B Q S w M E F A A C A A g A i U 4 m W T F K Q m + k A A A A 9 g A A A B I A H A B D b 2 5 m a W c v U G F j a 2 F n Z S 5 4 b W w g o h g A K K A U A A A A A A A A A A A A A A A A A A A A A A A A A A A A h Y 8 x D o I w G I W v Q r r T l r I Q 8 l M G V k l M T I x x a 0 q F B i i G F s v d H D y S V x C j q J v j + 9 4 3 v H e / 3 i C f + y 6 4 q N H q w W Q o w h Q F y s i h 0 q b O 0 O R O Y Y J y D l s h W 1 G r Y J G N T W d b Z a h x 7 p w S 4 r 3 H P s b D W B N G a U Q O 5 W Y n G 9 U L 9 J H 1 f z n U x j p h p E I c 9 q 8 x n O E o Z j h m C a Z A V g i l N l + B L X u f 7 Q + E Y u r c N C o u b V g c g a w R y P s D f w B Q S w M E F A A C A A g A i U 4 m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l O J l n R B y z X 1 g U A A L s T A A A T A B w A R m 9 y b X V s Y X M v U 2 V j d G l v b j E u b S C i G A A o o B Q A A A A A A A A A A A A A A A A A A A A A A A A A A A C d W M 1 u 2 z g Q v g f I O w z c i w I 4 d u w k 7 W I L H 1 y n 3 X T h u F 7 b 2 w J t 9 s B I r M 1 I I l 2 K U m s X f Y Q 8 Q L Y n H / c Q 9 N B b g f a i + L 1 2 6 L 8 4 J p W o D Z J Y I u e f M 9 8 M H V F X M c G h O / + s P N 7 e 2 t 6 K B k R S D x 4 U 3 r 1 7 B 8 7 B T g F q E F C 1 v Q X 4 8 9 q T 4 h w X G l F S O h J u H F K u n G c s o K W G 4 A p f I q d w 9 P v p K y H 9 0 + a z 3 S c i d g c k O K 3 u V f d 3 h 1 J E i i h y 2 m k I j 5 6 i + J I b J Y W d 4 p s j G r C Q K S p r h c e F I j R E E I c 8 q l U q e 0 V 4 y l 3 h M d 6 v V a q H + P p X L B T t q l F A a z e P p Z b g 9 J + d 4 t z G B 4 X X 6 W Q Q k C S 9 g o j C O E m / T y e U i x j S b 1 I k P L 3 S L v X I G T K 2 p Q h R y j E l H p W R M 3 O v C G 8 W y / U g 6 L o k I D K q K R n f 0 h B e f + b 4 m 3 4 H N R r e y O t J w q O 3 Q o Z z H 3 q j I Y 2 c H A Y V P 3 4 s D M X 0 k n g i S f + D 6 4 v 0 K g o E x u I 5 V w 8 P S l r O p y J 8 L P S R D R X C c f d o / 0 k F 9 / G F g q I f l G U b n F c 9 I D C g C j B y j X I D K j u m y H a 3 D m M K H s c / I e P r C 4 o G Z S l o H h 3 n J z 4 i K g 7 B 6 5 e W O x 5 R c 5 0 v r z / 7 k K C I s + v P C 4 I N q x i a Z Q j 8 I 6 A k w n y N / P S r p B A J b Y C 6 j 8 x H r X 0 h G Q X n N w z H P P p F e F S E h / i K 9 k 9 / 0 B 1 D S K f e a Y O z V 7 a F r E M 8 5 q e T Q P v e 6 a 2 o b g v o k i A h f b p O s C G m 7 p 3 H C e H q T j E C j V X T y 1 m c h 5 K F J b R 4 o m M P j k Q z M E s l G T J a X l Q X 9 Z U I G b V o O 6 G K r M U 8 y 6 i B 8 L h w Z + p 6 r R N k u L 4 g m L Q e I 3 0 A 5 6 R S h B b + 9 f Z 3 D / B / 9 Y 4 A z k 8 / b H T a j Y w 9 n 0 R K E p c a 6 X E k z g g I b 0 W A R o M U 4 0 S c 0 8 X a 9 Y U 2 U N I x i x B 1 k M L x + M h i g 0 U Q J x E Z z / y r d 3 r 1 O S P E Y L d z w a + 9 5 x h f 5 o + y R J i R z G B e 2 Z L B d s z 6 A 0 g 0 f N D 5 G U E S l a A p 3 q 8 W l 4 e 4 l G T 6 3 T z u H G f k k 9 4 y F h s D J m P Z Z y 5 m 9 Z q B V g E a L z h m n g R n u P K G 3 U W H B T i T B U P h x x 5 w 6 g c U 0 c 2 G R T p M m E 0 6 t P E 4 Y D w r S 9 c J I 5 9 i f 4 r z k A 4 D 5 u a h O 8 d M l F m E f z K O E D 1 c I 7 + / l B C L Z / 5 g q l X B O a c c f O T f g X 1 w 9 A O W 0 X L 7 A M + X R S 6 V c 3 y x w c Y Z k 9 o + w c u U j 0 k Q K x I y z 4 i / 7 g N t l 5 j n g v r c A Q 0 F Q g a d P Y C 2 J 8 4 o 1 f z p e L s q s g B h T A b p 5 H x F Z t b + j C r 2 B V 8 0 F z u V r q 1 4 + i O 9 S t K J U Y i W I j Z o 8 V w i I b O K 8 F a D M k 2 2 t F B n O L 1 k m 6 S m M a 3 u 0 7 y k j Y G e Q v o 4 U W A d 5 F a g O 3 R O 0 n q z n d u W z k + R 6 o o P K Q I f z 9 z m O C Q R C D C P E B M P i z D Q e Y a P V X x G W k n m K 4 g g u G R m J a Z t P x B n G i F y x o V i T r k j N c r L 0 M P o n / 0 U R 4 v G S o q 3 L B g B O c M i a Q s 9 n u T l P h F 8 r u 0 X e J u j 8 O 0 v M 7 e a H Q 3 l O N F K x O a F C 9 M v 5 W A h d P r F o v D k h u e G r h z O f b B x t N e 0 q G V o 7 9 H S f f 4 c J 2 t + E 9 Y P N 6 y j F e f o j t a D H W o d P 1 Y U 6 b + h V N n I P Q c h h P i A e j p w i E a o O B i V 0 2 8 z P g O P z N k d 2 s 0 i 9 h s y D k 0 I D l l n d / + R m d V / P z R D M G Q + N V Z 3 v Y Z C I S h j 1 8 J z a x c O 9 2 z 6 W 4 i A W I W H e 1 l 1 W u / g u O c K H C 2 j c h x Y 5 u N W P S L t u 2 k a r Z e 2 N a 0 5 q 1 2 B D 9 P L 9 E p 3 J H 1 p z C S z p X b W B U T P X + n X 8 c g 4 N X 3 J K H H 6 / p 7 5 d J 1 k o 0 / Z p 9 F c c 2 g O 8 r X 5 F h n u 8 1 Z n v a / v Z m z D r C h L D 9 4 Z + r g 9 k 6 6 b P 5 D p D 8 C O h 0 N B R q e z 9 n B r f L J 7 4 h 0 R 3 2 j 7 V s E B m c 0 v r m / s v O h 6 p s U v u q G h 7 E W 3 a q W s 2 k h p Q r m Z r t q 9 5 X x w Y 3 X O 2 W M 2 d N j D c O + s s m D b P J f p l w Q T Z i N + C G + 1 c z 2 t l i u 1 5 V m X q 7 U F i F l a X q 9 t i Q u u L m O w u Y P F u M q h M m h V E 0 T N M X 6 E v g l 7 e W 9 j u a 9 S N u a M + O S 5 i 9 l Z + 1 L E Q 3 M A s X / l M U N e i c h b c o W U W d 9 M m K g 2 0 L f 4 2 4 3 s 0 8 7 2 F u M Z X z g 9 / h 9 Q S w E C L Q A U A A I A C A C J T i Z Z M U p C b 6 Q A A A D 2 A A A A E g A A A A A A A A A A A A A A A A A A A A A A Q 2 9 u Z m l n L 1 B h Y 2 t h Z 2 U u e G 1 s U E s B A i 0 A F A A C A A g A i U 4 m W Q / K 6 a u k A A A A 6 Q A A A B M A A A A A A A A A A A A A A A A A 8 A A A A F t D b 2 5 0 Z W 5 0 X 1 R 5 c G V z X S 5 4 b W x Q S w E C L Q A U A A I A C A C J T i Z Z 0 Q c s 1 9 Y F A A C 7 E w A A E w A A A A A A A A A A A A A A A A D h A Q A A R m 9 y b X V s Y X M v U 2 V j d G l v b j E u b V B L B Q Y A A A A A A w A D A M I A A A A E C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6 W g A A A A A A A B h a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X F x J T I w K D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U Y X J n Z X Q i I F Z h b H V l P S J z c X F x X z M 0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A t M j Z U M D k 6 M z E 6 M T A u M z Y 2 N D k w O F o i I C 8 + P E V u d H J 5 I F R 5 c G U 9 I k Z p b G x D b 3 V u d C I g V m F s d W U 9 I m w x M T A i I C 8 + P E V u d H J 5 I F R 5 c G U 9 I k Z p b G x D b 2 x 1 b W 5 U e X B l c y I g V m F s d W U 9 I n N B d 1 l E Q m d Z S k F 3 W U d C Z 0 1 H Q X d Z R E F 3 W U d D U V l H Q X d N R 0 J n W U d C Z 0 1 E Q X d N R E F 3 T U d C Z 1 l H Q 1 F r R 0 F 3 T U d C Z 1 l H Q m d Z R 0 J n W U d C Z 1 l H Q m d Z R 0 J n W U d B d 2 t H Q m d Z R 0 J n W U d C Z 1 l H Q m d Z R 0 N R W U p C Z 1 l H Q m d N S k J n a 0 p B d 1 l E Q m d Z R 0 J n T U d B d 0 1 H Q X d N R E J n W U d C Z 1 k 9 I i A v P j x F b n R y e S B U e X B l P S J R d W V y e U l E I i B W Y W x 1 Z T 0 i c 2 Y 5 Z D J k N 2 Q 2 L T M 1 Z T g t N G I 5 M C 0 5 Y z M y L T l k Z j I 0 Z D B i M D V j Y i I g L z 4 8 R W 5 0 c n k g V H l w Z T 0 i T G 9 h Z G V k V G 9 B b m F s e X N p c 1 N l c n Z p Y 2 V z I i B W Y W x 1 Z T 0 i b D A i I C 8 + P E V u d H J 5 I F R 5 c G U 9 I k Z p b G x D b 2 x 1 b W 5 O Y W 1 l c y I g V m F s d W U 9 I n N b J n F 1 b 3 Q 7 c G / F m W F k b 3 b D q S D E j c O t c 2 x v J n F 1 b 3 Q 7 L C Z x d W 9 0 O 2 d l b m 9 0 e X A g S F N E M 0 I x J n F 1 b 3 Q 7 L C Z x d W 9 0 O 2 d l b m 9 0 e X A g S F N E M 0 I x I C h X V C B h I G h l d C A w L C B D L 0 M g M S k m c X V v d D s s J n F 1 b 3 Q 7 U F N B I H p l I G R u Z S B k b 3 J 1 x I 1 l b s O t I E h T R D N C M S Z x d W 9 0 O y w m c X V v d D t M R E g g e m U g Z G 5 l I G R v c n X E j W V u w 6 0 g S F N E M 0 I x J n F 1 b 3 Q 7 L C Z x d W 9 0 O 0 R h d H V t I G R n L i Z x d W 9 0 O y w m c X V v d D t W x J t r I H Y g Z G 9 i x J s g Z G c u J n F 1 b 3 Q 7 L C Z x d W 9 0 O 2 l Q U 0 E m c X V v d D s s J n F 1 b 3 Q 7 R 2 x l Y X N v b i B z a 8 O z c m U g c 2 9 1 x I 1 l d C Z x d W 9 0 O y w m c X V v d D t H b G V h c 2 9 u I H N r w 7 N y Z S B r Y X R l Z 2 9 y a W U g K D g g Y S B 2 w 7 3 F o W U s I D c s I D Y g Y S B u w 6 3 F v m U p J n F 1 b 3 Q 7 L C Z x d W 9 0 O 1 J B U l A g K D A v M S k m c X V v d D s s J n F 1 b 3 Q 7 U m F k a W v D o W x u w 6 0 g U l Q g K D A v M S k m c X V v d D s s J n F 1 b 3 Q 7 U 2 F s d m F n Z S B S V C A o M C 8 x K S Z x d W 9 0 O y w m c X V v d D t B Z G p 1 d m F u d G 7 D r S B S V C A o M C 8 x K S Z x d W 9 0 O y w m c X V v d D t v x a F l d M W Z Z W 7 D r S B w c m l t L i B u w 6 F k b 3 J 1 I C h y Y W R p b 3 R l c m F w a W U v c H J v c 3 R h d G V r d G 9 t a W U p J n F 1 b 3 Q 7 L C Z x d W 9 0 O 0 1 l d G E g d i B k b 2 L E m y B k Z y A o M C 8 x K S Z x d W 9 0 O y w m c X V v d D t o b 2 R u b 2 N l b s O t I F R O T S B 2 I M S N Y X N l I G R p Y W c g I C h N M S w g T j E s I F Q z L T Q s I F Q y I G E g b s O t x b 5 l K S Z x d W 9 0 O y w m c X V v d D t E Y X R 1 b S B t Q 1 J Q Q y Z x d W 9 0 O y w m c X V v d D t E Y X R 1 b S B r Y X N 0 c m F j Z S Z x d W 9 0 O y w m c X V v d D t E b 2 J h I G 9 k I G t h c 3 R y Y W N l I G R v I H J v e n Z v a m U g a 2 F z d H J h x I 1 u w 6 0 g c m V 6 a X N 0 Z W 5 j Z S A o Z G 5 5 K S Z x d W 9 0 O y w m c X V v d D t E b 2 J h I G 9 k I G t h c 3 R y Y W N l I G R v I G 5 h c 2 F 6 Z W 7 D r S B B U l R B I C h k b n k p I H U g Q 1 J Q Q y Z x d W 9 0 O y w m c X V v d D t E b 2 J h I G 9 k I G R p Y W d u b 3 N 0 a W t 5 I G R v I G 5 h c 2 F 6 Z W 7 D r S B B U l R B I C h k b n k p J n F 1 b 3 Q 7 L C Z x d W 9 0 O 0 R v Y m E g b 2 Q g Z G l h Z 2 5 v c 3 R p a 3 k g Z G 8 g a 2 F z d H J h Y 2 U g K G R u e S k m c X V v d D s s J n F 1 b 3 Q 7 S G l n a C B 2 b 2 x 1 b W U g K D A v M S k g d n M u I E x v d y B 2 b 2 x 1 b W U g K H Y g Z G 9 i x J s g a 2 F z d H J h Y 2 U p J n F 1 b 3 Q 7 L C Z x d W 9 0 O 0 x I U k g g K D A v M S k m c X V v d D s s J n F 1 b 3 Q 7 T E h S S C Z x d W 9 0 O y w m c X V v d D t D a G l y d X J n a W N r w 6 E g a 2 F z d H J h Y 2 U g K D A v M S k m c X V v d D s s J n F 1 b 3 Q 7 U F N B I G 5 h Z G l y I C h w b y B r Y X N 0 c m F j a S k m c X V v d D s s J n F 1 b 3 Q 7 U F N B I G 5 h Z G l y I G t h d C A o M C 8 x I H B v a 3 V k I G 5 l a 2 x l c 2 x v K S Z x d W 9 0 O y w m c X V v d D t Q b 3 N 0 a c W + Z W 7 D r S B 1 e m x p b i A o M C 8 x K S Z x d W 9 0 O y w m c X V v d D t Q b 3 N 0 a c W + Z W 7 D r S B z a 2 V s Z X R 1 I C g w L z E p J n F 1 b 3 Q 7 L C Z x d W 9 0 O 1 B v c 3 R p x b 5 l b s O t I H B s a W M g K D A v M S k m c X V v d D s s J n F 1 b 3 Q 7 U G 9 z d G n F v m V u w 6 0 g a m F 0 Z X I g K D A v M S k m c X V v d D s s J n F 1 b 3 Q 7 S m l u w 6 k g c G 9 z d G n F v m V u w 6 0 g K D A v M S k m c X V v d D s s J n F 1 b 3 Q 7 a G 9 k b m 9 j Z W 7 D r S A x I C h 1 e m x p b n k p I D I g K G p l b i B r b 3 N 0 K S A z I C h r b 3 N 0 I G E g d X p s a W 5 5 K S A 0 I C h 2 a X N j Z X L D o W x u w 6 0 p J n F 1 b 3 Q 7 L C Z x d W 9 0 O 0 F i a X J h d G V y b 2 4 v Z W 5 6 Y W x 1 d G F t a W Q m c X V v d D s s J n F 1 b 3 Q 7 d H l w I F B j Y S Z x d W 9 0 O y w m c X V v d D t Q b 3 N 0 Y 2 h l b W 8 v c H J l Y 2 h l b W 8 g a m V u I H U g b U N S U E M m c X V v d D s s J n F 1 b 3 Q 7 S G l n a C B 2 b 2 x 1 b W U g K D A v M S k g d n M u I E x v d y B 2 b 2 x 1 b W U g K H Y g Z G 9 i x J s g b m F z Y X p l b s O t I E F S V E E p J n F 1 b 3 Q 7 L C Z x d W 9 0 O 0 R h d H V t I H p h a M O h a m V u w 6 0 g Q V J U Q S Z x d W 9 0 O y w m c X V v d D t E Y X R 1 b S B 1 a 2 9 u x I 1 l b s O t I E F S V E E m c X V v d D s s J n F 1 b 3 Q 7 R G 9 i Y S B 1 x b 7 D r X b D o W 7 D r S B B U l R B I C h k b n k p J n F 1 b 3 Q 7 L C Z x d W 9 0 O 0 R v Y m E g d c W + w 6 1 2 w 6 F u w 6 0 g Q V J U Q S B j Z W 5 z b 3 I g K G R u e S k m c X V v d D s s J n F 1 b 3 Q 7 V s S b a y B 2 I G R v Y s S b I H p h a M O h a m V u w 6 0 g Q V J U Q S Z x d W 9 0 O y w m c X V v d D t Q U 0 E g K H D F m W k g e m F o w 6 F q Z W 7 D r S B B U l R B K S Z x d W 9 0 O y w m c X V v d D t O U 0 U g K H D F m W k g e m F o w 6 F q Z W 7 D r S B B U l R B K S Z x d W 9 0 O y w m c X V v d D t D a H J v b W 9 n c m F u a W 4 g Q S A o c M W Z a S B 6 Y W j D o W p l b s O t I E F S V E E p J n F 1 b 3 Q 7 L C Z x d W 9 0 O 0 x E S C A o c M W Z a S B 6 Y W j D o W p l b s O t I E F S V E E p J n F 1 b 3 Q 7 L C Z x d W 9 0 O 0 F M U C A o c M W Z a S B 6 Y W j D o W p l b s O t I E F S V E E p J n F 1 b 3 Q 7 L C Z x d W 9 0 O 0 N S U C A o c M W Z a S B 6 Y W j D o W p l b s O t I E F S V E E p J n F 1 b 3 Q 7 L C Z x d W 9 0 O 0 N S U C B r Y X Q g b W V k a W F u J n F 1 b 3 Q 7 L C Z x d W 9 0 O 0 N S U C B r Y X Q g b m 9 y b W E g b G 9 3 I G R v I D U s I G h p Z 2 g g Z G 8 g M j U s I G V 4 d H J h I G h p Z 2 g g b m F k I D I 1 J n F 1 b 3 Q 7 L C Z x d W 9 0 O 0 h l b W 9 n b G 9 i a W 4 g K H D F m W k g e m F o w 6 F q Z W 7 D r S B B U l R B K S Z x d W 9 0 O y w m c X V v d D t M Z X V r b 2 N 5 d H k g K H D F m W k g e m F o w 6 F q Z W 7 D r S B B U l R B K S Z x d W 9 0 O y w m c X V v d D t U c m 9 t Y m 9 j e X R 5 I C h w x Z l p I H p h a M O h a m V u w 6 0 g Q V J U Q S k m c X V v d D s s J n F 1 b 3 Q 7 T m V 1 d H J v Z m l s e S B h Y n M u I F B v x I 1 l d C A o c M W Z a S B 6 Y W j D o W p l b s O t I E F S V E E p J n F 1 b 3 Q 7 L C Z x d W 9 0 O 0 1 v b m 9 j e X R 5 I G F i c y 4 g U G / E j W V 0 I C h w x Z l p I H p h a M O h a m V u w 6 0 g Q V J U Q S k m c X V v d D s s J n F 1 b 3 Q 7 T H l t Z m 9 j e X R 5 I G F i c y 4 g U G / E j W V 0 I C h w x Z l p I H p h a M O h a m V u w 6 0 g Q V J U Q S k m c X V v d D s s J n F 1 b 3 Q 7 T k x S I C h w b 2 3 E m 3 I g b m V 1 d H J v Z m l s x a 8 v b H l t Z m 9 j e X T F r y k m c X V v d D s s J n F 1 b 3 Q 7 T E 1 S I C h w b 2 3 E m 3 I g b H l t Z m 9 j e X T F r y 9 t b 2 5 v Y 3 l 0 x a 8 p J n F 1 b 3 Q 7 L C Z x d W 9 0 O 1 B M U i A o c G 9 t x J t y I H R y b 2 1 i b 2 N 5 d M W v L 2 x 5 b W Z v Y 3 l 0 x a 8 p J n F 1 b 3 Q 7 L C Z x d W 9 0 O 1 N J S S A 9 I G 5 l d X R y b 2 Z p b H k g e C B 0 c m 9 t Y m 9 j e X R 5 L 2 x 5 b W Z v Y 3 l 0 e S Z x d W 9 0 O y w m c X V v d D t Q U 0 E g b m F k a X I g c G 8 g Q V J U Q S Z x d W 9 0 O y w m c X V v d D v D m m 1 y d M O t I C g w L z E p J n F 1 b 3 Q 7 L C Z x d W 9 0 O 0 R h d H V t I H B v c 2 x l Z G 7 D r S B r b 2 5 0 c m 9 s e S / D u m 1 y d M O t J n F 1 b 3 Q 7 L C Z x d W 9 0 O 3 B v x Z l h Z G 9 2 w 6 k g x I 3 D r X N s b y B Q T C w g c G x h e m 1 h J n F 1 b 3 Q 7 L C Z x d W 9 0 O 2 1 p U i 0 z N z U m c X V v d D s s J n F 1 b 3 Q 7 V T Y m c X V v d D s s J n F 1 b 3 Q 7 U 3 B p a 2 U m c X V v d D s s J n F 1 b 3 Q 7 L W R D d G 1 p U j M 3 N S 1 V N i Z x d W 9 0 O y w m c X V v d D s t Z E N 0 b W l S M z c 1 L V U 2 I D U w J n F 1 b 3 Q 7 L C Z x d W 9 0 O 2 1 p U k 5 B I G N h d C A 1 M C B t Z W R p Y W 4 m c X V v d D s s J n F 1 b 3 Q 7 Q V I g I C h j b 3 B p Z X M v d W w p J n F 1 b 3 Q 7 L C Z x d W 9 0 O 1 J O Q X N h U C A g K G N v c G l l c y 9 1 b C k m c X V v d D s s J n F 1 b 3 Q 7 Q 0 5 W J n F 1 b 3 Q 7 L C Z x d W 9 0 O 0 N O V i B j Y X Q m c X V v d D s s J n F 1 b 3 Q 7 d H l w I F B j Y S B r I M W Z w 6 1 q Z W 4 g M j A y M y Z x d W 9 0 O y w m c X V v d D t 0 e X A g U G N h I H D F m W k g e m F o w 6 F q Z W 7 D r S B B U l R B J n F 1 b 3 Q 7 L C Z x d W 9 0 O 0 R h d H V t I G R p Y W d u w 7 N 6 e S Z x d W 9 0 O y w m c X V v d D t p U F N B L m 5 l d y Z x d W 9 0 O y w m c X V v d D t E Y X R 1 b S B r Y X N 0 c m F j Z S 5 u Z X c m c X V v d D s s J n F 1 b 3 Q 7 R G F 0 d W 0 g a 2 F z d H J h x I 1 u w 6 0 g c m V 6 a X N 0 Z W 5 j Z S Z x d W 9 0 O y w m c X V v d D t E b 2 J h I G 9 k I G t h c 3 R y Y W N l I G R v I H J l e m l z d G V u Y 2 U m c X V v d D s s J n F 1 b 3 Q 7 R G 9 i Y S B v Z C B y Z X p p c 3 R l b m N l I G R v I H p h a M O h a m V u w 6 0 g Q V J U Q S Z x d W 9 0 O y w m c X V v d D t Q U 0 E g a 2 U g Z G 5 p I G t h c 3 R y Y c S N b s O t I H J l c 2 l z d G V u Y 2 U m c X V v d D s s J n F 1 b 3 Q 7 c H J v Z 3 J l c 2 U g Z G 8 g Q 1 J Q Q y B h x b 4 g Y s S b a G V t I E F S V E E m c X V v d D s s J n F 1 b 3 Q 7 R G F 0 d W 0 g e m F o w 6 F q Z W 7 D r S B B U l R B L m 5 l d y Z x d W 9 0 O y w m c X V v d D t Q U 0 E g K H D F m W k g e m F o w 6 F q Z W 7 D r S B B U l R B K S 5 u Z X c m c X V v d D s s J n F 1 b 3 Q 7 R G F 0 d W 0 g d W t v b s S N Z W 7 D r S B B U l R B L m 5 l d y Z x d W 9 0 O y w m c X V v d D t s Y X N 0 Y 2 h l Y 2 s m c X V v d D s s J n F 1 b 3 Q 7 T 1 N k J n F 1 b 3 Q 7 L C Z x d W 9 0 O 0 9 T b S Z x d W 9 0 O y w m c X V v d D t P U z J k J n F 1 b 3 Q 7 L C Z x d W 9 0 O 0 9 T M m 0 m c X V v d D s s J n F 1 b 3 Q 7 T 1 N l d m V u d C Z x d W 9 0 O y w m c X V v d D t Q U 0 E g d i B k b 2 L E m y B 1 a 2 9 u x I 1 l b s O t J n F 1 b 3 Q 7 L C Z x d W 9 0 O 0 R v Y m E g d c W + w 6 1 2 w 6 F u w 6 0 g Q V J U Q S A o Z G 5 5 K S 5 u Z X c m c X V v d D s s J n F 1 b 3 Q 7 R G 9 i Y S B 1 x b 7 D r X b D o W 7 D r S B B U l R B I G N l b n N v c i A o Z G 5 5 K S 5 u Z X c m c X V v d D s s J n F 1 b 3 Q 7 R M W v d m 9 k I H V r b 2 7 E j W V u w 6 0 g Q V J U Q S A o M D 1 q a W 7 D q S 8 x P X B y b 2 d y Z X N l L z I 9 w 7 p t c n T D r S k m c X V v d D s s J n F 1 b 3 Q 7 V F R Q Z C Z x d W 9 0 O y w m c X V v d D t U V F B l d m V u d C Z x d W 9 0 O y w m c X V v d D t U e X A g c H J v Z 3 J l c 2 U g L y B q a W 7 D o S B w b 3 p u w 6 F t a 2 E m c X V v d D s s J n F 1 b 3 Q 7 R G 9 i Y S B v Z C B r Y X N 0 c m F j Z S B k b y B u Y X N h e m V u w 6 0 g Q V J U Q S A o Z G 5 5 K S Z x d W 9 0 O y w m c X V v d D t E b 2 J h I G 9 k I G R p Y W d u b 3 N 0 a W t 5 I G R v I G 5 h c 2 F 6 Z W 7 D r S B B U l R B I C h k b n k p L m 5 l d y Z x d W 9 0 O y w m c X V v d D t E b 2 J h I G 9 k I G R p Y W d u b 3 N 0 a W t 5 I G R v I G t h c 3 R y Y W N l I C h k b n k p L m 5 l d y Z x d W 9 0 O y w m c X V v d D t n c m 9 1 c C Z x d W 9 0 O y w m c X V v d D t I U 0 Q z Q j E m c X V v d D s s J n F 1 b 3 Q 7 Z E N 0 b W l y M z c 1 L m N v c n I m c X V v d D s s J n F 1 b 3 Q 7 R 2 x l Y X N v b i Z x d W 9 0 O y w m c X V v d D t 0 a G V y Y X B 5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F x c S 9 B d X R v U m V t b 3 Z l Z E N v b H V t b n M x L n t w b 8 W Z Y W R v d s O p I M S N w 6 1 z b G 8 s M H 0 m c X V v d D s s J n F 1 b 3 Q 7 U 2 V j d G l v b j E v c X F x L 0 F 1 d G 9 S Z W 1 v d m V k Q 2 9 s d W 1 u c z E u e 2 d l b m 9 0 e X A g S F N E M 0 I x L D F 9 J n F 1 b 3 Q 7 L C Z x d W 9 0 O 1 N l Y 3 R p b 2 4 x L 3 F x c S 9 B d X R v U m V t b 3 Z l Z E N v b H V t b n M x L n t n Z W 5 v d H l w I E h T R D N C M S A o V 1 Q g Y S B o Z X Q g M C w g Q y 9 D I D E p L D J 9 J n F 1 b 3 Q 7 L C Z x d W 9 0 O 1 N l Y 3 R p b 2 4 x L 3 F x c S 9 B d X R v U m V t b 3 Z l Z E N v b H V t b n M x L n t Q U 0 E g e m U g Z G 5 l I G R v c n X E j W V u w 6 0 g S F N E M 0 I x L D N 9 J n F 1 b 3 Q 7 L C Z x d W 9 0 O 1 N l Y 3 R p b 2 4 x L 3 F x c S 9 B d X R v U m V t b 3 Z l Z E N v b H V t b n M x L n t M R E g g e m U g Z G 5 l I G R v c n X E j W V u w 6 0 g S F N E M 0 I x L D R 9 J n F 1 b 3 Q 7 L C Z x d W 9 0 O 1 N l Y 3 R p b 2 4 x L 3 F x c S 9 B d X R v U m V t b 3 Z l Z E N v b H V t b n M x L n t E Y X R 1 b S B k Z y 4 s N X 0 m c X V v d D s s J n F 1 b 3 Q 7 U 2 V j d G l v b j E v c X F x L 0 F 1 d G 9 S Z W 1 v d m V k Q 2 9 s d W 1 u c z E u e 1 b E m 2 s g d i B k b 2 L E m y B k Z y 4 s N n 0 m c X V v d D s s J n F 1 b 3 Q 7 U 2 V j d G l v b j E v c X F x L 0 F 1 d G 9 S Z W 1 v d m V k Q 2 9 s d W 1 u c z E u e 2 l Q U 0 E s N 3 0 m c X V v d D s s J n F 1 b 3 Q 7 U 2 V j d G l v b j E v c X F x L 0 F 1 d G 9 S Z W 1 v d m V k Q 2 9 s d W 1 u c z E u e 0 d s Z W F z b 2 4 g c 2 v D s 3 J l I H N v d c S N Z X Q s O H 0 m c X V v d D s s J n F 1 b 3 Q 7 U 2 V j d G l v b j E v c X F x L 0 F 1 d G 9 S Z W 1 v d m V k Q 2 9 s d W 1 u c z E u e 0 d s Z W F z b 2 4 g c 2 v D s 3 J l I G t h d G V n b 3 J p Z S A o O C B h I H b D v c W h Z S w g N y w g N i B h I G 7 D r c W + Z S k s O X 0 m c X V v d D s s J n F 1 b 3 Q 7 U 2 V j d G l v b j E v c X F x L 0 F 1 d G 9 S Z W 1 v d m V k Q 2 9 s d W 1 u c z E u e 1 J B U l A g K D A v M S k s M T B 9 J n F 1 b 3 Q 7 L C Z x d W 9 0 O 1 N l Y 3 R p b 2 4 x L 3 F x c S 9 B d X R v U m V t b 3 Z l Z E N v b H V t b n M x L n t S Y W R p a 8 O h b G 7 D r S B S V C A o M C 8 x K S w x M X 0 m c X V v d D s s J n F 1 b 3 Q 7 U 2 V j d G l v b j E v c X F x L 0 F 1 d G 9 S Z W 1 v d m V k Q 2 9 s d W 1 u c z E u e 1 N h b H Z h Z 2 U g U l Q g K D A v M S k s M T J 9 J n F 1 b 3 Q 7 L C Z x d W 9 0 O 1 N l Y 3 R p b 2 4 x L 3 F x c S 9 B d X R v U m V t b 3 Z l Z E N v b H V t b n M x L n t B Z G p 1 d m F u d G 7 D r S B S V C A o M C 8 x K S w x M 3 0 m c X V v d D s s J n F 1 b 3 Q 7 U 2 V j d G l v b j E v c X F x L 0 F 1 d G 9 S Z W 1 v d m V k Q 2 9 s d W 1 u c z E u e 2 / F o W V 0 x Z l l b s O t I H B y a W 0 u I G 7 D o W R v c n U g K H J h Z G l v d G V y Y X B p Z S 9 w c m 9 z d G F 0 Z W t 0 b 2 1 p Z S k s M T R 9 J n F 1 b 3 Q 7 L C Z x d W 9 0 O 1 N l Y 3 R p b 2 4 x L 3 F x c S 9 B d X R v U m V t b 3 Z l Z E N v b H V t b n M x L n t N Z X R h I H Y g Z G 9 i x J s g Z G c g K D A v M S k s M T V 9 J n F 1 b 3 Q 7 L C Z x d W 9 0 O 1 N l Y 3 R p b 2 4 x L 3 F x c S 9 B d X R v U m V t b 3 Z l Z E N v b H V t b n M x L n t o b 2 R u b 2 N l b s O t I F R O T S B 2 I M S N Y X N l I G R p Y W c g I C h N M S w g T j E s I F Q z L T Q s I F Q y I G E g b s O t x b 5 l K S w x N n 0 m c X V v d D s s J n F 1 b 3 Q 7 U 2 V j d G l v b j E v c X F x L 0 F 1 d G 9 S Z W 1 v d m V k Q 2 9 s d W 1 u c z E u e 0 R h d H V t I G 1 D U l B D L D E 3 f S Z x d W 9 0 O y w m c X V v d D t T Z W N 0 a W 9 u M S 9 x c X E v Q X V 0 b 1 J l b W 9 2 Z W R D b 2 x 1 b W 5 z M S 5 7 R G F 0 d W 0 g a 2 F z d H J h Y 2 U s M T h 9 J n F 1 b 3 Q 7 L C Z x d W 9 0 O 1 N l Y 3 R p b 2 4 x L 3 F x c S 9 B d X R v U m V t b 3 Z l Z E N v b H V t b n M x L n t E b 2 J h I G 9 k I G t h c 3 R y Y W N l I G R v I H J v e n Z v a m U g a 2 F z d H J h x I 1 u w 6 0 g c m V 6 a X N 0 Z W 5 j Z S A o Z G 5 5 K S w x O X 0 m c X V v d D s s J n F 1 b 3 Q 7 U 2 V j d G l v b j E v c X F x L 0 F 1 d G 9 S Z W 1 v d m V k Q 2 9 s d W 1 u c z E u e 0 R v Y m E g b 2 Q g a 2 F z d H J h Y 2 U g Z G 8 g b m F z Y X p l b s O t I E F S V E E g K G R u e S k g d S B D U l B D L D I w f S Z x d W 9 0 O y w m c X V v d D t T Z W N 0 a W 9 u M S 9 x c X E v Q X V 0 b 1 J l b W 9 2 Z W R D b 2 x 1 b W 5 z M S 5 7 R G 9 i Y S B v Z C B k a W F n b m 9 z d G l r e S B k b y B u Y X N h e m V u w 6 0 g Q V J U Q S A o Z G 5 5 K S w y M X 0 m c X V v d D s s J n F 1 b 3 Q 7 U 2 V j d G l v b j E v c X F x L 0 F 1 d G 9 S Z W 1 v d m V k Q 2 9 s d W 1 u c z E u e 0 R v Y m E g b 2 Q g Z G l h Z 2 5 v c 3 R p a 3 k g Z G 8 g a 2 F z d H J h Y 2 U g K G R u e S k s M j J 9 J n F 1 b 3 Q 7 L C Z x d W 9 0 O 1 N l Y 3 R p b 2 4 x L 3 F x c S 9 B d X R v U m V t b 3 Z l Z E N v b H V t b n M x L n t I a W d o I H Z v b H V t Z S A o M C 8 x K S B 2 c y 4 g T G 9 3 I H Z v b H V t Z S A o d i B k b 2 L E m y B r Y X N 0 c m F j Z S k s M j N 9 J n F 1 b 3 Q 7 L C Z x d W 9 0 O 1 N l Y 3 R p b 2 4 x L 3 F x c S 9 B d X R v U m V t b 3 Z l Z E N v b H V t b n M x L n t M S F J I I C g w L z E p L D I 0 f S Z x d W 9 0 O y w m c X V v d D t T Z W N 0 a W 9 u M S 9 x c X E v Q X V 0 b 1 J l b W 9 2 Z W R D b 2 x 1 b W 5 z M S 5 7 T E h S S C w y N X 0 m c X V v d D s s J n F 1 b 3 Q 7 U 2 V j d G l v b j E v c X F x L 0 F 1 d G 9 S Z W 1 v d m V k Q 2 9 s d W 1 u c z E u e 0 N o a X J 1 c m d p Y 2 v D o S B r Y X N 0 c m F j Z S A o M C 8 x K S w y N n 0 m c X V v d D s s J n F 1 b 3 Q 7 U 2 V j d G l v b j E v c X F x L 0 F 1 d G 9 S Z W 1 v d m V k Q 2 9 s d W 1 u c z E u e 1 B T Q S B u Y W R p c i A o c G 8 g a 2 F z d H J h Y 2 k p L D I 3 f S Z x d W 9 0 O y w m c X V v d D t T Z W N 0 a W 9 u M S 9 x c X E v Q X V 0 b 1 J l b W 9 2 Z W R D b 2 x 1 b W 5 z M S 5 7 U F N B I G 5 h Z G l y I G t h d C A o M C 8 x I H B v a 3 V k I G 5 l a 2 x l c 2 x v K S w y O H 0 m c X V v d D s s J n F 1 b 3 Q 7 U 2 V j d G l v b j E v c X F x L 0 F 1 d G 9 S Z W 1 v d m V k Q 2 9 s d W 1 u c z E u e 1 B v c 3 R p x b 5 l b s O t I H V 6 b G l u I C g w L z E p L D I 5 f S Z x d W 9 0 O y w m c X V v d D t T Z W N 0 a W 9 u M S 9 x c X E v Q X V 0 b 1 J l b W 9 2 Z W R D b 2 x 1 b W 5 z M S 5 7 U G 9 z d G n F v m V u w 6 0 g c 2 t l b G V 0 d S A o M C 8 x K S w z M H 0 m c X V v d D s s J n F 1 b 3 Q 7 U 2 V j d G l v b j E v c X F x L 0 F 1 d G 9 S Z W 1 v d m V k Q 2 9 s d W 1 u c z E u e 1 B v c 3 R p x b 5 l b s O t I H B s a W M g K D A v M S k s M z F 9 J n F 1 b 3 Q 7 L C Z x d W 9 0 O 1 N l Y 3 R p b 2 4 x L 3 F x c S 9 B d X R v U m V t b 3 Z l Z E N v b H V t b n M x L n t Q b 3 N 0 a c W + Z W 7 D r S B q Y X R l c i A o M C 8 x K S w z M n 0 m c X V v d D s s J n F 1 b 3 Q 7 U 2 V j d G l v b j E v c X F x L 0 F 1 d G 9 S Z W 1 v d m V k Q 2 9 s d W 1 u c z E u e 0 p p b s O p I H B v c 3 R p x b 5 l b s O t I C g w L z E p L D M z f S Z x d W 9 0 O y w m c X V v d D t T Z W N 0 a W 9 u M S 9 x c X E v Q X V 0 b 1 J l b W 9 2 Z W R D b 2 x 1 b W 5 z M S 5 7 a G 9 k b m 9 j Z W 7 D r S A x I C h 1 e m x p b n k p I D I g K G p l b i B r b 3 N 0 K S A z I C h r b 3 N 0 I G E g d X p s a W 5 5 K S A 0 I C h 2 a X N j Z X L D o W x u w 6 0 p L D M 0 f S Z x d W 9 0 O y w m c X V v d D t T Z W N 0 a W 9 u M S 9 x c X E v Q X V 0 b 1 J l b W 9 2 Z W R D b 2 x 1 b W 5 z M S 5 7 Q W J p c m F 0 Z X J v b i 9 l b n p h b H V 0 Y W 1 p Z C w z N X 0 m c X V v d D s s J n F 1 b 3 Q 7 U 2 V j d G l v b j E v c X F x L 0 F 1 d G 9 S Z W 1 v d m V k Q 2 9 s d W 1 u c z E u e 3 R 5 c C B Q Y 2 E s M z Z 9 J n F 1 b 3 Q 7 L C Z x d W 9 0 O 1 N l Y 3 R p b 2 4 x L 3 F x c S 9 B d X R v U m V t b 3 Z l Z E N v b H V t b n M x L n t Q b 3 N 0 Y 2 h l b W 8 v c H J l Y 2 h l b W 8 g a m V u I H U g b U N S U E M s M z d 9 J n F 1 b 3 Q 7 L C Z x d W 9 0 O 1 N l Y 3 R p b 2 4 x L 3 F x c S 9 B d X R v U m V t b 3 Z l Z E N v b H V t b n M x L n t I a W d o I H Z v b H V t Z S A o M C 8 x K S B 2 c y 4 g T G 9 3 I H Z v b H V t Z S A o d i B k b 2 L E m y B u Y X N h e m V u w 6 0 g Q V J U Q S k s M z h 9 J n F 1 b 3 Q 7 L C Z x d W 9 0 O 1 N l Y 3 R p b 2 4 x L 3 F x c S 9 B d X R v U m V t b 3 Z l Z E N v b H V t b n M x L n t E Y X R 1 b S B 6 Y W j D o W p l b s O t I E F S V E E s M z l 9 J n F 1 b 3 Q 7 L C Z x d W 9 0 O 1 N l Y 3 R p b 2 4 x L 3 F x c S 9 B d X R v U m V t b 3 Z l Z E N v b H V t b n M x L n t E Y X R 1 b S B 1 a 2 9 u x I 1 l b s O t I E F S V E E s N D B 9 J n F 1 b 3 Q 7 L C Z x d W 9 0 O 1 N l Y 3 R p b 2 4 x L 3 F x c S 9 B d X R v U m V t b 3 Z l Z E N v b H V t b n M x L n t E b 2 J h I H X F v s O t d s O h b s O t I E F S V E E g K G R u e S k s N D F 9 J n F 1 b 3 Q 7 L C Z x d W 9 0 O 1 N l Y 3 R p b 2 4 x L 3 F x c S 9 B d X R v U m V t b 3 Z l Z E N v b H V t b n M x L n t E b 2 J h I H X F v s O t d s O h b s O t I E F S V E E g Y 2 V u c 2 9 y I C h k b n k p L D Q y f S Z x d W 9 0 O y w m c X V v d D t T Z W N 0 a W 9 u M S 9 x c X E v Q X V 0 b 1 J l b W 9 2 Z W R D b 2 x 1 b W 5 z M S 5 7 V s S b a y B 2 I G R v Y s S b I H p h a M O h a m V u w 6 0 g Q V J U Q S w 0 M 3 0 m c X V v d D s s J n F 1 b 3 Q 7 U 2 V j d G l v b j E v c X F x L 0 F 1 d G 9 S Z W 1 v d m V k Q 2 9 s d W 1 u c z E u e 1 B T Q S A o c M W Z a S B 6 Y W j D o W p l b s O t I E F S V E E p L D Q 0 f S Z x d W 9 0 O y w m c X V v d D t T Z W N 0 a W 9 u M S 9 x c X E v Q X V 0 b 1 J l b W 9 2 Z W R D b 2 x 1 b W 5 z M S 5 7 T l N F I C h w x Z l p I H p h a M O h a m V u w 6 0 g Q V J U Q S k s N D V 9 J n F 1 b 3 Q 7 L C Z x d W 9 0 O 1 N l Y 3 R p b 2 4 x L 3 F x c S 9 B d X R v U m V t b 3 Z l Z E N v b H V t b n M x L n t D a H J v b W 9 n c m F u a W 4 g Q S A o c M W Z a S B 6 Y W j D o W p l b s O t I E F S V E E p L D Q 2 f S Z x d W 9 0 O y w m c X V v d D t T Z W N 0 a W 9 u M S 9 x c X E v Q X V 0 b 1 J l b W 9 2 Z W R D b 2 x 1 b W 5 z M S 5 7 T E R I I C h w x Z l p I H p h a M O h a m V u w 6 0 g Q V J U Q S k s N D d 9 J n F 1 b 3 Q 7 L C Z x d W 9 0 O 1 N l Y 3 R p b 2 4 x L 3 F x c S 9 B d X R v U m V t b 3 Z l Z E N v b H V t b n M x L n t B T F A g K H D F m W k g e m F o w 6 F q Z W 7 D r S B B U l R B K S w 0 O H 0 m c X V v d D s s J n F 1 b 3 Q 7 U 2 V j d G l v b j E v c X F x L 0 F 1 d G 9 S Z W 1 v d m V k Q 2 9 s d W 1 u c z E u e 0 N S U C A o c M W Z a S B 6 Y W j D o W p l b s O t I E F S V E E p L D Q 5 f S Z x d W 9 0 O y w m c X V v d D t T Z W N 0 a W 9 u M S 9 x c X E v Q X V 0 b 1 J l b W 9 2 Z W R D b 2 x 1 b W 5 z M S 5 7 Q 1 J Q I G t h d C B t Z W R p Y W 4 s N T B 9 J n F 1 b 3 Q 7 L C Z x d W 9 0 O 1 N l Y 3 R p b 2 4 x L 3 F x c S 9 B d X R v U m V t b 3 Z l Z E N v b H V t b n M x L n t D U l A g a 2 F 0 I G 5 v c m 1 h I G x v d y B k b y A 1 L C B o a W d o I G R v I D I 1 L C B l e H R y Y S B o a W d o I G 5 h Z C A y N S w 1 M X 0 m c X V v d D s s J n F 1 b 3 Q 7 U 2 V j d G l v b j E v c X F x L 0 F 1 d G 9 S Z W 1 v d m V k Q 2 9 s d W 1 u c z E u e 0 h l b W 9 n b G 9 i a W 4 g K H D F m W k g e m F o w 6 F q Z W 7 D r S B B U l R B K S w 1 M n 0 m c X V v d D s s J n F 1 b 3 Q 7 U 2 V j d G l v b j E v c X F x L 0 F 1 d G 9 S Z W 1 v d m V k Q 2 9 s d W 1 u c z E u e 0 x l d W t v Y 3 l 0 e S A o c M W Z a S B 6 Y W j D o W p l b s O t I E F S V E E p L D U z f S Z x d W 9 0 O y w m c X V v d D t T Z W N 0 a W 9 u M S 9 x c X E v Q X V 0 b 1 J l b W 9 2 Z W R D b 2 x 1 b W 5 z M S 5 7 V H J v b W J v Y 3 l 0 e S A o c M W Z a S B 6 Y W j D o W p l b s O t I E F S V E E p L D U 0 f S Z x d W 9 0 O y w m c X V v d D t T Z W N 0 a W 9 u M S 9 x c X E v Q X V 0 b 1 J l b W 9 2 Z W R D b 2 x 1 b W 5 z M S 5 7 T m V 1 d H J v Z m l s e S B h Y n M u I F B v x I 1 l d C A o c M W Z a S B 6 Y W j D o W p l b s O t I E F S V E E p L D U 1 f S Z x d W 9 0 O y w m c X V v d D t T Z W N 0 a W 9 u M S 9 x c X E v Q X V 0 b 1 J l b W 9 2 Z W R D b 2 x 1 b W 5 z M S 5 7 T W 9 u b 2 N 5 d H k g Y W J z L i B Q b 8 S N Z X Q g K H D F m W k g e m F o w 6 F q Z W 7 D r S B B U l R B K S w 1 N n 0 m c X V v d D s s J n F 1 b 3 Q 7 U 2 V j d G l v b j E v c X F x L 0 F 1 d G 9 S Z W 1 v d m V k Q 2 9 s d W 1 u c z E u e 0 x 5 b W Z v Y 3 l 0 e S B h Y n M u I F B v x I 1 l d C A o c M W Z a S B 6 Y W j D o W p l b s O t I E F S V E E p L D U 3 f S Z x d W 9 0 O y w m c X V v d D t T Z W N 0 a W 9 u M S 9 x c X E v Q X V 0 b 1 J l b W 9 2 Z W R D b 2 x 1 b W 5 z M S 5 7 T k x S I C h w b 2 3 E m 3 I g b m V 1 d H J v Z m l s x a 8 v b H l t Z m 9 j e X T F r y k s N T h 9 J n F 1 b 3 Q 7 L C Z x d W 9 0 O 1 N l Y 3 R p b 2 4 x L 3 F x c S 9 B d X R v U m V t b 3 Z l Z E N v b H V t b n M x L n t M T V I g K H B v b c S b c i B s e W 1 m b 2 N 5 d M W v L 2 1 v b m 9 j e X T F r y k s N T l 9 J n F 1 b 3 Q 7 L C Z x d W 9 0 O 1 N l Y 3 R p b 2 4 x L 3 F x c S 9 B d X R v U m V t b 3 Z l Z E N v b H V t b n M x L n t Q T F I g K H B v b c S b c i B 0 c m 9 t Y m 9 j e X T F r y 9 s e W 1 m b 2 N 5 d M W v K S w 2 M H 0 m c X V v d D s s J n F 1 b 3 Q 7 U 2 V j d G l v b j E v c X F x L 0 F 1 d G 9 S Z W 1 v d m V k Q 2 9 s d W 1 u c z E u e 1 N J S S A 9 I G 5 l d X R y b 2 Z p b H k g e C B 0 c m 9 t Y m 9 j e X R 5 L 2 x 5 b W Z v Y 3 l 0 e S w 2 M X 0 m c X V v d D s s J n F 1 b 3 Q 7 U 2 V j d G l v b j E v c X F x L 0 F 1 d G 9 S Z W 1 v d m V k Q 2 9 s d W 1 u c z E u e 1 B T Q S B u Y W R p c i B w b y B B U l R B L D Y y f S Z x d W 9 0 O y w m c X V v d D t T Z W N 0 a W 9 u M S 9 x c X E v Q X V 0 b 1 J l b W 9 2 Z W R D b 2 x 1 b W 5 z M S 5 7 w 5 p t c n T D r S A o M C 8 x K S w 2 M 3 0 m c X V v d D s s J n F 1 b 3 Q 7 U 2 V j d G l v b j E v c X F x L 0 F 1 d G 9 S Z W 1 v d m V k Q 2 9 s d W 1 u c z E u e 0 R h d H V t I H B v c 2 x l Z G 7 D r S B r b 2 5 0 c m 9 s e S / D u m 1 y d M O t L D Y 0 f S Z x d W 9 0 O y w m c X V v d D t T Z W N 0 a W 9 u M S 9 x c X E v Q X V 0 b 1 J l b W 9 2 Z W R D b 2 x 1 b W 5 z M S 5 7 c G / F m W F k b 3 b D q S D E j c O t c 2 x v I F B M L C B w b G F 6 b W E s N j V 9 J n F 1 b 3 Q 7 L C Z x d W 9 0 O 1 N l Y 3 R p b 2 4 x L 3 F x c S 9 B d X R v U m V t b 3 Z l Z E N v b H V t b n M x L n t t a V I t M z c 1 L D Y 2 f S Z x d W 9 0 O y w m c X V v d D t T Z W N 0 a W 9 u M S 9 x c X E v Q X V 0 b 1 J l b W 9 2 Z W R D b 2 x 1 b W 5 z M S 5 7 V T Y s N j d 9 J n F 1 b 3 Q 7 L C Z x d W 9 0 O 1 N l Y 3 R p b 2 4 x L 3 F x c S 9 B d X R v U m V t b 3 Z l Z E N v b H V t b n M x L n t T c G l r Z S w 2 O H 0 m c X V v d D s s J n F 1 b 3 Q 7 U 2 V j d G l v b j E v c X F x L 0 F 1 d G 9 S Z W 1 v d m V k Q 2 9 s d W 1 u c z E u e y 1 k Q 3 R t a V I z N z U t V T Y s N j l 9 J n F 1 b 3 Q 7 L C Z x d W 9 0 O 1 N l Y 3 R p b 2 4 x L 3 F x c S 9 B d X R v U m V t b 3 Z l Z E N v b H V t b n M x L n s t Z E N 0 b W l S M z c 1 L V U 2 I D U w L D c w f S Z x d W 9 0 O y w m c X V v d D t T Z W N 0 a W 9 u M S 9 x c X E v Q X V 0 b 1 J l b W 9 2 Z W R D b 2 x 1 b W 5 z M S 5 7 b W l S T k E g Y 2 F 0 I D U w I G 1 l Z G l h b i w 3 M X 0 m c X V v d D s s J n F 1 b 3 Q 7 U 2 V j d G l v b j E v c X F x L 0 F 1 d G 9 S Z W 1 v d m V k Q 2 9 s d W 1 u c z E u e 0 F S I C A o Y 2 9 w a W V z L 3 V s K S w 3 M n 0 m c X V v d D s s J n F 1 b 3 Q 7 U 2 V j d G l v b j E v c X F x L 0 F 1 d G 9 S Z W 1 v d m V k Q 2 9 s d W 1 u c z E u e 1 J O Q X N h U C A g K G N v c G l l c y 9 1 b C k s N z N 9 J n F 1 b 3 Q 7 L C Z x d W 9 0 O 1 N l Y 3 R p b 2 4 x L 3 F x c S 9 B d X R v U m V t b 3 Z l Z E N v b H V t b n M x L n t D T l Y s N z R 9 J n F 1 b 3 Q 7 L C Z x d W 9 0 O 1 N l Y 3 R p b 2 4 x L 3 F x c S 9 B d X R v U m V t b 3 Z l Z E N v b H V t b n M x L n t D T l Y g Y 2 F 0 L D c 1 f S Z x d W 9 0 O y w m c X V v d D t T Z W N 0 a W 9 u M S 9 x c X E v Q X V 0 b 1 J l b W 9 2 Z W R D b 2 x 1 b W 5 z M S 5 7 d H l w I F B j Y S B r I M W Z w 6 1 q Z W 4 g M j A y M y w 3 N n 0 m c X V v d D s s J n F 1 b 3 Q 7 U 2 V j d G l v b j E v c X F x L 0 F 1 d G 9 S Z W 1 v d m V k Q 2 9 s d W 1 u c z E u e 3 R 5 c C B Q Y 2 E g c M W Z a S B 6 Y W j D o W p l b s O t I E F S V E E s N z d 9 J n F 1 b 3 Q 7 L C Z x d W 9 0 O 1 N l Y 3 R p b 2 4 x L 3 F x c S 9 B d X R v U m V t b 3 Z l Z E N v b H V t b n M x L n t E Y X R 1 b S B k a W F n b s O z e n k s N z h 9 J n F 1 b 3 Q 7 L C Z x d W 9 0 O 1 N l Y 3 R p b 2 4 x L 3 F x c S 9 B d X R v U m V t b 3 Z l Z E N v b H V t b n M x L n t p U F N B L m 5 l d y w 3 O X 0 m c X V v d D s s J n F 1 b 3 Q 7 U 2 V j d G l v b j E v c X F x L 0 F 1 d G 9 S Z W 1 v d m V k Q 2 9 s d W 1 u c z E u e 0 R h d H V t I G t h c 3 R y Y W N l L m 5 l d y w 4 M H 0 m c X V v d D s s J n F 1 b 3 Q 7 U 2 V j d G l v b j E v c X F x L 0 F 1 d G 9 S Z W 1 v d m V k Q 2 9 s d W 1 u c z E u e 0 R h d H V t I G t h c 3 R y Y c S N b s O t I H J l e m l z d G V u Y 2 U s O D F 9 J n F 1 b 3 Q 7 L C Z x d W 9 0 O 1 N l Y 3 R p b 2 4 x L 3 F x c S 9 B d X R v U m V t b 3 Z l Z E N v b H V t b n M x L n t E b 2 J h I G 9 k I G t h c 3 R y Y W N l I G R v I H J l e m l z d G V u Y 2 U s O D J 9 J n F 1 b 3 Q 7 L C Z x d W 9 0 O 1 N l Y 3 R p b 2 4 x L 3 F x c S 9 B d X R v U m V t b 3 Z l Z E N v b H V t b n M x L n t E b 2 J h I G 9 k I H J l e m l z d G V u Y 2 U g Z G 8 g e m F o w 6 F q Z W 7 D r S B B U l R B L D g z f S Z x d W 9 0 O y w m c X V v d D t T Z W N 0 a W 9 u M S 9 x c X E v Q X V 0 b 1 J l b W 9 2 Z W R D b 2 x 1 b W 5 z M S 5 7 U F N B I G t l I G R u a S B r Y X N 0 c m H E j W 7 D r S B y Z X N p c 3 R l b m N l L D g 0 f S Z x d W 9 0 O y w m c X V v d D t T Z W N 0 a W 9 u M S 9 x c X E v Q X V 0 b 1 J l b W 9 2 Z W R D b 2 x 1 b W 5 z M S 5 7 c H J v Z 3 J l c 2 U g Z G 8 g Q 1 J Q Q y B h x b 4 g Y s S b a G V t I E F S V E E s O D V 9 J n F 1 b 3 Q 7 L C Z x d W 9 0 O 1 N l Y 3 R p b 2 4 x L 3 F x c S 9 B d X R v U m V t b 3 Z l Z E N v b H V t b n M x L n t E Y X R 1 b S B 6 Y W j D o W p l b s O t I E F S V E E u b m V 3 L D g 2 f S Z x d W 9 0 O y w m c X V v d D t T Z W N 0 a W 9 u M S 9 x c X E v Q X V 0 b 1 J l b W 9 2 Z W R D b 2 x 1 b W 5 z M S 5 7 U F N B I C h w x Z l p I H p h a M O h a m V u w 6 0 g Q V J U Q S k u b m V 3 L D g 3 f S Z x d W 9 0 O y w m c X V v d D t T Z W N 0 a W 9 u M S 9 x c X E v Q X V 0 b 1 J l b W 9 2 Z W R D b 2 x 1 b W 5 z M S 5 7 R G F 0 d W 0 g d W t v b s S N Z W 7 D r S B B U l R B L m 5 l d y w 4 O H 0 m c X V v d D s s J n F 1 b 3 Q 7 U 2 V j d G l v b j E v c X F x L 0 F 1 d G 9 S Z W 1 v d m V k Q 2 9 s d W 1 u c z E u e 2 x h c 3 R j a G V j a y w 4 O X 0 m c X V v d D s s J n F 1 b 3 Q 7 U 2 V j d G l v b j E v c X F x L 0 F 1 d G 9 S Z W 1 v d m V k Q 2 9 s d W 1 u c z E u e 0 9 T Z C w 5 M H 0 m c X V v d D s s J n F 1 b 3 Q 7 U 2 V j d G l v b j E v c X F x L 0 F 1 d G 9 S Z W 1 v d m V k Q 2 9 s d W 1 u c z E u e 0 9 T b S w 5 M X 0 m c X V v d D s s J n F 1 b 3 Q 7 U 2 V j d G l v b j E v c X F x L 0 F 1 d G 9 S Z W 1 v d m V k Q 2 9 s d W 1 u c z E u e 0 9 T M m Q s O T J 9 J n F 1 b 3 Q 7 L C Z x d W 9 0 O 1 N l Y 3 R p b 2 4 x L 3 F x c S 9 B d X R v U m V t b 3 Z l Z E N v b H V t b n M x L n t P U z J t L D k z f S Z x d W 9 0 O y w m c X V v d D t T Z W N 0 a W 9 u M S 9 x c X E v Q X V 0 b 1 J l b W 9 2 Z W R D b 2 x 1 b W 5 z M S 5 7 T 1 N l d m V u d C w 5 N H 0 m c X V v d D s s J n F 1 b 3 Q 7 U 2 V j d G l v b j E v c X F x L 0 F 1 d G 9 S Z W 1 v d m V k Q 2 9 s d W 1 u c z E u e 1 B T Q S B 2 I G R v Y s S b I H V r b 2 7 E j W V u w 6 0 s O T V 9 J n F 1 b 3 Q 7 L C Z x d W 9 0 O 1 N l Y 3 R p b 2 4 x L 3 F x c S 9 B d X R v U m V t b 3 Z l Z E N v b H V t b n M x L n t E b 2 J h I H X F v s O t d s O h b s O t I E F S V E E g K G R u e S k u b m V 3 L D k 2 f S Z x d W 9 0 O y w m c X V v d D t T Z W N 0 a W 9 u M S 9 x c X E v Q X V 0 b 1 J l b W 9 2 Z W R D b 2 x 1 b W 5 z M S 5 7 R G 9 i Y S B 1 x b 7 D r X b D o W 7 D r S B B U l R B I G N l b n N v c i A o Z G 5 5 K S 5 u Z X c s O T d 9 J n F 1 b 3 Q 7 L C Z x d W 9 0 O 1 N l Y 3 R p b 2 4 x L 3 F x c S 9 B d X R v U m V t b 3 Z l Z E N v b H V t b n M x L n t E x a 9 2 b 2 Q g d W t v b s S N Z W 7 D r S B B U l R B I C g w P W p p b s O p L z E 9 c H J v Z 3 J l c 2 U v M j 3 D u m 1 y d M O t K S w 5 O H 0 m c X V v d D s s J n F 1 b 3 Q 7 U 2 V j d G l v b j E v c X F x L 0 F 1 d G 9 S Z W 1 v d m V k Q 2 9 s d W 1 u c z E u e 1 R U U G Q s O T l 9 J n F 1 b 3 Q 7 L C Z x d W 9 0 O 1 N l Y 3 R p b 2 4 x L 3 F x c S 9 B d X R v U m V t b 3 Z l Z E N v b H V t b n M x L n t U V F B l d m V u d C w x M D B 9 J n F 1 b 3 Q 7 L C Z x d W 9 0 O 1 N l Y 3 R p b 2 4 x L 3 F x c S 9 B d X R v U m V t b 3 Z l Z E N v b H V t b n M x L n t U e X A g c H J v Z 3 J l c 2 U g L y B q a W 7 D o S B w b 3 p u w 6 F t a 2 E s M T A x f S Z x d W 9 0 O y w m c X V v d D t T Z W N 0 a W 9 u M S 9 x c X E v Q X V 0 b 1 J l b W 9 2 Z W R D b 2 x 1 b W 5 z M S 5 7 R G 9 i Y S B v Z C B r Y X N 0 c m F j Z S B k b y B u Y X N h e m V u w 6 0 g Q V J U Q S A o Z G 5 5 K S w x M D J 9 J n F 1 b 3 Q 7 L C Z x d W 9 0 O 1 N l Y 3 R p b 2 4 x L 3 F x c S 9 B d X R v U m V t b 3 Z l Z E N v b H V t b n M x L n t E b 2 J h I G 9 k I G R p Y W d u b 3 N 0 a W t 5 I G R v I G 5 h c 2 F 6 Z W 7 D r S B B U l R B I C h k b n k p L m 5 l d y w x M D N 9 J n F 1 b 3 Q 7 L C Z x d W 9 0 O 1 N l Y 3 R p b 2 4 x L 3 F x c S 9 B d X R v U m V t b 3 Z l Z E N v b H V t b n M x L n t E b 2 J h I G 9 k I G R p Y W d u b 3 N 0 a W t 5 I G R v I G t h c 3 R y Y W N l I C h k b n k p L m 5 l d y w x M D R 9 J n F 1 b 3 Q 7 L C Z x d W 9 0 O 1 N l Y 3 R p b 2 4 x L 3 F x c S 9 B d X R v U m V t b 3 Z l Z E N v b H V t b n M x L n t n c m 9 1 c C w x M D V 9 J n F 1 b 3 Q 7 L C Z x d W 9 0 O 1 N l Y 3 R p b 2 4 x L 3 F x c S 9 B d X R v U m V t b 3 Z l Z E N v b H V t b n M x L n t I U 0 Q z Q j E s M T A 2 f S Z x d W 9 0 O y w m c X V v d D t T Z W N 0 a W 9 u M S 9 x c X E v Q X V 0 b 1 J l b W 9 2 Z W R D b 2 x 1 b W 5 z M S 5 7 Z E N 0 b W l y M z c 1 L m N v c n I s M T A 3 f S Z x d W 9 0 O y w m c X V v d D t T Z W N 0 a W 9 u M S 9 x c X E v Q X V 0 b 1 J l b W 9 2 Z W R D b 2 x 1 b W 5 z M S 5 7 R 2 x l Y X N v b i w x M D h 9 J n F 1 b 3 Q 7 L C Z x d W 9 0 O 1 N l Y 3 R p b 2 4 x L 3 F x c S 9 B d X R v U m V t b 3 Z l Z E N v b H V t b n M x L n t 0 a G V y Y X B 5 L D E w O X 0 m c X V v d D t d L C Z x d W 9 0 O 0 N v b H V t b k N v d W 5 0 J n F 1 b 3 Q 7 O j E x M C w m c X V v d D t L Z X l D b 2 x 1 b W 5 O Y W 1 l c y Z x d W 9 0 O z p b X S w m c X V v d D t D b 2 x 1 b W 5 J Z G V u d G l 0 a W V z J n F 1 b 3 Q 7 O l s m c X V v d D t T Z W N 0 a W 9 u M S 9 x c X E v Q X V 0 b 1 J l b W 9 2 Z W R D b 2 x 1 b W 5 z M S 5 7 c G / F m W F k b 3 b D q S D E j c O t c 2 x v L D B 9 J n F 1 b 3 Q 7 L C Z x d W 9 0 O 1 N l Y 3 R p b 2 4 x L 3 F x c S 9 B d X R v U m V t b 3 Z l Z E N v b H V t b n M x L n t n Z W 5 v d H l w I E h T R D N C M S w x f S Z x d W 9 0 O y w m c X V v d D t T Z W N 0 a W 9 u M S 9 x c X E v Q X V 0 b 1 J l b W 9 2 Z W R D b 2 x 1 b W 5 z M S 5 7 Z 2 V u b 3 R 5 c C B I U 0 Q z Q j E g K F d U I G E g a G V 0 I D A s I E M v Q y A x K S w y f S Z x d W 9 0 O y w m c X V v d D t T Z W N 0 a W 9 u M S 9 x c X E v Q X V 0 b 1 J l b W 9 2 Z W R D b 2 x 1 b W 5 z M S 5 7 U F N B I H p l I G R u Z S B k b 3 J 1 x I 1 l b s O t I E h T R D N C M S w z f S Z x d W 9 0 O y w m c X V v d D t T Z W N 0 a W 9 u M S 9 x c X E v Q X V 0 b 1 J l b W 9 2 Z W R D b 2 x 1 b W 5 z M S 5 7 T E R I I H p l I G R u Z S B k b 3 J 1 x I 1 l b s O t I E h T R D N C M S w 0 f S Z x d W 9 0 O y w m c X V v d D t T Z W N 0 a W 9 u M S 9 x c X E v Q X V 0 b 1 J l b W 9 2 Z W R D b 2 x 1 b W 5 z M S 5 7 R G F 0 d W 0 g Z G c u L D V 9 J n F 1 b 3 Q 7 L C Z x d W 9 0 O 1 N l Y 3 R p b 2 4 x L 3 F x c S 9 B d X R v U m V t b 3 Z l Z E N v b H V t b n M x L n t W x J t r I H Y g Z G 9 i x J s g Z G c u L D Z 9 J n F 1 b 3 Q 7 L C Z x d W 9 0 O 1 N l Y 3 R p b 2 4 x L 3 F x c S 9 B d X R v U m V t b 3 Z l Z E N v b H V t b n M x L n t p U F N B L D d 9 J n F 1 b 3 Q 7 L C Z x d W 9 0 O 1 N l Y 3 R p b 2 4 x L 3 F x c S 9 B d X R v U m V t b 3 Z l Z E N v b H V t b n M x L n t H b G V h c 2 9 u I H N r w 7 N y Z S B z b 3 X E j W V 0 L D h 9 J n F 1 b 3 Q 7 L C Z x d W 9 0 O 1 N l Y 3 R p b 2 4 x L 3 F x c S 9 B d X R v U m V t b 3 Z l Z E N v b H V t b n M x L n t H b G V h c 2 9 u I H N r w 7 N y Z S B r Y X R l Z 2 9 y a W U g K D g g Y S B 2 w 7 3 F o W U s I D c s I D Y g Y S B u w 6 3 F v m U p L D l 9 J n F 1 b 3 Q 7 L C Z x d W 9 0 O 1 N l Y 3 R p b 2 4 x L 3 F x c S 9 B d X R v U m V t b 3 Z l Z E N v b H V t b n M x L n t S Q V J Q I C g w L z E p L D E w f S Z x d W 9 0 O y w m c X V v d D t T Z W N 0 a W 9 u M S 9 x c X E v Q X V 0 b 1 J l b W 9 2 Z W R D b 2 x 1 b W 5 z M S 5 7 U m F k a W v D o W x u w 6 0 g U l Q g K D A v M S k s M T F 9 J n F 1 b 3 Q 7 L C Z x d W 9 0 O 1 N l Y 3 R p b 2 4 x L 3 F x c S 9 B d X R v U m V t b 3 Z l Z E N v b H V t b n M x L n t T Y W x 2 Y W d l I F J U I C g w L z E p L D E y f S Z x d W 9 0 O y w m c X V v d D t T Z W N 0 a W 9 u M S 9 x c X E v Q X V 0 b 1 J l b W 9 2 Z W R D b 2 x 1 b W 5 z M S 5 7 Q W R q d X Z h b n R u w 6 0 g U l Q g K D A v M S k s M T N 9 J n F 1 b 3 Q 7 L C Z x d W 9 0 O 1 N l Y 3 R p b 2 4 x L 3 F x c S 9 B d X R v U m V t b 3 Z l Z E N v b H V t b n M x L n t v x a F l d M W Z Z W 7 D r S B w c m l t L i B u w 6 F k b 3 J 1 I C h y Y W R p b 3 R l c m F w a W U v c H J v c 3 R h d G V r d G 9 t a W U p L D E 0 f S Z x d W 9 0 O y w m c X V v d D t T Z W N 0 a W 9 u M S 9 x c X E v Q X V 0 b 1 J l b W 9 2 Z W R D b 2 x 1 b W 5 z M S 5 7 T W V 0 Y S B 2 I G R v Y s S b I G R n I C g w L z E p L D E 1 f S Z x d W 9 0 O y w m c X V v d D t T Z W N 0 a W 9 u M S 9 x c X E v Q X V 0 b 1 J l b W 9 2 Z W R D b 2 x 1 b W 5 z M S 5 7 a G 9 k b m 9 j Z W 7 D r S B U T k 0 g d i D E j W F z Z S B k a W F n I C A o T T E s I E 4 x L C B U M y 0 0 L C B U M i B h I G 7 D r c W + Z S k s M T Z 9 J n F 1 b 3 Q 7 L C Z x d W 9 0 O 1 N l Y 3 R p b 2 4 x L 3 F x c S 9 B d X R v U m V t b 3 Z l Z E N v b H V t b n M x L n t E Y X R 1 b S B t Q 1 J Q Q y w x N 3 0 m c X V v d D s s J n F 1 b 3 Q 7 U 2 V j d G l v b j E v c X F x L 0 F 1 d G 9 S Z W 1 v d m V k Q 2 9 s d W 1 u c z E u e 0 R h d H V t I G t h c 3 R y Y W N l L D E 4 f S Z x d W 9 0 O y w m c X V v d D t T Z W N 0 a W 9 u M S 9 x c X E v Q X V 0 b 1 J l b W 9 2 Z W R D b 2 x 1 b W 5 z M S 5 7 R G 9 i Y S B v Z C B r Y X N 0 c m F j Z S B k b y B y b 3 p 2 b 2 p l I G t h c 3 R y Y c S N b s O t I H J l e m l z d G V u Y 2 U g K G R u e S k s M T l 9 J n F 1 b 3 Q 7 L C Z x d W 9 0 O 1 N l Y 3 R p b 2 4 x L 3 F x c S 9 B d X R v U m V t b 3 Z l Z E N v b H V t b n M x L n t E b 2 J h I G 9 k I G t h c 3 R y Y W N l I G R v I G 5 h c 2 F 6 Z W 7 D r S B B U l R B I C h k b n k p I H U g Q 1 J Q Q y w y M H 0 m c X V v d D s s J n F 1 b 3 Q 7 U 2 V j d G l v b j E v c X F x L 0 F 1 d G 9 S Z W 1 v d m V k Q 2 9 s d W 1 u c z E u e 0 R v Y m E g b 2 Q g Z G l h Z 2 5 v c 3 R p a 3 k g Z G 8 g b m F z Y X p l b s O t I E F S V E E g K G R u e S k s M j F 9 J n F 1 b 3 Q 7 L C Z x d W 9 0 O 1 N l Y 3 R p b 2 4 x L 3 F x c S 9 B d X R v U m V t b 3 Z l Z E N v b H V t b n M x L n t E b 2 J h I G 9 k I G R p Y W d u b 3 N 0 a W t 5 I G R v I G t h c 3 R y Y W N l I C h k b n k p L D I y f S Z x d W 9 0 O y w m c X V v d D t T Z W N 0 a W 9 u M S 9 x c X E v Q X V 0 b 1 J l b W 9 2 Z W R D b 2 x 1 b W 5 z M S 5 7 S G l n a C B 2 b 2 x 1 b W U g K D A v M S k g d n M u I E x v d y B 2 b 2 x 1 b W U g K H Y g Z G 9 i x J s g a 2 F z d H J h Y 2 U p L D I z f S Z x d W 9 0 O y w m c X V v d D t T Z W N 0 a W 9 u M S 9 x c X E v Q X V 0 b 1 J l b W 9 2 Z W R D b 2 x 1 b W 5 z M S 5 7 T E h S S C A o M C 8 x K S w y N H 0 m c X V v d D s s J n F 1 b 3 Q 7 U 2 V j d G l v b j E v c X F x L 0 F 1 d G 9 S Z W 1 v d m V k Q 2 9 s d W 1 u c z E u e 0 x I U k g s M j V 9 J n F 1 b 3 Q 7 L C Z x d W 9 0 O 1 N l Y 3 R p b 2 4 x L 3 F x c S 9 B d X R v U m V t b 3 Z l Z E N v b H V t b n M x L n t D a G l y d X J n a W N r w 6 E g a 2 F z d H J h Y 2 U g K D A v M S k s M j Z 9 J n F 1 b 3 Q 7 L C Z x d W 9 0 O 1 N l Y 3 R p b 2 4 x L 3 F x c S 9 B d X R v U m V t b 3 Z l Z E N v b H V t b n M x L n t Q U 0 E g b m F k a X I g K H B v I G t h c 3 R y Y W N p K S w y N 3 0 m c X V v d D s s J n F 1 b 3 Q 7 U 2 V j d G l v b j E v c X F x L 0 F 1 d G 9 S Z W 1 v d m V k Q 2 9 s d W 1 u c z E u e 1 B T Q S B u Y W R p c i B r Y X Q g K D A v M S B w b 2 t 1 Z C B u Z W t s Z X N s b y k s M j h 9 J n F 1 b 3 Q 7 L C Z x d W 9 0 O 1 N l Y 3 R p b 2 4 x L 3 F x c S 9 B d X R v U m V t b 3 Z l Z E N v b H V t b n M x L n t Q b 3 N 0 a c W + Z W 7 D r S B 1 e m x p b i A o M C 8 x K S w y O X 0 m c X V v d D s s J n F 1 b 3 Q 7 U 2 V j d G l v b j E v c X F x L 0 F 1 d G 9 S Z W 1 v d m V k Q 2 9 s d W 1 u c z E u e 1 B v c 3 R p x b 5 l b s O t I H N r Z W x l d H U g K D A v M S k s M z B 9 J n F 1 b 3 Q 7 L C Z x d W 9 0 O 1 N l Y 3 R p b 2 4 x L 3 F x c S 9 B d X R v U m V t b 3 Z l Z E N v b H V t b n M x L n t Q b 3 N 0 a c W + Z W 7 D r S B w b G l j I C g w L z E p L D M x f S Z x d W 9 0 O y w m c X V v d D t T Z W N 0 a W 9 u M S 9 x c X E v Q X V 0 b 1 J l b W 9 2 Z W R D b 2 x 1 b W 5 z M S 5 7 U G 9 z d G n F v m V u w 6 0 g a m F 0 Z X I g K D A v M S k s M z J 9 J n F 1 b 3 Q 7 L C Z x d W 9 0 O 1 N l Y 3 R p b 2 4 x L 3 F x c S 9 B d X R v U m V t b 3 Z l Z E N v b H V t b n M x L n t K a W 7 D q S B w b 3 N 0 a c W + Z W 7 D r S A o M C 8 x K S w z M 3 0 m c X V v d D s s J n F 1 b 3 Q 7 U 2 V j d G l v b j E v c X F x L 0 F 1 d G 9 S Z W 1 v d m V k Q 2 9 s d W 1 u c z E u e 2 h v Z G 5 v Y 2 V u w 6 0 g M S A o d X p s a W 5 5 K S A y I C h q Z W 4 g a 2 9 z d C k g M y A o a 2 9 z d C B h I H V 6 b G l u e S k g N C A o d m l z Y 2 V y w 6 F s b s O t K S w z N H 0 m c X V v d D s s J n F 1 b 3 Q 7 U 2 V j d G l v b j E v c X F x L 0 F 1 d G 9 S Z W 1 v d m V k Q 2 9 s d W 1 u c z E u e 0 F i a X J h d G V y b 2 4 v Z W 5 6 Y W x 1 d G F t a W Q s M z V 9 J n F 1 b 3 Q 7 L C Z x d W 9 0 O 1 N l Y 3 R p b 2 4 x L 3 F x c S 9 B d X R v U m V t b 3 Z l Z E N v b H V t b n M x L n t 0 e X A g U G N h L D M 2 f S Z x d W 9 0 O y w m c X V v d D t T Z W N 0 a W 9 u M S 9 x c X E v Q X V 0 b 1 J l b W 9 2 Z W R D b 2 x 1 b W 5 z M S 5 7 U G 9 z d G N o Z W 1 v L 3 B y Z W N o Z W 1 v I G p l b i B 1 I G 1 D U l B D L D M 3 f S Z x d W 9 0 O y w m c X V v d D t T Z W N 0 a W 9 u M S 9 x c X E v Q X V 0 b 1 J l b W 9 2 Z W R D b 2 x 1 b W 5 z M S 5 7 S G l n a C B 2 b 2 x 1 b W U g K D A v M S k g d n M u I E x v d y B 2 b 2 x 1 b W U g K H Y g Z G 9 i x J s g b m F z Y X p l b s O t I E F S V E E p L D M 4 f S Z x d W 9 0 O y w m c X V v d D t T Z W N 0 a W 9 u M S 9 x c X E v Q X V 0 b 1 J l b W 9 2 Z W R D b 2 x 1 b W 5 z M S 5 7 R G F 0 d W 0 g e m F o w 6 F q Z W 7 D r S B B U l R B L D M 5 f S Z x d W 9 0 O y w m c X V v d D t T Z W N 0 a W 9 u M S 9 x c X E v Q X V 0 b 1 J l b W 9 2 Z W R D b 2 x 1 b W 5 z M S 5 7 R G F 0 d W 0 g d W t v b s S N Z W 7 D r S B B U l R B L D Q w f S Z x d W 9 0 O y w m c X V v d D t T Z W N 0 a W 9 u M S 9 x c X E v Q X V 0 b 1 J l b W 9 2 Z W R D b 2 x 1 b W 5 z M S 5 7 R G 9 i Y S B 1 x b 7 D r X b D o W 7 D r S B B U l R B I C h k b n k p L D Q x f S Z x d W 9 0 O y w m c X V v d D t T Z W N 0 a W 9 u M S 9 x c X E v Q X V 0 b 1 J l b W 9 2 Z W R D b 2 x 1 b W 5 z M S 5 7 R G 9 i Y S B 1 x b 7 D r X b D o W 7 D r S B B U l R B I G N l b n N v c i A o Z G 5 5 K S w 0 M n 0 m c X V v d D s s J n F 1 b 3 Q 7 U 2 V j d G l v b j E v c X F x L 0 F 1 d G 9 S Z W 1 v d m V k Q 2 9 s d W 1 u c z E u e 1 b E m 2 s g d i B k b 2 L E m y B 6 Y W j D o W p l b s O t I E F S V E E s N D N 9 J n F 1 b 3 Q 7 L C Z x d W 9 0 O 1 N l Y 3 R p b 2 4 x L 3 F x c S 9 B d X R v U m V t b 3 Z l Z E N v b H V t b n M x L n t Q U 0 E g K H D F m W k g e m F o w 6 F q Z W 7 D r S B B U l R B K S w 0 N H 0 m c X V v d D s s J n F 1 b 3 Q 7 U 2 V j d G l v b j E v c X F x L 0 F 1 d G 9 S Z W 1 v d m V k Q 2 9 s d W 1 u c z E u e 0 5 T R S A o c M W Z a S B 6 Y W j D o W p l b s O t I E F S V E E p L D Q 1 f S Z x d W 9 0 O y w m c X V v d D t T Z W N 0 a W 9 u M S 9 x c X E v Q X V 0 b 1 J l b W 9 2 Z W R D b 2 x 1 b W 5 z M S 5 7 Q 2 h y b 2 1 v Z 3 J h b m l u I E E g K H D F m W k g e m F o w 6 F q Z W 7 D r S B B U l R B K S w 0 N n 0 m c X V v d D s s J n F 1 b 3 Q 7 U 2 V j d G l v b j E v c X F x L 0 F 1 d G 9 S Z W 1 v d m V k Q 2 9 s d W 1 u c z E u e 0 x E S C A o c M W Z a S B 6 Y W j D o W p l b s O t I E F S V E E p L D Q 3 f S Z x d W 9 0 O y w m c X V v d D t T Z W N 0 a W 9 u M S 9 x c X E v Q X V 0 b 1 J l b W 9 2 Z W R D b 2 x 1 b W 5 z M S 5 7 Q U x Q I C h w x Z l p I H p h a M O h a m V u w 6 0 g Q V J U Q S k s N D h 9 J n F 1 b 3 Q 7 L C Z x d W 9 0 O 1 N l Y 3 R p b 2 4 x L 3 F x c S 9 B d X R v U m V t b 3 Z l Z E N v b H V t b n M x L n t D U l A g K H D F m W k g e m F o w 6 F q Z W 7 D r S B B U l R B K S w 0 O X 0 m c X V v d D s s J n F 1 b 3 Q 7 U 2 V j d G l v b j E v c X F x L 0 F 1 d G 9 S Z W 1 v d m V k Q 2 9 s d W 1 u c z E u e 0 N S U C B r Y X Q g b W V k a W F u L D U w f S Z x d W 9 0 O y w m c X V v d D t T Z W N 0 a W 9 u M S 9 x c X E v Q X V 0 b 1 J l b W 9 2 Z W R D b 2 x 1 b W 5 z M S 5 7 Q 1 J Q I G t h d C B u b 3 J t Y S B s b 3 c g Z G 8 g N S w g a G l n a C B k b y A y N S w g Z X h 0 c m E g a G l n a C B u Y W Q g M j U s N T F 9 J n F 1 b 3 Q 7 L C Z x d W 9 0 O 1 N l Y 3 R p b 2 4 x L 3 F x c S 9 B d X R v U m V t b 3 Z l Z E N v b H V t b n M x L n t I Z W 1 v Z 2 x v Y m l u I C h w x Z l p I H p h a M O h a m V u w 6 0 g Q V J U Q S k s N T J 9 J n F 1 b 3 Q 7 L C Z x d W 9 0 O 1 N l Y 3 R p b 2 4 x L 3 F x c S 9 B d X R v U m V t b 3 Z l Z E N v b H V t b n M x L n t M Z X V r b 2 N 5 d H k g K H D F m W k g e m F o w 6 F q Z W 7 D r S B B U l R B K S w 1 M 3 0 m c X V v d D s s J n F 1 b 3 Q 7 U 2 V j d G l v b j E v c X F x L 0 F 1 d G 9 S Z W 1 v d m V k Q 2 9 s d W 1 u c z E u e 1 R y b 2 1 i b 2 N 5 d H k g K H D F m W k g e m F o w 6 F q Z W 7 D r S B B U l R B K S w 1 N H 0 m c X V v d D s s J n F 1 b 3 Q 7 U 2 V j d G l v b j E v c X F x L 0 F 1 d G 9 S Z W 1 v d m V k Q 2 9 s d W 1 u c z E u e 0 5 l d X R y b 2 Z p b H k g Y W J z L i B Q b 8 S N Z X Q g K H D F m W k g e m F o w 6 F q Z W 7 D r S B B U l R B K S w 1 N X 0 m c X V v d D s s J n F 1 b 3 Q 7 U 2 V j d G l v b j E v c X F x L 0 F 1 d G 9 S Z W 1 v d m V k Q 2 9 s d W 1 u c z E u e 0 1 v b m 9 j e X R 5 I G F i c y 4 g U G / E j W V 0 I C h w x Z l p I H p h a M O h a m V u w 6 0 g Q V J U Q S k s N T Z 9 J n F 1 b 3 Q 7 L C Z x d W 9 0 O 1 N l Y 3 R p b 2 4 x L 3 F x c S 9 B d X R v U m V t b 3 Z l Z E N v b H V t b n M x L n t M e W 1 m b 2 N 5 d H k g Y W J z L i B Q b 8 S N Z X Q g K H D F m W k g e m F o w 6 F q Z W 7 D r S B B U l R B K S w 1 N 3 0 m c X V v d D s s J n F 1 b 3 Q 7 U 2 V j d G l v b j E v c X F x L 0 F 1 d G 9 S Z W 1 v d m V k Q 2 9 s d W 1 u c z E u e 0 5 M U i A o c G 9 t x J t y I G 5 l d X R y b 2 Z p b M W v L 2 x 5 b W Z v Y 3 l 0 x a 8 p L D U 4 f S Z x d W 9 0 O y w m c X V v d D t T Z W N 0 a W 9 u M S 9 x c X E v Q X V 0 b 1 J l b W 9 2 Z W R D b 2 x 1 b W 5 z M S 5 7 T E 1 S I C h w b 2 3 E m 3 I g b H l t Z m 9 j e X T F r y 9 t b 2 5 v Y 3 l 0 x a 8 p L D U 5 f S Z x d W 9 0 O y w m c X V v d D t T Z W N 0 a W 9 u M S 9 x c X E v Q X V 0 b 1 J l b W 9 2 Z W R D b 2 x 1 b W 5 z M S 5 7 U E x S I C h w b 2 3 E m 3 I g d H J v b W J v Y 3 l 0 x a 8 v b H l t Z m 9 j e X T F r y k s N j B 9 J n F 1 b 3 Q 7 L C Z x d W 9 0 O 1 N l Y 3 R p b 2 4 x L 3 F x c S 9 B d X R v U m V t b 3 Z l Z E N v b H V t b n M x L n t T S U k g P S B u Z X V 0 c m 9 m a W x 5 I H g g d H J v b W J v Y 3 l 0 e S 9 s e W 1 m b 2 N 5 d H k s N j F 9 J n F 1 b 3 Q 7 L C Z x d W 9 0 O 1 N l Y 3 R p b 2 4 x L 3 F x c S 9 B d X R v U m V t b 3 Z l Z E N v b H V t b n M x L n t Q U 0 E g b m F k a X I g c G 8 g Q V J U Q S w 2 M n 0 m c X V v d D s s J n F 1 b 3 Q 7 U 2 V j d G l v b j E v c X F x L 0 F 1 d G 9 S Z W 1 v d m V k Q 2 9 s d W 1 u c z E u e 8 O a b X J 0 w 6 0 g K D A v M S k s N j N 9 J n F 1 b 3 Q 7 L C Z x d W 9 0 O 1 N l Y 3 R p b 2 4 x L 3 F x c S 9 B d X R v U m V t b 3 Z l Z E N v b H V t b n M x L n t E Y X R 1 b S B w b 3 N s Z W R u w 6 0 g a 2 9 u d H J v b H k v w 7 p t c n T D r S w 2 N H 0 m c X V v d D s s J n F 1 b 3 Q 7 U 2 V j d G l v b j E v c X F x L 0 F 1 d G 9 S Z W 1 v d m V k Q 2 9 s d W 1 u c z E u e 3 B v x Z l h Z G 9 2 w 6 k g x I 3 D r X N s b y B Q T C w g c G x h e m 1 h L D Y 1 f S Z x d W 9 0 O y w m c X V v d D t T Z W N 0 a W 9 u M S 9 x c X E v Q X V 0 b 1 J l b W 9 2 Z W R D b 2 x 1 b W 5 z M S 5 7 b W l S L T M 3 N S w 2 N n 0 m c X V v d D s s J n F 1 b 3 Q 7 U 2 V j d G l v b j E v c X F x L 0 F 1 d G 9 S Z W 1 v d m V k Q 2 9 s d W 1 u c z E u e 1 U 2 L D Y 3 f S Z x d W 9 0 O y w m c X V v d D t T Z W N 0 a W 9 u M S 9 x c X E v Q X V 0 b 1 J l b W 9 2 Z W R D b 2 x 1 b W 5 z M S 5 7 U 3 B p a 2 U s N j h 9 J n F 1 b 3 Q 7 L C Z x d W 9 0 O 1 N l Y 3 R p b 2 4 x L 3 F x c S 9 B d X R v U m V t b 3 Z l Z E N v b H V t b n M x L n s t Z E N 0 b W l S M z c 1 L V U 2 L D Y 5 f S Z x d W 9 0 O y w m c X V v d D t T Z W N 0 a W 9 u M S 9 x c X E v Q X V 0 b 1 J l b W 9 2 Z W R D b 2 x 1 b W 5 z M S 5 7 L W R D d G 1 p U j M 3 N S 1 V N i A 1 M C w 3 M H 0 m c X V v d D s s J n F 1 b 3 Q 7 U 2 V j d G l v b j E v c X F x L 0 F 1 d G 9 S Z W 1 v d m V k Q 2 9 s d W 1 u c z E u e 2 1 p U k 5 B I G N h d C A 1 M C B t Z W R p Y W 4 s N z F 9 J n F 1 b 3 Q 7 L C Z x d W 9 0 O 1 N l Y 3 R p b 2 4 x L 3 F x c S 9 B d X R v U m V t b 3 Z l Z E N v b H V t b n M x L n t B U i A g K G N v c G l l c y 9 1 b C k s N z J 9 J n F 1 b 3 Q 7 L C Z x d W 9 0 O 1 N l Y 3 R p b 2 4 x L 3 F x c S 9 B d X R v U m V t b 3 Z l Z E N v b H V t b n M x L n t S T k F z Y V A g I C h j b 3 B p Z X M v d W w p L D c z f S Z x d W 9 0 O y w m c X V v d D t T Z W N 0 a W 9 u M S 9 x c X E v Q X V 0 b 1 J l b W 9 2 Z W R D b 2 x 1 b W 5 z M S 5 7 Q 0 5 W L D c 0 f S Z x d W 9 0 O y w m c X V v d D t T Z W N 0 a W 9 u M S 9 x c X E v Q X V 0 b 1 J l b W 9 2 Z W R D b 2 x 1 b W 5 z M S 5 7 Q 0 5 W I G N h d C w 3 N X 0 m c X V v d D s s J n F 1 b 3 Q 7 U 2 V j d G l v b j E v c X F x L 0 F 1 d G 9 S Z W 1 v d m V k Q 2 9 s d W 1 u c z E u e 3 R 5 c C B Q Y 2 E g a y D F m c O t a m V u I D I w M j M s N z Z 9 J n F 1 b 3 Q 7 L C Z x d W 9 0 O 1 N l Y 3 R p b 2 4 x L 3 F x c S 9 B d X R v U m V t b 3 Z l Z E N v b H V t b n M x L n t 0 e X A g U G N h I H D F m W k g e m F o w 6 F q Z W 7 D r S B B U l R B L D c 3 f S Z x d W 9 0 O y w m c X V v d D t T Z W N 0 a W 9 u M S 9 x c X E v Q X V 0 b 1 J l b W 9 2 Z W R D b 2 x 1 b W 5 z M S 5 7 R G F 0 d W 0 g Z G l h Z 2 7 D s 3 p 5 L D c 4 f S Z x d W 9 0 O y w m c X V v d D t T Z W N 0 a W 9 u M S 9 x c X E v Q X V 0 b 1 J l b W 9 2 Z W R D b 2 x 1 b W 5 z M S 5 7 a V B T Q S 5 u Z X c s N z l 9 J n F 1 b 3 Q 7 L C Z x d W 9 0 O 1 N l Y 3 R p b 2 4 x L 3 F x c S 9 B d X R v U m V t b 3 Z l Z E N v b H V t b n M x L n t E Y X R 1 b S B r Y X N 0 c m F j Z S 5 u Z X c s O D B 9 J n F 1 b 3 Q 7 L C Z x d W 9 0 O 1 N l Y 3 R p b 2 4 x L 3 F x c S 9 B d X R v U m V t b 3 Z l Z E N v b H V t b n M x L n t E Y X R 1 b S B r Y X N 0 c m H E j W 7 D r S B y Z X p p c 3 R l b m N l L D g x f S Z x d W 9 0 O y w m c X V v d D t T Z W N 0 a W 9 u M S 9 x c X E v Q X V 0 b 1 J l b W 9 2 Z W R D b 2 x 1 b W 5 z M S 5 7 R G 9 i Y S B v Z C B r Y X N 0 c m F j Z S B k b y B y Z X p p c 3 R l b m N l L D g y f S Z x d W 9 0 O y w m c X V v d D t T Z W N 0 a W 9 u M S 9 x c X E v Q X V 0 b 1 J l b W 9 2 Z W R D b 2 x 1 b W 5 z M S 5 7 R G 9 i Y S B v Z C B y Z X p p c 3 R l b m N l I G R v I H p h a M O h a m V u w 6 0 g Q V J U Q S w 4 M 3 0 m c X V v d D s s J n F 1 b 3 Q 7 U 2 V j d G l v b j E v c X F x L 0 F 1 d G 9 S Z W 1 v d m V k Q 2 9 s d W 1 u c z E u e 1 B T Q S B r Z S B k b m k g a 2 F z d H J h x I 1 u w 6 0 g c m V z a X N 0 Z W 5 j Z S w 4 N H 0 m c X V v d D s s J n F 1 b 3 Q 7 U 2 V j d G l v b j E v c X F x L 0 F 1 d G 9 S Z W 1 v d m V k Q 2 9 s d W 1 u c z E u e 3 B y b 2 d y Z X N l I G R v I E N S U E M g Y c W + I G L E m 2 h l b S B B U l R B L D g 1 f S Z x d W 9 0 O y w m c X V v d D t T Z W N 0 a W 9 u M S 9 x c X E v Q X V 0 b 1 J l b W 9 2 Z W R D b 2 x 1 b W 5 z M S 5 7 R G F 0 d W 0 g e m F o w 6 F q Z W 7 D r S B B U l R B L m 5 l d y w 4 N n 0 m c X V v d D s s J n F 1 b 3 Q 7 U 2 V j d G l v b j E v c X F x L 0 F 1 d G 9 S Z W 1 v d m V k Q 2 9 s d W 1 u c z E u e 1 B T Q S A o c M W Z a S B 6 Y W j D o W p l b s O t I E F S V E E p L m 5 l d y w 4 N 3 0 m c X V v d D s s J n F 1 b 3 Q 7 U 2 V j d G l v b j E v c X F x L 0 F 1 d G 9 S Z W 1 v d m V k Q 2 9 s d W 1 u c z E u e 0 R h d H V t I H V r b 2 7 E j W V u w 6 0 g Q V J U Q S 5 u Z X c s O D h 9 J n F 1 b 3 Q 7 L C Z x d W 9 0 O 1 N l Y 3 R p b 2 4 x L 3 F x c S 9 B d X R v U m V t b 3 Z l Z E N v b H V t b n M x L n t s Y X N 0 Y 2 h l Y 2 s s O D l 9 J n F 1 b 3 Q 7 L C Z x d W 9 0 O 1 N l Y 3 R p b 2 4 x L 3 F x c S 9 B d X R v U m V t b 3 Z l Z E N v b H V t b n M x L n t P U 2 Q s O T B 9 J n F 1 b 3 Q 7 L C Z x d W 9 0 O 1 N l Y 3 R p b 2 4 x L 3 F x c S 9 B d X R v U m V t b 3 Z l Z E N v b H V t b n M x L n t P U 2 0 s O T F 9 J n F 1 b 3 Q 7 L C Z x d W 9 0 O 1 N l Y 3 R p b 2 4 x L 3 F x c S 9 B d X R v U m V t b 3 Z l Z E N v b H V t b n M x L n t P U z J k L D k y f S Z x d W 9 0 O y w m c X V v d D t T Z W N 0 a W 9 u M S 9 x c X E v Q X V 0 b 1 J l b W 9 2 Z W R D b 2 x 1 b W 5 z M S 5 7 T 1 M y b S w 5 M 3 0 m c X V v d D s s J n F 1 b 3 Q 7 U 2 V j d G l v b j E v c X F x L 0 F 1 d G 9 S Z W 1 v d m V k Q 2 9 s d W 1 u c z E u e 0 9 T Z X Z l b n Q s O T R 9 J n F 1 b 3 Q 7 L C Z x d W 9 0 O 1 N l Y 3 R p b 2 4 x L 3 F x c S 9 B d X R v U m V t b 3 Z l Z E N v b H V t b n M x L n t Q U 0 E g d i B k b 2 L E m y B 1 a 2 9 u x I 1 l b s O t L D k 1 f S Z x d W 9 0 O y w m c X V v d D t T Z W N 0 a W 9 u M S 9 x c X E v Q X V 0 b 1 J l b W 9 2 Z W R D b 2 x 1 b W 5 z M S 5 7 R G 9 i Y S B 1 x b 7 D r X b D o W 7 D r S B B U l R B I C h k b n k p L m 5 l d y w 5 N n 0 m c X V v d D s s J n F 1 b 3 Q 7 U 2 V j d G l v b j E v c X F x L 0 F 1 d G 9 S Z W 1 v d m V k Q 2 9 s d W 1 u c z E u e 0 R v Y m E g d c W + w 6 1 2 w 6 F u w 6 0 g Q V J U Q S B j Z W 5 z b 3 I g K G R u e S k u b m V 3 L D k 3 f S Z x d W 9 0 O y w m c X V v d D t T Z W N 0 a W 9 u M S 9 x c X E v Q X V 0 b 1 J l b W 9 2 Z W R D b 2 x 1 b W 5 z M S 5 7 R M W v d m 9 k I H V r b 2 7 E j W V u w 6 0 g Q V J U Q S A o M D 1 q a W 7 D q S 8 x P X B y b 2 d y Z X N l L z I 9 w 7 p t c n T D r S k s O T h 9 J n F 1 b 3 Q 7 L C Z x d W 9 0 O 1 N l Y 3 R p b 2 4 x L 3 F x c S 9 B d X R v U m V t b 3 Z l Z E N v b H V t b n M x L n t U V F B k L D k 5 f S Z x d W 9 0 O y w m c X V v d D t T Z W N 0 a W 9 u M S 9 x c X E v Q X V 0 b 1 J l b W 9 2 Z W R D b 2 x 1 b W 5 z M S 5 7 V F R Q Z X Z l b n Q s M T A w f S Z x d W 9 0 O y w m c X V v d D t T Z W N 0 a W 9 u M S 9 x c X E v Q X V 0 b 1 J l b W 9 2 Z W R D b 2 x 1 b W 5 z M S 5 7 V H l w I H B y b 2 d y Z X N l I C 8 g a m l u w 6 E g c G 9 6 b s O h b W t h L D E w M X 0 m c X V v d D s s J n F 1 b 3 Q 7 U 2 V j d G l v b j E v c X F x L 0 F 1 d G 9 S Z W 1 v d m V k Q 2 9 s d W 1 u c z E u e 0 R v Y m E g b 2 Q g a 2 F z d H J h Y 2 U g Z G 8 g b m F z Y X p l b s O t I E F S V E E g K G R u e S k s M T A y f S Z x d W 9 0 O y w m c X V v d D t T Z W N 0 a W 9 u M S 9 x c X E v Q X V 0 b 1 J l b W 9 2 Z W R D b 2 x 1 b W 5 z M S 5 7 R G 9 i Y S B v Z C B k a W F n b m 9 z d G l r e S B k b y B u Y X N h e m V u w 6 0 g Q V J U Q S A o Z G 5 5 K S 5 u Z X c s M T A z f S Z x d W 9 0 O y w m c X V v d D t T Z W N 0 a W 9 u M S 9 x c X E v Q X V 0 b 1 J l b W 9 2 Z W R D b 2 x 1 b W 5 z M S 5 7 R G 9 i Y S B v Z C B k a W F n b m 9 z d G l r e S B k b y B r Y X N 0 c m F j Z S A o Z G 5 5 K S 5 u Z X c s M T A 0 f S Z x d W 9 0 O y w m c X V v d D t T Z W N 0 a W 9 u M S 9 x c X E v Q X V 0 b 1 J l b W 9 2 Z W R D b 2 x 1 b W 5 z M S 5 7 Z 3 J v d X A s M T A 1 f S Z x d W 9 0 O y w m c X V v d D t T Z W N 0 a W 9 u M S 9 x c X E v Q X V 0 b 1 J l b W 9 2 Z W R D b 2 x 1 b W 5 z M S 5 7 S F N E M 0 I x L D E w N n 0 m c X V v d D s s J n F 1 b 3 Q 7 U 2 V j d G l v b j E v c X F x L 0 F 1 d G 9 S Z W 1 v d m V k Q 2 9 s d W 1 u c z E u e 2 R D d G 1 p c j M 3 N S 5 j b 3 J y L D E w N 3 0 m c X V v d D s s J n F 1 b 3 Q 7 U 2 V j d G l v b j E v c X F x L 0 F 1 d G 9 S Z W 1 v d m V k Q 2 9 s d W 1 u c z E u e 0 d s Z W F z b 2 4 s M T A 4 f S Z x d W 9 0 O y w m c X V v d D t T Z W N 0 a W 9 u M S 9 x c X E v Q X V 0 b 1 J l b W 9 2 Z W R D b 2 x 1 b W 5 z M S 5 7 d G h l c m F w e S w x M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x c X E l M j A o N C k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c X E l M j A o N C k v W i V D M y V B M W h s Y X Y l Q z M l Q U Q l M j B z Z S U y M H p 2 J U M z J U J E J U M 1 J U E x Z W 5 v d S U y M C V D M y V C Q X J v d m 4 l Q z M l Q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c X E l M j A o N C k v W m 0 l Q z Q l O U J u J U M 0 J T l C b i V D M y V C R C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b b S n k z 5 H T S a s 4 0 U 8 X x y T m A A A A A A I A A A A A A B B m A A A A A Q A A I A A A A M U j 4 T R R s h X d I a 3 h u P K z 4 e O y u / s e C X 1 T + M o j i Y V 0 U W r x A A A A A A 6 A A A A A A g A A I A A A A I / C i n q k H 1 q 5 s 4 B l 0 c 8 b m N i A R x L + 0 r 5 u K 5 P P H S o 1 r O 9 r U A A A A B d J h 2 d j e m 7 O 5 k 3 u J t g / 3 y r R D k r o e 7 Y C A l F r P F R o L 0 p F X F j A P 7 R U k g l B 4 z 5 + d / h N b P g r b G Z A R S b k c O H A / W F K w D H J 2 b V d A 0 4 P P x H u I M C H a v g V Q A A A A N d N F T q R Z A v r A 2 z I x 5 0 D j p 6 n m M E h + l 5 / l j y g E g x N n i O A G V d I p n u N V l z h l Y / H Z T l B y O D v e + o N n 3 y t r k 8 n C 3 q 0 3 o w = < / D a t a M a s h u p > 
</file>

<file path=customXml/itemProps1.xml><?xml version="1.0" encoding="utf-8"?>
<ds:datastoreItem xmlns:ds="http://schemas.openxmlformats.org/officeDocument/2006/customXml" ds:itemID="{A7EE014C-32A5-4811-A5C3-EEDFBBDC5F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HSPC (n=72, zaktualizovat 42)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Szczyrbová</dc:creator>
  <cp:lastModifiedBy>Eva Szczyrbová</cp:lastModifiedBy>
  <dcterms:created xsi:type="dcterms:W3CDTF">2015-06-05T18:19:34Z</dcterms:created>
  <dcterms:modified xsi:type="dcterms:W3CDTF">2024-09-06T08:27:08Z</dcterms:modified>
</cp:coreProperties>
</file>