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ISO 50001\Zlepšování\"/>
    </mc:Choice>
  </mc:AlternateContent>
  <xr:revisionPtr revIDLastSave="0" documentId="13_ncr:1_{1286AB7E-1778-4C76-91D0-E33F92CA0728}" xr6:coauthVersionLast="36" xr6:coauthVersionMax="36" xr10:uidLastSave="{00000000-0000-0000-0000-000000000000}"/>
  <bookViews>
    <workbookView xWindow="1560" yWindow="585" windowWidth="15480" windowHeight="7995" firstSheet="2" activeTab="7" xr2:uid="{00000000-000D-0000-FFFF-FFFF00000000}"/>
  </bookViews>
  <sheets>
    <sheet name="EnPI" sheetId="15" r:id="rId1"/>
    <sheet name="EnPI 2018" sheetId="16" r:id="rId2"/>
    <sheet name="EnPI 2019" sheetId="17" r:id="rId3"/>
    <sheet name="EnPI 2020" sheetId="18" r:id="rId4"/>
    <sheet name="EnPI 2021" sheetId="19" r:id="rId5"/>
    <sheet name="EnPI 2022" sheetId="20" r:id="rId6"/>
    <sheet name="EnPI 2023" sheetId="21" r:id="rId7"/>
    <sheet name="EnPI 2024" sheetId="22" r:id="rId8"/>
  </sheets>
  <externalReferences>
    <externalReference r:id="rId9"/>
    <externalReference r:id="rId10"/>
    <externalReference r:id="rId11"/>
    <externalReference r:id="rId12"/>
  </externalReferences>
  <calcPr calcId="191029"/>
</workbook>
</file>

<file path=xl/calcChain.xml><?xml version="1.0" encoding="utf-8"?>
<calcChain xmlns="http://schemas.openxmlformats.org/spreadsheetml/2006/main">
  <c r="D12" i="22" l="1"/>
  <c r="D10" i="22"/>
  <c r="D11" i="22"/>
  <c r="D9" i="22"/>
  <c r="F12" i="22" l="1"/>
  <c r="E11" i="22"/>
  <c r="F9" i="22"/>
  <c r="F10" i="22" l="1"/>
  <c r="F11" i="22"/>
  <c r="E9" i="21"/>
  <c r="E11" i="21" s="1"/>
  <c r="D12" i="21"/>
  <c r="F12" i="21" s="1"/>
  <c r="D11" i="21"/>
  <c r="D10" i="21"/>
  <c r="F11" i="21" l="1"/>
  <c r="F10" i="21"/>
  <c r="D9" i="21"/>
  <c r="F9" i="21" s="1"/>
  <c r="D9" i="19"/>
  <c r="F12" i="19" l="1"/>
  <c r="F11" i="19"/>
  <c r="F9" i="19"/>
  <c r="F20" i="18"/>
  <c r="F19" i="18"/>
  <c r="F18" i="18"/>
  <c r="F17" i="18"/>
  <c r="F12" i="18" l="1"/>
  <c r="F11" i="18"/>
  <c r="F10" i="18"/>
  <c r="F9" i="18"/>
  <c r="F12" i="17"/>
  <c r="F11" i="17"/>
  <c r="F10" i="17"/>
  <c r="F9" i="17"/>
  <c r="F12" i="16"/>
  <c r="F11" i="16"/>
  <c r="F10" i="16"/>
  <c r="F9" i="16"/>
  <c r="I12" i="15"/>
  <c r="I11" i="15"/>
  <c r="I10" i="15"/>
  <c r="I9" i="15"/>
  <c r="F11" i="15"/>
  <c r="F12" i="15"/>
  <c r="F10" i="15"/>
  <c r="F9" i="15" l="1"/>
  <c r="D10" i="19" l="1"/>
  <c r="F10" i="19" s="1"/>
  <c r="D12" i="20"/>
  <c r="F12" i="20" s="1"/>
  <c r="D11" i="20"/>
  <c r="F11" i="20" s="1"/>
  <c r="D9" i="20"/>
  <c r="F9" i="20" s="1"/>
  <c r="D10" i="20" l="1"/>
  <c r="F10" i="20" s="1"/>
</calcChain>
</file>

<file path=xl/sharedStrings.xml><?xml version="1.0" encoding="utf-8"?>
<sst xmlns="http://schemas.openxmlformats.org/spreadsheetml/2006/main" count="237" uniqueCount="48">
  <si>
    <t>Ukazatele energetické náročnosti (EnPI)</t>
  </si>
  <si>
    <t>Datum:</t>
  </si>
  <si>
    <t>Schválil:</t>
  </si>
  <si>
    <t>Vypracoval:</t>
  </si>
  <si>
    <t>čitatel</t>
  </si>
  <si>
    <t>jmenovatel</t>
  </si>
  <si>
    <t>výsledek EnPI</t>
  </si>
  <si>
    <t>Pořadí EnPI</t>
  </si>
  <si>
    <t>Energetický aspekt
způsob užití energie</t>
  </si>
  <si>
    <t>Ukazatel energetické náročnosti (EnPI)</t>
  </si>
  <si>
    <t>rok 2017</t>
  </si>
  <si>
    <t>Výchozí stav spotřeby energie stanovuje Energetický manažer FNOL na základě přezkoumání spotřeb.</t>
  </si>
  <si>
    <t>Výchozí stav spotřeby energie je vyjádřen ukazateli energetické náročnosti (EnPI)</t>
  </si>
  <si>
    <t>EnPI jsou aktualizovány minimálně 1 ročně, případně častěji v reakci na zásadní změny budov, jejich užívání, zařízení, vybavení, či systémů.</t>
  </si>
  <si>
    <t>celková spotřeba elektřiny v areálu</t>
  </si>
  <si>
    <t>spotřeba tepla v areálu</t>
  </si>
  <si>
    <t xml:space="preserve"> spotřeba elektřiny v areálu</t>
  </si>
  <si>
    <t>spotřeba tepla KZL Palackého</t>
  </si>
  <si>
    <t xml:space="preserve"> spotřeba elektřiny KZL Palackého</t>
  </si>
  <si>
    <t>celková spotřeba tepla v areálu/D°</t>
  </si>
  <si>
    <t>celková spotřeba tepla KZL Palackého/D°</t>
  </si>
  <si>
    <t>celková spotřeba elektřiny KZL Palackého</t>
  </si>
  <si>
    <t>celková spotřeba tepla v areálu GJ/D°</t>
  </si>
  <si>
    <t>celková spotřeba elektřiny v areálu MWh</t>
  </si>
  <si>
    <t>celková spotřeba tepla KZL Palackého GJ/D°</t>
  </si>
  <si>
    <t>celková spotřeba elektřiny KZL Palackého MWh</t>
  </si>
  <si>
    <t>Výchozí stav EB</t>
  </si>
  <si>
    <t>Ing. Jan Eyer</t>
  </si>
  <si>
    <t>Ing. Vladimír Olejníček</t>
  </si>
  <si>
    <t>plán rok 2018</t>
  </si>
  <si>
    <t>EnPI</t>
  </si>
  <si>
    <t>plán rok 2019</t>
  </si>
  <si>
    <t>rok 2018</t>
  </si>
  <si>
    <t>rok 2019</t>
  </si>
  <si>
    <t>plán rok 2020</t>
  </si>
  <si>
    <t>Vypracoval: Ing. Jan Eyer</t>
  </si>
  <si>
    <t>Schválil: Ing. Vladimír Olejníček</t>
  </si>
  <si>
    <t>započítána pouze spotřeba tepla k vytápění</t>
  </si>
  <si>
    <t>plán rok 2021</t>
  </si>
  <si>
    <t>rok 2020</t>
  </si>
  <si>
    <t>celková spotřeba tepla k vytápění v areálu GJ/D°</t>
  </si>
  <si>
    <t>celková spotřeba tepla k vytápění KZL Palackého GJ/D°</t>
  </si>
  <si>
    <t>rok 2021</t>
  </si>
  <si>
    <t>plán rok 2022</t>
  </si>
  <si>
    <t>plán rok 2023</t>
  </si>
  <si>
    <t>rok 2022</t>
  </si>
  <si>
    <t>rok 2023</t>
  </si>
  <si>
    <t>plán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</si>
</sst>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color rgb="FF282F35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14" fontId="0" fillId="0" borderId="0" xfId="0" applyNumberFormat="1" applyAlignment="1">
      <alignment horizontal="left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164" fontId="3" fillId="0" borderId="28" xfId="0" applyNumberFormat="1" applyFont="1" applyBorder="1" applyAlignment="1">
      <alignment vertical="center"/>
    </xf>
    <xf numFmtId="164" fontId="0" fillId="0" borderId="11" xfId="0" applyNumberFormat="1" applyBorder="1" applyAlignment="1">
      <alignment horizontal="right" vertical="center"/>
    </xf>
    <xf numFmtId="164" fontId="0" fillId="0" borderId="13" xfId="0" applyNumberForma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right" vertical="center"/>
    </xf>
    <xf numFmtId="1" fontId="0" fillId="0" borderId="12" xfId="0" applyNumberForma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ledov&#225;n&#237;%20spot&#345;eby%20energi&#237;\N&#225;klady\N&#225;klady%20a%20spot&#345;eba%20OEG\N&#225;klady%20a%20spot&#345;eba%20energi&#237;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ledov&#225;n&#237;%20spot&#345;eby%20energi&#237;\N&#225;klady\N&#225;klady%20a%20spot&#345;eba%20OEG\N&#225;klady%20a%20spot&#345;eba%20energi&#237;%20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ledov&#225;n&#237;%20spot&#345;eby%20energi&#237;\N&#225;klady\N&#225;klady%20a%20spot&#345;eba%20OEG\N&#225;klady%20a%20spot&#345;eba%20energi&#237;%20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ledov&#225;n&#237;%20spot&#345;eby%20energi&#237;\N&#225;klady\N&#225;klady%20a%20spot&#345;eba%20OEG\N&#225;klady%20a%20spot&#345;eba%20energi&#237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řina"/>
      <sheetName val="vodné stočné"/>
      <sheetName val="teplo "/>
      <sheetName val="denostupně"/>
      <sheetName val="Kč 2020"/>
      <sheetName val="MJ 2020"/>
      <sheetName val="Údržba a revize 20"/>
      <sheetName val="List1"/>
      <sheetName val="MJ 2021"/>
    </sheetNames>
    <sheetDataSet>
      <sheetData sheetId="0">
        <row r="17">
          <cell r="F17">
            <v>38259739.802799903</v>
          </cell>
        </row>
      </sheetData>
      <sheetData sheetId="1"/>
      <sheetData sheetId="2">
        <row r="17">
          <cell r="F17">
            <v>49247862.900600001</v>
          </cell>
        </row>
      </sheetData>
      <sheetData sheetId="3">
        <row r="5">
          <cell r="E5">
            <v>594</v>
          </cell>
        </row>
      </sheetData>
      <sheetData sheetId="4"/>
      <sheetData sheetId="5">
        <row r="4">
          <cell r="O4">
            <v>13806833</v>
          </cell>
        </row>
        <row r="5">
          <cell r="O5">
            <v>77962</v>
          </cell>
        </row>
        <row r="11">
          <cell r="O11">
            <v>69682.139999999985</v>
          </cell>
        </row>
      </sheetData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řina"/>
      <sheetName val="vodné stočné"/>
      <sheetName val="teplo "/>
      <sheetName val="denostupně"/>
      <sheetName val="Kč 2021"/>
      <sheetName val="MJ 2021"/>
      <sheetName val="Údržba a revize 21"/>
      <sheetName val="List1"/>
    </sheetNames>
    <sheetDataSet>
      <sheetData sheetId="0">
        <row r="17">
          <cell r="F17">
            <v>36448730.290792987</v>
          </cell>
        </row>
      </sheetData>
      <sheetData sheetId="1"/>
      <sheetData sheetId="2">
        <row r="17">
          <cell r="F17">
            <v>62502101.84260001</v>
          </cell>
        </row>
      </sheetData>
      <sheetData sheetId="3"/>
      <sheetData sheetId="4"/>
      <sheetData sheetId="5">
        <row r="4">
          <cell r="O4">
            <v>13352385</v>
          </cell>
        </row>
        <row r="5">
          <cell r="O5">
            <v>560313</v>
          </cell>
        </row>
        <row r="6">
          <cell r="O6">
            <v>145147</v>
          </cell>
        </row>
        <row r="11">
          <cell r="O11">
            <v>75655.88</v>
          </cell>
        </row>
        <row r="14">
          <cell r="O14">
            <v>462.01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řina"/>
      <sheetName val="vodné stočné"/>
      <sheetName val="teplo "/>
      <sheetName val="denostupně"/>
      <sheetName val="Kč 2022"/>
      <sheetName val="MJ 2022"/>
      <sheetName val="Údržba a revize 22"/>
      <sheetName val="List1"/>
      <sheetName val="m.j. 2022"/>
    </sheetNames>
    <sheetDataSet>
      <sheetData sheetId="0" refreshError="1"/>
      <sheetData sheetId="1" refreshError="1"/>
      <sheetData sheetId="2" refreshError="1"/>
      <sheetData sheetId="3">
        <row r="17">
          <cell r="F17">
            <v>2716.2</v>
          </cell>
        </row>
      </sheetData>
      <sheetData sheetId="4" refreshError="1"/>
      <sheetData sheetId="5">
        <row r="4">
          <cell r="O4">
            <v>61292484.673866607</v>
          </cell>
        </row>
        <row r="5">
          <cell r="O5">
            <v>3223284.7774486551</v>
          </cell>
        </row>
        <row r="6">
          <cell r="O6">
            <v>834274.66233209986</v>
          </cell>
        </row>
        <row r="11">
          <cell r="O11">
            <v>68611.53</v>
          </cell>
        </row>
        <row r="14">
          <cell r="O14">
            <v>736.23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řina"/>
      <sheetName val="vodné stočné"/>
      <sheetName val="teplo "/>
      <sheetName val="denostupně"/>
      <sheetName val="Kč 2023"/>
      <sheetName val="mj 2023"/>
      <sheetName val="Údržba a revize 19"/>
      <sheetName val="List1"/>
    </sheetNames>
    <sheetDataSet>
      <sheetData sheetId="0"/>
      <sheetData sheetId="1"/>
      <sheetData sheetId="2"/>
      <sheetData sheetId="3"/>
      <sheetData sheetId="4"/>
      <sheetData sheetId="5">
        <row r="4">
          <cell r="O4">
            <v>13547606</v>
          </cell>
        </row>
        <row r="5">
          <cell r="O5">
            <v>601414</v>
          </cell>
        </row>
        <row r="6">
          <cell r="O6">
            <v>138300</v>
          </cell>
        </row>
        <row r="11">
          <cell r="O11">
            <v>16559658.4707116</v>
          </cell>
        </row>
        <row r="14">
          <cell r="O14">
            <v>186644.44646520002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41"/>
  <sheetViews>
    <sheetView topLeftCell="A4" zoomScaleNormal="100" workbookViewId="0">
      <selection activeCell="G7" sqref="G7:I13"/>
    </sheetView>
  </sheetViews>
  <sheetFormatPr defaultRowHeight="12.75" customHeight="1" x14ac:dyDescent="0.25"/>
  <cols>
    <col min="1" max="1" width="10.42578125" customWidth="1"/>
    <col min="2" max="2" width="22.85546875" customWidth="1"/>
    <col min="3" max="3" width="32.85546875" bestFit="1" customWidth="1"/>
    <col min="4" max="9" width="12.140625" customWidth="1"/>
  </cols>
  <sheetData>
    <row r="1" spans="1:9" ht="21" x14ac:dyDescent="0.35">
      <c r="A1" s="2" t="s">
        <v>0</v>
      </c>
    </row>
    <row r="2" spans="1:9" ht="15" customHeight="1" x14ac:dyDescent="0.35">
      <c r="A2" s="2"/>
    </row>
    <row r="3" spans="1:9" ht="15" customHeight="1" x14ac:dyDescent="0.25">
      <c r="A3" t="s">
        <v>11</v>
      </c>
    </row>
    <row r="4" spans="1:9" ht="15" customHeight="1" x14ac:dyDescent="0.25">
      <c r="A4" t="s">
        <v>12</v>
      </c>
    </row>
    <row r="5" spans="1:9" ht="15" customHeight="1" x14ac:dyDescent="0.25">
      <c r="A5" t="s">
        <v>13</v>
      </c>
    </row>
    <row r="6" spans="1:9" ht="15" customHeight="1" thickBot="1" x14ac:dyDescent="0.4">
      <c r="A6" s="2"/>
    </row>
    <row r="7" spans="1:9" s="1" customFormat="1" ht="15.75" thickBot="1" x14ac:dyDescent="0.3">
      <c r="A7" s="3"/>
      <c r="B7" s="3"/>
      <c r="C7" s="4"/>
      <c r="D7" s="68" t="s">
        <v>26</v>
      </c>
      <c r="E7" s="68"/>
      <c r="F7" s="69"/>
      <c r="G7" s="70" t="s">
        <v>10</v>
      </c>
      <c r="H7" s="68"/>
      <c r="I7" s="71"/>
    </row>
    <row r="8" spans="1:9" ht="30.75" thickBot="1" x14ac:dyDescent="0.3">
      <c r="A8" s="5" t="s">
        <v>7</v>
      </c>
      <c r="B8" s="6" t="s">
        <v>8</v>
      </c>
      <c r="C8" s="7" t="s">
        <v>9</v>
      </c>
      <c r="D8" s="3" t="s">
        <v>4</v>
      </c>
      <c r="E8" s="3" t="s">
        <v>5</v>
      </c>
      <c r="F8" s="8" t="s">
        <v>6</v>
      </c>
      <c r="G8" s="21" t="s">
        <v>4</v>
      </c>
      <c r="H8" s="3" t="s">
        <v>5</v>
      </c>
      <c r="I8" s="4" t="s">
        <v>6</v>
      </c>
    </row>
    <row r="9" spans="1:9" ht="31.5" x14ac:dyDescent="0.25">
      <c r="A9" s="9">
        <v>1</v>
      </c>
      <c r="B9" s="11" t="s">
        <v>15</v>
      </c>
      <c r="C9" s="13" t="s">
        <v>19</v>
      </c>
      <c r="D9" s="14">
        <v>102060.39</v>
      </c>
      <c r="E9" s="14">
        <v>2929</v>
      </c>
      <c r="F9" s="14">
        <f>D9/E9</f>
        <v>34.844790030727211</v>
      </c>
      <c r="G9" s="14">
        <v>100601.84</v>
      </c>
      <c r="H9" s="14">
        <v>2999</v>
      </c>
      <c r="I9" s="22">
        <f>G9/H9</f>
        <v>33.545128376125376</v>
      </c>
    </row>
    <row r="10" spans="1:9" ht="31.5" x14ac:dyDescent="0.25">
      <c r="A10" s="10">
        <v>2</v>
      </c>
      <c r="B10" s="12" t="s">
        <v>16</v>
      </c>
      <c r="C10" s="12" t="s">
        <v>14</v>
      </c>
      <c r="D10" s="15">
        <v>13460.95</v>
      </c>
      <c r="E10" s="15">
        <v>1</v>
      </c>
      <c r="F10" s="15">
        <f>D10/E10</f>
        <v>13460.95</v>
      </c>
      <c r="G10" s="15">
        <v>13639.3</v>
      </c>
      <c r="H10" s="15">
        <v>1</v>
      </c>
      <c r="I10" s="23">
        <f>G10/H10</f>
        <v>13639.3</v>
      </c>
    </row>
    <row r="11" spans="1:9" ht="31.5" x14ac:dyDescent="0.25">
      <c r="A11" s="10">
        <v>3</v>
      </c>
      <c r="B11" s="12" t="s">
        <v>17</v>
      </c>
      <c r="C11" s="12" t="s">
        <v>20</v>
      </c>
      <c r="D11" s="15">
        <v>1321.42</v>
      </c>
      <c r="E11" s="15">
        <v>2929</v>
      </c>
      <c r="F11" s="15">
        <f t="shared" ref="F11:F12" si="0">D11/E11</f>
        <v>0.45115056333219533</v>
      </c>
      <c r="G11" s="15">
        <v>1270.26</v>
      </c>
      <c r="H11" s="15">
        <v>2999</v>
      </c>
      <c r="I11" s="23">
        <f t="shared" ref="I11:I12" si="1">G11/H11</f>
        <v>0.42356118706235413</v>
      </c>
    </row>
    <row r="12" spans="1:9" ht="31.5" x14ac:dyDescent="0.25">
      <c r="A12" s="10">
        <v>4</v>
      </c>
      <c r="B12" s="12" t="s">
        <v>18</v>
      </c>
      <c r="C12" s="12" t="s">
        <v>21</v>
      </c>
      <c r="D12" s="16">
        <v>145.29900000000001</v>
      </c>
      <c r="E12" s="15">
        <v>1</v>
      </c>
      <c r="F12" s="15">
        <f t="shared" si="0"/>
        <v>145.29900000000001</v>
      </c>
      <c r="G12" s="16">
        <v>144.12</v>
      </c>
      <c r="H12" s="15">
        <v>1</v>
      </c>
      <c r="I12" s="23">
        <f t="shared" si="1"/>
        <v>144.12</v>
      </c>
    </row>
    <row r="13" spans="1:9" ht="32.25" thickBot="1" x14ac:dyDescent="0.3">
      <c r="A13" s="17">
        <v>5</v>
      </c>
      <c r="B13" s="18"/>
      <c r="C13" s="19"/>
      <c r="D13" s="19"/>
      <c r="E13" s="19"/>
      <c r="F13" s="19"/>
      <c r="G13" s="19"/>
      <c r="H13" s="19"/>
      <c r="I13" s="20"/>
    </row>
    <row r="14" spans="1:9" ht="15" customHeight="1" x14ac:dyDescent="0.25"/>
    <row r="15" spans="1:9" ht="15" customHeight="1" x14ac:dyDescent="0.25">
      <c r="A15" t="s">
        <v>1</v>
      </c>
    </row>
    <row r="16" spans="1:9" ht="15" customHeight="1" x14ac:dyDescent="0.25"/>
    <row r="17" spans="1:1" ht="15" customHeight="1" x14ac:dyDescent="0.25">
      <c r="A17" t="s">
        <v>3</v>
      </c>
    </row>
    <row r="18" spans="1:1" ht="15" customHeight="1" x14ac:dyDescent="0.25"/>
    <row r="19" spans="1:1" ht="15" customHeight="1" x14ac:dyDescent="0.25">
      <c r="A19" t="s">
        <v>2</v>
      </c>
    </row>
    <row r="20" spans="1:1" ht="15" customHeight="1" x14ac:dyDescent="0.25"/>
    <row r="21" spans="1:1" ht="15" customHeight="1" x14ac:dyDescent="0.25"/>
    <row r="22" spans="1:1" ht="15" customHeight="1" x14ac:dyDescent="0.25"/>
    <row r="23" spans="1:1" ht="15" customHeight="1" x14ac:dyDescent="0.25"/>
    <row r="24" spans="1:1" ht="15" customHeight="1" x14ac:dyDescent="0.25"/>
    <row r="25" spans="1:1" ht="15" customHeight="1" x14ac:dyDescent="0.25"/>
    <row r="26" spans="1:1" ht="15" customHeight="1" x14ac:dyDescent="0.25"/>
    <row r="27" spans="1:1" ht="15" customHeight="1" x14ac:dyDescent="0.25"/>
    <row r="28" spans="1:1" ht="15" customHeight="1" x14ac:dyDescent="0.25"/>
    <row r="29" spans="1:1" ht="15" customHeight="1" x14ac:dyDescent="0.25"/>
    <row r="30" spans="1:1" ht="15" customHeight="1" x14ac:dyDescent="0.25"/>
    <row r="31" spans="1:1" ht="15" customHeight="1" x14ac:dyDescent="0.25"/>
    <row r="32" spans="1: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2">
    <mergeCell ref="D7:F7"/>
    <mergeCell ref="G7:I7"/>
  </mergeCells>
  <pageMargins left="0.70866141732283472" right="0.70866141732283472" top="0.93100000000000005" bottom="0.78740157480314965" header="0.31496062992125984" footer="0.31496062992125984"/>
  <pageSetup paperSize="9" scale="94" fitToHeight="2" orientation="landscape" horizontalDpi="300" verticalDpi="300" r:id="rId1"/>
  <headerFooter>
    <oddHeader>&amp;L&amp;"-,Tučné"&amp;12Fakultní nemocnice Olomouc 
Oddělení energetiky&amp;CUkazatele energetické náročnosti&amp;R&amp;9Dokument č.: &amp;11
&amp;"-,Tučné"&amp;12Fm-06&amp;"-,Obyčejné"&amp;11
&amp;9Verze č.:  1</oddHeader>
    <oddFooter>&amp;LFNOL_OE_Fm_06_&amp;"-,Tučné"Ukazatele_energeticke_narocnosti&amp;"-,Obyčejné"_platnost_od_&amp;K00000003_09_2018&amp;RList 1 (celkem 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40"/>
  <sheetViews>
    <sheetView zoomScaleNormal="100" workbookViewId="0">
      <selection activeCell="F19" sqref="F19"/>
    </sheetView>
  </sheetViews>
  <sheetFormatPr defaultColWidth="8.5703125" defaultRowHeight="12.75" customHeight="1" x14ac:dyDescent="0.25"/>
  <cols>
    <col min="1" max="1" width="10.42578125" customWidth="1"/>
    <col min="2" max="2" width="22.85546875" customWidth="1"/>
    <col min="3" max="3" width="32.85546875" bestFit="1" customWidth="1"/>
    <col min="4" max="6" width="10" customWidth="1"/>
    <col min="7" max="8" width="12.140625" customWidth="1"/>
  </cols>
  <sheetData>
    <row r="1" spans="1:9" ht="21" x14ac:dyDescent="0.35">
      <c r="A1" s="2" t="s">
        <v>0</v>
      </c>
    </row>
    <row r="2" spans="1:9" ht="15" customHeight="1" x14ac:dyDescent="0.35">
      <c r="A2" s="2"/>
    </row>
    <row r="3" spans="1:9" ht="15" customHeight="1" x14ac:dyDescent="0.25">
      <c r="A3" t="s">
        <v>11</v>
      </c>
    </row>
    <row r="4" spans="1:9" ht="15" customHeight="1" x14ac:dyDescent="0.25">
      <c r="A4" t="s">
        <v>12</v>
      </c>
    </row>
    <row r="5" spans="1:9" ht="15" customHeight="1" x14ac:dyDescent="0.25">
      <c r="A5" t="s">
        <v>13</v>
      </c>
    </row>
    <row r="6" spans="1:9" ht="15" customHeight="1" thickBot="1" x14ac:dyDescent="0.4">
      <c r="A6" s="2"/>
    </row>
    <row r="7" spans="1:9" s="1" customFormat="1" ht="15.75" thickBot="1" x14ac:dyDescent="0.3">
      <c r="A7" s="3"/>
      <c r="B7" s="3"/>
      <c r="C7" s="4"/>
      <c r="D7" s="72" t="s">
        <v>10</v>
      </c>
      <c r="E7" s="72"/>
      <c r="F7" s="72"/>
      <c r="G7" s="35" t="s">
        <v>29</v>
      </c>
      <c r="H7" s="29" t="s">
        <v>31</v>
      </c>
    </row>
    <row r="8" spans="1:9" ht="30.75" thickBot="1" x14ac:dyDescent="0.3">
      <c r="A8" s="5" t="s">
        <v>7</v>
      </c>
      <c r="B8" s="6" t="s">
        <v>8</v>
      </c>
      <c r="C8" s="7" t="s">
        <v>9</v>
      </c>
      <c r="D8" s="24" t="s">
        <v>4</v>
      </c>
      <c r="E8" s="24" t="s">
        <v>5</v>
      </c>
      <c r="F8" s="26" t="s">
        <v>6</v>
      </c>
      <c r="G8" s="26" t="s">
        <v>30</v>
      </c>
      <c r="H8" s="27" t="s">
        <v>30</v>
      </c>
      <c r="I8" s="28"/>
    </row>
    <row r="9" spans="1:9" ht="31.5" x14ac:dyDescent="0.25">
      <c r="A9" s="9">
        <v>1</v>
      </c>
      <c r="B9" s="25" t="s">
        <v>15</v>
      </c>
      <c r="C9" s="13" t="s">
        <v>22</v>
      </c>
      <c r="D9" s="14">
        <v>100601.84</v>
      </c>
      <c r="E9" s="14">
        <v>2999</v>
      </c>
      <c r="F9" s="14">
        <f>D9/E9</f>
        <v>33.545128376125376</v>
      </c>
      <c r="G9" s="14">
        <v>33.21</v>
      </c>
      <c r="H9" s="22">
        <v>33.14</v>
      </c>
    </row>
    <row r="10" spans="1:9" ht="31.5" x14ac:dyDescent="0.25">
      <c r="A10" s="10">
        <v>2</v>
      </c>
      <c r="B10" s="12" t="s">
        <v>16</v>
      </c>
      <c r="C10" s="12" t="s">
        <v>23</v>
      </c>
      <c r="D10" s="15">
        <v>13639.3</v>
      </c>
      <c r="E10" s="15">
        <v>1</v>
      </c>
      <c r="F10" s="15">
        <f>D10/E10</f>
        <v>13639.3</v>
      </c>
      <c r="G10" s="15">
        <v>13930</v>
      </c>
      <c r="H10" s="23">
        <v>14400</v>
      </c>
    </row>
    <row r="11" spans="1:9" ht="31.5" x14ac:dyDescent="0.25">
      <c r="A11" s="10">
        <v>3</v>
      </c>
      <c r="B11" s="12" t="s">
        <v>17</v>
      </c>
      <c r="C11" s="12" t="s">
        <v>24</v>
      </c>
      <c r="D11" s="15">
        <v>1270.26</v>
      </c>
      <c r="E11" s="15">
        <v>2999</v>
      </c>
      <c r="F11" s="15">
        <f t="shared" ref="F11:F12" si="0">D11/E11</f>
        <v>0.42356118706235413</v>
      </c>
      <c r="G11" s="15">
        <v>0.42</v>
      </c>
      <c r="H11" s="23">
        <v>0.4</v>
      </c>
    </row>
    <row r="12" spans="1:9" ht="32.25" thickBot="1" x14ac:dyDescent="0.3">
      <c r="A12" s="17">
        <v>4</v>
      </c>
      <c r="B12" s="30" t="s">
        <v>18</v>
      </c>
      <c r="C12" s="30" t="s">
        <v>25</v>
      </c>
      <c r="D12" s="31">
        <v>144.12</v>
      </c>
      <c r="E12" s="32">
        <v>1</v>
      </c>
      <c r="F12" s="32">
        <f t="shared" si="0"/>
        <v>144.12</v>
      </c>
      <c r="G12" s="31">
        <v>143</v>
      </c>
      <c r="H12" s="33">
        <v>141</v>
      </c>
    </row>
    <row r="13" spans="1:9" ht="15" customHeight="1" x14ac:dyDescent="0.25"/>
    <row r="14" spans="1:9" ht="15" customHeight="1" x14ac:dyDescent="0.25">
      <c r="A14" t="s">
        <v>1</v>
      </c>
      <c r="B14" s="34">
        <v>43418</v>
      </c>
    </row>
    <row r="15" spans="1:9" ht="15" customHeight="1" x14ac:dyDescent="0.25"/>
    <row r="16" spans="1:9" ht="15" customHeight="1" x14ac:dyDescent="0.25">
      <c r="A16" t="s">
        <v>3</v>
      </c>
      <c r="B16" t="s">
        <v>27</v>
      </c>
    </row>
    <row r="17" spans="1:2" ht="15" customHeight="1" x14ac:dyDescent="0.25"/>
    <row r="18" spans="1:2" ht="15" customHeight="1" x14ac:dyDescent="0.25">
      <c r="A18" t="s">
        <v>2</v>
      </c>
      <c r="B18" t="s">
        <v>28</v>
      </c>
    </row>
    <row r="19" spans="1:2" ht="15" customHeight="1" x14ac:dyDescent="0.25"/>
    <row r="20" spans="1:2" ht="15" customHeight="1" x14ac:dyDescent="0.25"/>
    <row r="21" spans="1:2" ht="15" customHeight="1" x14ac:dyDescent="0.25"/>
    <row r="22" spans="1:2" ht="15" customHeight="1" x14ac:dyDescent="0.25"/>
    <row r="23" spans="1:2" ht="15" customHeight="1" x14ac:dyDescent="0.25"/>
    <row r="24" spans="1:2" ht="15" customHeight="1" x14ac:dyDescent="0.25"/>
    <row r="25" spans="1:2" ht="15" customHeight="1" x14ac:dyDescent="0.25"/>
    <row r="26" spans="1:2" ht="15" customHeight="1" x14ac:dyDescent="0.25"/>
    <row r="27" spans="1:2" ht="15" customHeight="1" x14ac:dyDescent="0.25"/>
    <row r="28" spans="1:2" ht="15" customHeight="1" x14ac:dyDescent="0.25"/>
    <row r="29" spans="1:2" ht="15" customHeight="1" x14ac:dyDescent="0.25"/>
    <row r="30" spans="1:2" ht="15" customHeight="1" x14ac:dyDescent="0.25"/>
    <row r="31" spans="1:2" ht="15" customHeight="1" x14ac:dyDescent="0.25"/>
    <row r="32" spans="1: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mergeCells count="1">
    <mergeCell ref="D7:F7"/>
  </mergeCells>
  <pageMargins left="0.70866141732283472" right="0.70866141732283472" top="0.93100000000000005" bottom="0.78740157480314965" header="0.31496062992125984" footer="0.31496062992125984"/>
  <pageSetup paperSize="9" fitToHeight="2" orientation="landscape" horizontalDpi="300" verticalDpi="300" r:id="rId1"/>
  <headerFooter>
    <oddHeader>&amp;L&amp;"-,Tučné"&amp;12Fakultní nemocnice Olomouc 
Oddělení energetiky&amp;CUkazatele energetické náročnosti&amp;R&amp;9Dokument č.: &amp;11
&amp;"-,Tučné"&amp;12Fm-06&amp;"-,Obyčejné"&amp;11
&amp;9Verze č.:  1</oddHeader>
    <oddFooter>&amp;LFNOL_OE_Fm_06_&amp;"-,Tučné"Ukazatele_energeticke_narocnosti&amp;"-,Obyčejné"_platnost_od_&amp;K00000014_11_2018&amp;RList 1 (celkem 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I40"/>
  <sheetViews>
    <sheetView topLeftCell="A3" zoomScaleNormal="100" workbookViewId="0">
      <selection activeCell="H9" sqref="H9"/>
    </sheetView>
  </sheetViews>
  <sheetFormatPr defaultColWidth="8.5703125" defaultRowHeight="12.75" customHeight="1" x14ac:dyDescent="0.25"/>
  <cols>
    <col min="1" max="1" width="10.42578125" customWidth="1"/>
    <col min="2" max="2" width="22.85546875" customWidth="1"/>
    <col min="3" max="3" width="32.85546875" bestFit="1" customWidth="1"/>
    <col min="4" max="6" width="10" customWidth="1"/>
    <col min="7" max="8" width="12.140625" customWidth="1"/>
  </cols>
  <sheetData>
    <row r="1" spans="1:9" ht="21" x14ac:dyDescent="0.35">
      <c r="A1" s="2" t="s">
        <v>0</v>
      </c>
    </row>
    <row r="2" spans="1:9" ht="15" customHeight="1" x14ac:dyDescent="0.35">
      <c r="A2" s="2"/>
    </row>
    <row r="3" spans="1:9" ht="15" customHeight="1" x14ac:dyDescent="0.25">
      <c r="A3" t="s">
        <v>11</v>
      </c>
    </row>
    <row r="4" spans="1:9" ht="15" customHeight="1" x14ac:dyDescent="0.25">
      <c r="A4" t="s">
        <v>12</v>
      </c>
    </row>
    <row r="5" spans="1:9" ht="15" customHeight="1" x14ac:dyDescent="0.25">
      <c r="A5" t="s">
        <v>13</v>
      </c>
    </row>
    <row r="6" spans="1:9" ht="15" customHeight="1" thickBot="1" x14ac:dyDescent="0.4">
      <c r="A6" s="2"/>
    </row>
    <row r="7" spans="1:9" s="1" customFormat="1" ht="15.75" thickBot="1" x14ac:dyDescent="0.3">
      <c r="A7" s="3"/>
      <c r="B7" s="3"/>
      <c r="C7" s="4"/>
      <c r="D7" s="72" t="s">
        <v>32</v>
      </c>
      <c r="E7" s="72"/>
      <c r="F7" s="72"/>
      <c r="G7" s="35" t="s">
        <v>29</v>
      </c>
      <c r="H7" s="29" t="s">
        <v>31</v>
      </c>
    </row>
    <row r="8" spans="1:9" ht="30.75" thickBot="1" x14ac:dyDescent="0.3">
      <c r="A8" s="5" t="s">
        <v>7</v>
      </c>
      <c r="B8" s="6" t="s">
        <v>8</v>
      </c>
      <c r="C8" s="7" t="s">
        <v>9</v>
      </c>
      <c r="D8" s="24" t="s">
        <v>4</v>
      </c>
      <c r="E8" s="24" t="s">
        <v>5</v>
      </c>
      <c r="F8" s="26" t="s">
        <v>6</v>
      </c>
      <c r="G8" s="26" t="s">
        <v>30</v>
      </c>
      <c r="H8" s="27" t="s">
        <v>30</v>
      </c>
      <c r="I8" s="28"/>
    </row>
    <row r="9" spans="1:9" ht="31.5" x14ac:dyDescent="0.25">
      <c r="A9" s="9">
        <v>1</v>
      </c>
      <c r="B9" s="36" t="s">
        <v>15</v>
      </c>
      <c r="C9" s="13" t="s">
        <v>22</v>
      </c>
      <c r="D9" s="14">
        <v>95461.85</v>
      </c>
      <c r="E9" s="14">
        <v>2639</v>
      </c>
      <c r="F9" s="14">
        <f>D9/E9</f>
        <v>36.173493747631682</v>
      </c>
      <c r="G9" s="14">
        <v>33.21</v>
      </c>
      <c r="H9" s="22">
        <v>35</v>
      </c>
    </row>
    <row r="10" spans="1:9" ht="31.5" x14ac:dyDescent="0.25">
      <c r="A10" s="10">
        <v>2</v>
      </c>
      <c r="B10" s="12" t="s">
        <v>16</v>
      </c>
      <c r="C10" s="12" t="s">
        <v>23</v>
      </c>
      <c r="D10" s="15">
        <v>14344.078</v>
      </c>
      <c r="E10" s="15">
        <v>1</v>
      </c>
      <c r="F10" s="15">
        <f>D10/E10</f>
        <v>14344.078</v>
      </c>
      <c r="G10" s="15">
        <v>13930</v>
      </c>
      <c r="H10" s="23">
        <v>15000</v>
      </c>
    </row>
    <row r="11" spans="1:9" ht="31.5" x14ac:dyDescent="0.25">
      <c r="A11" s="10">
        <v>3</v>
      </c>
      <c r="B11" s="12" t="s">
        <v>17</v>
      </c>
      <c r="C11" s="12" t="s">
        <v>24</v>
      </c>
      <c r="D11" s="15">
        <v>1105.97</v>
      </c>
      <c r="E11" s="15">
        <v>2639</v>
      </c>
      <c r="F11" s="15">
        <f t="shared" ref="F11:F12" si="0">D11/E11</f>
        <v>0.41908677529367183</v>
      </c>
      <c r="G11" s="15">
        <v>0.42</v>
      </c>
      <c r="H11" s="23">
        <v>0.4</v>
      </c>
    </row>
    <row r="12" spans="1:9" ht="32.25" thickBot="1" x14ac:dyDescent="0.3">
      <c r="A12" s="17">
        <v>4</v>
      </c>
      <c r="B12" s="30" t="s">
        <v>18</v>
      </c>
      <c r="C12" s="30" t="s">
        <v>25</v>
      </c>
      <c r="D12" s="31">
        <v>138.41499999999999</v>
      </c>
      <c r="E12" s="32">
        <v>1</v>
      </c>
      <c r="F12" s="32">
        <f t="shared" si="0"/>
        <v>138.41499999999999</v>
      </c>
      <c r="G12" s="31">
        <v>143</v>
      </c>
      <c r="H12" s="33">
        <v>141</v>
      </c>
    </row>
    <row r="13" spans="1:9" ht="15" customHeight="1" x14ac:dyDescent="0.25"/>
    <row r="14" spans="1:9" ht="15" customHeight="1" x14ac:dyDescent="0.25">
      <c r="A14" t="s">
        <v>1</v>
      </c>
      <c r="B14" s="34">
        <v>43521</v>
      </c>
    </row>
    <row r="15" spans="1:9" ht="15" customHeight="1" x14ac:dyDescent="0.25"/>
    <row r="16" spans="1:9" ht="15" customHeight="1" x14ac:dyDescent="0.25">
      <c r="A16" t="s">
        <v>3</v>
      </c>
      <c r="B16" t="s">
        <v>27</v>
      </c>
    </row>
    <row r="17" spans="1:2" ht="15" customHeight="1" x14ac:dyDescent="0.25"/>
    <row r="18" spans="1:2" ht="15" customHeight="1" x14ac:dyDescent="0.25">
      <c r="A18" t="s">
        <v>2</v>
      </c>
      <c r="B18" t="s">
        <v>28</v>
      </c>
    </row>
    <row r="19" spans="1:2" ht="15" customHeight="1" x14ac:dyDescent="0.25"/>
    <row r="20" spans="1:2" ht="15" customHeight="1" x14ac:dyDescent="0.25"/>
    <row r="21" spans="1:2" ht="15" customHeight="1" x14ac:dyDescent="0.25"/>
    <row r="22" spans="1:2" ht="15" customHeight="1" x14ac:dyDescent="0.25"/>
    <row r="23" spans="1:2" ht="15" customHeight="1" x14ac:dyDescent="0.25"/>
    <row r="24" spans="1:2" ht="15" customHeight="1" x14ac:dyDescent="0.25"/>
    <row r="25" spans="1:2" ht="15" customHeight="1" x14ac:dyDescent="0.25"/>
    <row r="26" spans="1:2" ht="15" customHeight="1" x14ac:dyDescent="0.25"/>
    <row r="27" spans="1:2" ht="15" customHeight="1" x14ac:dyDescent="0.25"/>
    <row r="28" spans="1:2" ht="15" customHeight="1" x14ac:dyDescent="0.25"/>
    <row r="29" spans="1:2" ht="15" customHeight="1" x14ac:dyDescent="0.25"/>
    <row r="30" spans="1:2" ht="15" customHeight="1" x14ac:dyDescent="0.25"/>
    <row r="31" spans="1:2" ht="15" customHeight="1" x14ac:dyDescent="0.25"/>
    <row r="32" spans="1: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mergeCells count="1">
    <mergeCell ref="D7:F7"/>
  </mergeCells>
  <pageMargins left="0.70866141732283472" right="0.70866141732283472" top="0.93100000000000005" bottom="0.78740157480314965" header="0.31496062992125984" footer="0.31496062992125984"/>
  <pageSetup paperSize="9" fitToHeight="2" orientation="landscape" horizontalDpi="300" verticalDpi="300" r:id="rId1"/>
  <headerFooter>
    <oddHeader>&amp;L&amp;"-,Tučné"&amp;12Fakultní nemocnice Olomouc 
Oddělení energetiky&amp;CUkazatele energetické náročnosti&amp;R&amp;9Dokument č.: &amp;11
&amp;"-,Tučné"&amp;12Fm-06&amp;"-,Obyčejné"&amp;11
&amp;9Verze č.:  1</oddHeader>
    <oddFooter>&amp;LFNOL_OE_Fm_06_&amp;"-,Tučné"Ukazatele_energeticke_narocnosti&amp;"-,Obyčejné"_platnost_od_&amp;K00000014_11_2018&amp;RList 1 (celkem 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I35"/>
  <sheetViews>
    <sheetView topLeftCell="A4" zoomScaleNormal="100" workbookViewId="0">
      <selection activeCell="H9" sqref="H9:H12"/>
    </sheetView>
  </sheetViews>
  <sheetFormatPr defaultColWidth="8.5703125" defaultRowHeight="12.75" customHeight="1" x14ac:dyDescent="0.25"/>
  <cols>
    <col min="1" max="1" width="10.42578125" customWidth="1"/>
    <col min="2" max="2" width="22.85546875" customWidth="1"/>
    <col min="3" max="3" width="32.85546875" bestFit="1" customWidth="1"/>
    <col min="4" max="6" width="10" customWidth="1"/>
    <col min="7" max="8" width="12.140625" customWidth="1"/>
  </cols>
  <sheetData>
    <row r="1" spans="1:9" ht="21" x14ac:dyDescent="0.35">
      <c r="A1" s="2" t="s">
        <v>0</v>
      </c>
    </row>
    <row r="2" spans="1:9" ht="15" customHeight="1" x14ac:dyDescent="0.35">
      <c r="A2" s="2"/>
    </row>
    <row r="3" spans="1:9" ht="15" customHeight="1" x14ac:dyDescent="0.25">
      <c r="A3" t="s">
        <v>11</v>
      </c>
    </row>
    <row r="4" spans="1:9" ht="15" customHeight="1" x14ac:dyDescent="0.25">
      <c r="A4" t="s">
        <v>12</v>
      </c>
    </row>
    <row r="5" spans="1:9" ht="15" customHeight="1" x14ac:dyDescent="0.25">
      <c r="A5" t="s">
        <v>13</v>
      </c>
    </row>
    <row r="6" spans="1:9" ht="15" customHeight="1" thickBot="1" x14ac:dyDescent="0.4">
      <c r="A6" s="2"/>
    </row>
    <row r="7" spans="1:9" s="1" customFormat="1" ht="15.75" thickBot="1" x14ac:dyDescent="0.3">
      <c r="A7" s="3"/>
      <c r="B7" s="3"/>
      <c r="C7" s="4"/>
      <c r="D7" s="72" t="s">
        <v>33</v>
      </c>
      <c r="E7" s="72"/>
      <c r="F7" s="72"/>
      <c r="G7" s="35" t="s">
        <v>31</v>
      </c>
      <c r="H7" s="29" t="s">
        <v>34</v>
      </c>
    </row>
    <row r="8" spans="1:9" ht="30.75" thickBot="1" x14ac:dyDescent="0.3">
      <c r="A8" s="5" t="s">
        <v>7</v>
      </c>
      <c r="B8" s="6" t="s">
        <v>8</v>
      </c>
      <c r="C8" s="7" t="s">
        <v>9</v>
      </c>
      <c r="D8" s="24" t="s">
        <v>4</v>
      </c>
      <c r="E8" s="24" t="s">
        <v>5</v>
      </c>
      <c r="F8" s="26" t="s">
        <v>6</v>
      </c>
      <c r="G8" s="26" t="s">
        <v>30</v>
      </c>
      <c r="H8" s="27" t="s">
        <v>30</v>
      </c>
      <c r="I8" s="28"/>
    </row>
    <row r="9" spans="1:9" ht="31.5" x14ac:dyDescent="0.25">
      <c r="A9" s="9">
        <v>1</v>
      </c>
      <c r="B9" s="37" t="s">
        <v>15</v>
      </c>
      <c r="C9" s="13" t="s">
        <v>22</v>
      </c>
      <c r="D9" s="14">
        <v>87814.608999999997</v>
      </c>
      <c r="E9" s="14">
        <v>2552</v>
      </c>
      <c r="F9" s="14">
        <f>D9/E9</f>
        <v>34.410113244514108</v>
      </c>
      <c r="G9" s="22">
        <v>35</v>
      </c>
      <c r="H9" s="22">
        <v>35</v>
      </c>
    </row>
    <row r="10" spans="1:9" ht="31.5" x14ac:dyDescent="0.25">
      <c r="A10" s="10">
        <v>2</v>
      </c>
      <c r="B10" s="12" t="s">
        <v>16</v>
      </c>
      <c r="C10" s="12" t="s">
        <v>23</v>
      </c>
      <c r="D10" s="39">
        <v>14435.096</v>
      </c>
      <c r="E10" s="15">
        <v>1</v>
      </c>
      <c r="F10" s="15">
        <f>D10/E10</f>
        <v>14435.096</v>
      </c>
      <c r="G10" s="23">
        <v>15000</v>
      </c>
      <c r="H10" s="23">
        <v>14500</v>
      </c>
    </row>
    <row r="11" spans="1:9" ht="31.5" x14ac:dyDescent="0.25">
      <c r="A11" s="10">
        <v>3</v>
      </c>
      <c r="B11" s="12" t="s">
        <v>17</v>
      </c>
      <c r="C11" s="12" t="s">
        <v>24</v>
      </c>
      <c r="D11" s="15">
        <v>1044.25</v>
      </c>
      <c r="E11" s="15">
        <v>2552</v>
      </c>
      <c r="F11" s="15">
        <f t="shared" ref="F11:F12" si="0">D11/E11</f>
        <v>0.40918887147335425</v>
      </c>
      <c r="G11" s="23">
        <v>0.4</v>
      </c>
      <c r="H11" s="23">
        <v>0.4</v>
      </c>
    </row>
    <row r="12" spans="1:9" ht="32.25" thickBot="1" x14ac:dyDescent="0.3">
      <c r="A12" s="17">
        <v>4</v>
      </c>
      <c r="B12" s="30" t="s">
        <v>18</v>
      </c>
      <c r="C12" s="30" t="s">
        <v>25</v>
      </c>
      <c r="D12" s="31">
        <v>137.40899999999999</v>
      </c>
      <c r="E12" s="32">
        <v>1</v>
      </c>
      <c r="F12" s="32">
        <f t="shared" si="0"/>
        <v>137.40899999999999</v>
      </c>
      <c r="G12" s="33">
        <v>141</v>
      </c>
      <c r="H12" s="33">
        <v>139</v>
      </c>
    </row>
    <row r="13" spans="1:9" ht="15" customHeight="1" x14ac:dyDescent="0.25"/>
    <row r="14" spans="1:9" ht="15" customHeight="1" thickBot="1" x14ac:dyDescent="0.3"/>
    <row r="15" spans="1:9" s="1" customFormat="1" ht="15.75" thickBot="1" x14ac:dyDescent="0.3">
      <c r="A15" s="3"/>
      <c r="B15" s="3"/>
      <c r="C15" s="4"/>
      <c r="D15" s="72" t="s">
        <v>33</v>
      </c>
      <c r="E15" s="72"/>
      <c r="F15" s="72"/>
      <c r="G15" s="35" t="s">
        <v>31</v>
      </c>
      <c r="H15" s="29" t="s">
        <v>34</v>
      </c>
    </row>
    <row r="16" spans="1:9" ht="30.75" thickBot="1" x14ac:dyDescent="0.3">
      <c r="A16" s="5" t="s">
        <v>7</v>
      </c>
      <c r="B16" s="6" t="s">
        <v>8</v>
      </c>
      <c r="C16" s="7" t="s">
        <v>9</v>
      </c>
      <c r="D16" s="24" t="s">
        <v>4</v>
      </c>
      <c r="E16" s="24" t="s">
        <v>5</v>
      </c>
      <c r="F16" s="26" t="s">
        <v>6</v>
      </c>
      <c r="G16" s="26" t="s">
        <v>30</v>
      </c>
      <c r="H16" s="27" t="s">
        <v>30</v>
      </c>
      <c r="I16" s="28"/>
    </row>
    <row r="17" spans="1:9" ht="31.5" x14ac:dyDescent="0.25">
      <c r="A17" s="9">
        <v>1</v>
      </c>
      <c r="B17" s="38" t="s">
        <v>15</v>
      </c>
      <c r="C17" s="13" t="s">
        <v>22</v>
      </c>
      <c r="D17" s="14">
        <v>64449.199000000001</v>
      </c>
      <c r="E17" s="14">
        <v>2552</v>
      </c>
      <c r="F17" s="14">
        <f>D17/E17</f>
        <v>25.254388322884012</v>
      </c>
      <c r="G17" s="22">
        <v>35</v>
      </c>
      <c r="H17" s="22">
        <v>25.5</v>
      </c>
      <c r="I17" t="s">
        <v>37</v>
      </c>
    </row>
    <row r="18" spans="1:9" ht="31.5" x14ac:dyDescent="0.25">
      <c r="A18" s="10">
        <v>2</v>
      </c>
      <c r="B18" s="12" t="s">
        <v>16</v>
      </c>
      <c r="C18" s="12" t="s">
        <v>23</v>
      </c>
      <c r="D18" s="39">
        <v>14435.096</v>
      </c>
      <c r="E18" s="15">
        <v>1</v>
      </c>
      <c r="F18" s="15">
        <f>D18/E18</f>
        <v>14435.096</v>
      </c>
      <c r="G18" s="23">
        <v>15000</v>
      </c>
      <c r="H18" s="23">
        <v>14500</v>
      </c>
    </row>
    <row r="19" spans="1:9" ht="31.5" x14ac:dyDescent="0.25">
      <c r="A19" s="10">
        <v>3</v>
      </c>
      <c r="B19" s="12" t="s">
        <v>17</v>
      </c>
      <c r="C19" s="12" t="s">
        <v>24</v>
      </c>
      <c r="D19" s="15">
        <v>694.07</v>
      </c>
      <c r="E19" s="15">
        <v>2552</v>
      </c>
      <c r="F19" s="15">
        <f t="shared" ref="F19:F20" si="1">D19/E19</f>
        <v>0.27197100313479627</v>
      </c>
      <c r="G19" s="23">
        <v>0.4</v>
      </c>
      <c r="H19" s="23">
        <v>0.3</v>
      </c>
      <c r="I19" t="s">
        <v>37</v>
      </c>
    </row>
    <row r="20" spans="1:9" ht="32.25" thickBot="1" x14ac:dyDescent="0.3">
      <c r="A20" s="17">
        <v>4</v>
      </c>
      <c r="B20" s="30" t="s">
        <v>18</v>
      </c>
      <c r="C20" s="30" t="s">
        <v>25</v>
      </c>
      <c r="D20" s="31">
        <v>137.40899999999999</v>
      </c>
      <c r="E20" s="32">
        <v>1</v>
      </c>
      <c r="F20" s="32">
        <f t="shared" si="1"/>
        <v>137.40899999999999</v>
      </c>
      <c r="G20" s="33">
        <v>141</v>
      </c>
      <c r="H20" s="33">
        <v>139</v>
      </c>
    </row>
    <row r="21" spans="1:9" ht="15" customHeight="1" x14ac:dyDescent="0.25"/>
    <row r="22" spans="1:9" ht="15" customHeight="1" x14ac:dyDescent="0.25">
      <c r="A22" t="s">
        <v>1</v>
      </c>
      <c r="B22" s="34">
        <v>43886</v>
      </c>
      <c r="C22" t="s">
        <v>35</v>
      </c>
    </row>
    <row r="23" spans="1:9" ht="15" customHeight="1" x14ac:dyDescent="0.25"/>
    <row r="24" spans="1:9" ht="15" customHeight="1" x14ac:dyDescent="0.25">
      <c r="C24" t="s">
        <v>36</v>
      </c>
    </row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/>
    <row r="32" spans="1:9" ht="15" customHeight="1" x14ac:dyDescent="0.25"/>
    <row r="33" ht="15" customHeight="1" x14ac:dyDescent="0.25"/>
    <row r="34" ht="15" customHeight="1" x14ac:dyDescent="0.25"/>
    <row r="35" ht="15" customHeight="1" x14ac:dyDescent="0.25"/>
  </sheetData>
  <mergeCells count="2">
    <mergeCell ref="D7:F7"/>
    <mergeCell ref="D15:F15"/>
  </mergeCells>
  <pageMargins left="0.70866141732283472" right="0.70866141732283472" top="0.94488188976377963" bottom="0.78740157480314965" header="0.31496062992125984" footer="0.31496062992125984"/>
  <pageSetup paperSize="9" scale="80" fitToHeight="2" orientation="landscape" horizontalDpi="300" verticalDpi="300" r:id="rId1"/>
  <headerFooter>
    <oddHeader>&amp;L&amp;"-,Tučné"&amp;12Fakultní nemocnice Olomouc 
Oddělení energetiky&amp;CUkazatele energetické náročnosti&amp;R&amp;9Dokument č.: &amp;11
&amp;"-,Tučné"&amp;12Fm-06&amp;"-,Obyčejné"&amp;11
&amp;9Verze č.:  1</oddHeader>
    <oddFooter>&amp;LFNOL_OE_Fm_06_&amp;"-,Tučné"Ukazatele_energeticke_narocnosti&amp;"-,Obyčejné"_platnost_od_&amp;K00000014_11_2018&amp;RList 1 (celkem 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21"/>
  <sheetViews>
    <sheetView zoomScaleNormal="100" workbookViewId="0">
      <selection activeCell="D9" sqref="D9"/>
    </sheetView>
  </sheetViews>
  <sheetFormatPr defaultColWidth="8.5703125" defaultRowHeight="12.75" customHeight="1" x14ac:dyDescent="0.25"/>
  <cols>
    <col min="1" max="1" width="10.42578125" customWidth="1"/>
    <col min="2" max="2" width="22.85546875" customWidth="1"/>
    <col min="3" max="3" width="32.85546875" bestFit="1" customWidth="1"/>
    <col min="4" max="6" width="10" customWidth="1"/>
    <col min="7" max="8" width="12.140625" customWidth="1"/>
  </cols>
  <sheetData>
    <row r="1" spans="1:9" ht="21" x14ac:dyDescent="0.35">
      <c r="A1" s="2" t="s">
        <v>0</v>
      </c>
    </row>
    <row r="2" spans="1:9" ht="15" customHeight="1" x14ac:dyDescent="0.35">
      <c r="A2" s="2"/>
    </row>
    <row r="3" spans="1:9" ht="15" customHeight="1" x14ac:dyDescent="0.25">
      <c r="A3" t="s">
        <v>11</v>
      </c>
    </row>
    <row r="4" spans="1:9" ht="15" customHeight="1" x14ac:dyDescent="0.25">
      <c r="A4" t="s">
        <v>12</v>
      </c>
    </row>
    <row r="5" spans="1:9" ht="15" customHeight="1" x14ac:dyDescent="0.25">
      <c r="A5" t="s">
        <v>13</v>
      </c>
    </row>
    <row r="6" spans="1:9" ht="15" customHeight="1" thickBot="1" x14ac:dyDescent="0.3"/>
    <row r="7" spans="1:9" s="1" customFormat="1" ht="15.75" thickBot="1" x14ac:dyDescent="0.3">
      <c r="A7" s="3"/>
      <c r="B7" s="3"/>
      <c r="C7" s="3"/>
      <c r="D7" s="73" t="s">
        <v>39</v>
      </c>
      <c r="E7" s="72"/>
      <c r="F7" s="74"/>
      <c r="G7" s="50" t="s">
        <v>34</v>
      </c>
      <c r="H7" s="29" t="s">
        <v>38</v>
      </c>
    </row>
    <row r="8" spans="1:9" ht="30.75" thickBot="1" x14ac:dyDescent="0.3">
      <c r="A8" s="5" t="s">
        <v>7</v>
      </c>
      <c r="B8" s="6" t="s">
        <v>8</v>
      </c>
      <c r="C8" s="41" t="s">
        <v>9</v>
      </c>
      <c r="D8" s="48" t="s">
        <v>4</v>
      </c>
      <c r="E8" s="24" t="s">
        <v>5</v>
      </c>
      <c r="F8" s="27" t="s">
        <v>6</v>
      </c>
      <c r="G8" s="51" t="s">
        <v>30</v>
      </c>
      <c r="H8" s="49" t="s">
        <v>30</v>
      </c>
      <c r="I8" s="28"/>
    </row>
    <row r="9" spans="1:9" ht="31.5" x14ac:dyDescent="0.25">
      <c r="A9" s="9">
        <v>1</v>
      </c>
      <c r="B9" s="40" t="s">
        <v>15</v>
      </c>
      <c r="C9" s="42" t="s">
        <v>40</v>
      </c>
      <c r="D9" s="58">
        <f>'[1]MJ 2020'!$O$11</f>
        <v>69682.139999999985</v>
      </c>
      <c r="E9" s="14">
        <v>2708</v>
      </c>
      <c r="F9" s="55">
        <f>D9/E9</f>
        <v>25.731957163958636</v>
      </c>
      <c r="G9" s="52">
        <v>25.5</v>
      </c>
      <c r="H9" s="45">
        <v>25.5</v>
      </c>
      <c r="I9" t="s">
        <v>37</v>
      </c>
    </row>
    <row r="10" spans="1:9" ht="31.5" x14ac:dyDescent="0.25">
      <c r="A10" s="10">
        <v>2</v>
      </c>
      <c r="B10" s="12" t="s">
        <v>16</v>
      </c>
      <c r="C10" s="43" t="s">
        <v>23</v>
      </c>
      <c r="D10" s="59">
        <f>('[1]MJ 2020'!$O$4+'[1]MJ 2020'!$O$5)/1000</f>
        <v>13884.795</v>
      </c>
      <c r="E10" s="15">
        <v>1</v>
      </c>
      <c r="F10" s="56">
        <f>D10/E10</f>
        <v>13884.795</v>
      </c>
      <c r="G10" s="53">
        <v>14500</v>
      </c>
      <c r="H10" s="46">
        <v>14500</v>
      </c>
    </row>
    <row r="11" spans="1:9" ht="31.5" x14ac:dyDescent="0.25">
      <c r="A11" s="10">
        <v>3</v>
      </c>
      <c r="B11" s="12" t="s">
        <v>17</v>
      </c>
      <c r="C11" s="43" t="s">
        <v>41</v>
      </c>
      <c r="D11" s="60">
        <v>668.45</v>
      </c>
      <c r="E11" s="15">
        <v>2708</v>
      </c>
      <c r="F11" s="56">
        <f t="shared" ref="F11:F12" si="0">D11/E11</f>
        <v>0.2468426883308715</v>
      </c>
      <c r="G11" s="53">
        <v>0.3</v>
      </c>
      <c r="H11" s="46">
        <v>0.3</v>
      </c>
      <c r="I11" t="s">
        <v>37</v>
      </c>
    </row>
    <row r="12" spans="1:9" ht="32.25" thickBot="1" x14ac:dyDescent="0.3">
      <c r="A12" s="17">
        <v>4</v>
      </c>
      <c r="B12" s="30" t="s">
        <v>18</v>
      </c>
      <c r="C12" s="44" t="s">
        <v>25</v>
      </c>
      <c r="D12" s="61">
        <v>132.655</v>
      </c>
      <c r="E12" s="32">
        <v>1</v>
      </c>
      <c r="F12" s="57">
        <f t="shared" si="0"/>
        <v>132.655</v>
      </c>
      <c r="G12" s="54">
        <v>139</v>
      </c>
      <c r="H12" s="47">
        <v>139</v>
      </c>
    </row>
    <row r="13" spans="1:9" ht="15" customHeight="1" x14ac:dyDescent="0.25"/>
    <row r="14" spans="1:9" ht="15" customHeight="1" x14ac:dyDescent="0.25">
      <c r="B14" s="34"/>
    </row>
    <row r="15" spans="1:9" ht="15" customHeight="1" x14ac:dyDescent="0.25"/>
    <row r="16" spans="1:9" ht="15" customHeight="1" x14ac:dyDescent="0.25">
      <c r="A16" t="s">
        <v>1</v>
      </c>
      <c r="B16" s="34">
        <v>44252</v>
      </c>
      <c r="C16" t="s">
        <v>35</v>
      </c>
    </row>
    <row r="17" spans="3:3" ht="15" customHeight="1" x14ac:dyDescent="0.25"/>
    <row r="18" spans="3:3" ht="15" customHeight="1" x14ac:dyDescent="0.25">
      <c r="C18" t="s">
        <v>36</v>
      </c>
    </row>
    <row r="19" spans="3:3" ht="15" customHeight="1" x14ac:dyDescent="0.25"/>
    <row r="20" spans="3:3" ht="15" customHeight="1" x14ac:dyDescent="0.25"/>
    <row r="21" spans="3:3" ht="15" customHeight="1" x14ac:dyDescent="0.25"/>
  </sheetData>
  <mergeCells count="1">
    <mergeCell ref="D7:F7"/>
  </mergeCells>
  <pageMargins left="0.70866141732283472" right="0.70866141732283472" top="0.94488188976377963" bottom="0.78740157480314965" header="0.31496062992125984" footer="0.31496062992125984"/>
  <pageSetup paperSize="9" scale="80" fitToHeight="2" orientation="landscape" horizontalDpi="300" verticalDpi="300" r:id="rId1"/>
  <headerFooter>
    <oddHeader>&amp;L&amp;"-,Tučné"&amp;12Fakultní nemocnice Olomouc 
Oddělení energetiky&amp;CUkazatele energetické náročnosti&amp;R&amp;9Dokument č.: &amp;11
&amp;"-,Tučné"&amp;12Fm-06&amp;"-,Obyčejné"&amp;11
&amp;9Verze č.:  1</oddHeader>
    <oddFooter>&amp;LFNOL_OE_Fm_06_&amp;"-,Tučné"Ukazatele_energeticke_narocnosti&amp;"-,Obyčejné"_platnost_od_&amp;K00000014_11_2018&amp;RList 1 (celkem 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0C9D-0DAC-4E7D-B875-DF57375001E4}">
  <sheetPr>
    <tabColor rgb="FFFFC000"/>
    <pageSetUpPr fitToPage="1"/>
  </sheetPr>
  <dimension ref="A1:I21"/>
  <sheetViews>
    <sheetView zoomScaleNormal="100" workbookViewId="0">
      <selection activeCell="G12" sqref="G12"/>
    </sheetView>
  </sheetViews>
  <sheetFormatPr defaultColWidth="8.5703125" defaultRowHeight="12.75" customHeight="1" x14ac:dyDescent="0.25"/>
  <cols>
    <col min="1" max="1" width="10.42578125" customWidth="1"/>
    <col min="2" max="2" width="22.85546875" customWidth="1"/>
    <col min="3" max="3" width="32.85546875" bestFit="1" customWidth="1"/>
    <col min="4" max="6" width="10" customWidth="1"/>
    <col min="7" max="8" width="12.140625" customWidth="1"/>
  </cols>
  <sheetData>
    <row r="1" spans="1:9" ht="21" x14ac:dyDescent="0.35">
      <c r="A1" s="2" t="s">
        <v>0</v>
      </c>
    </row>
    <row r="2" spans="1:9" ht="15" customHeight="1" x14ac:dyDescent="0.35">
      <c r="A2" s="2"/>
    </row>
    <row r="3" spans="1:9" ht="15" customHeight="1" x14ac:dyDescent="0.25">
      <c r="A3" t="s">
        <v>11</v>
      </c>
    </row>
    <row r="4" spans="1:9" ht="15" customHeight="1" x14ac:dyDescent="0.25">
      <c r="A4" t="s">
        <v>12</v>
      </c>
    </row>
    <row r="5" spans="1:9" ht="15" customHeight="1" x14ac:dyDescent="0.25">
      <c r="A5" t="s">
        <v>13</v>
      </c>
    </row>
    <row r="6" spans="1:9" ht="15" customHeight="1" thickBot="1" x14ac:dyDescent="0.3"/>
    <row r="7" spans="1:9" s="1" customFormat="1" ht="15.75" thickBot="1" x14ac:dyDescent="0.3">
      <c r="A7" s="3"/>
      <c r="B7" s="3"/>
      <c r="C7" s="3"/>
      <c r="D7" s="73" t="s">
        <v>42</v>
      </c>
      <c r="E7" s="72"/>
      <c r="F7" s="74"/>
      <c r="G7" s="50" t="s">
        <v>38</v>
      </c>
      <c r="H7" s="29" t="s">
        <v>43</v>
      </c>
    </row>
    <row r="8" spans="1:9" ht="30.75" thickBot="1" x14ac:dyDescent="0.3">
      <c r="A8" s="5" t="s">
        <v>7</v>
      </c>
      <c r="B8" s="6" t="s">
        <v>8</v>
      </c>
      <c r="C8" s="41" t="s">
        <v>9</v>
      </c>
      <c r="D8" s="48" t="s">
        <v>4</v>
      </c>
      <c r="E8" s="24" t="s">
        <v>5</v>
      </c>
      <c r="F8" s="27" t="s">
        <v>6</v>
      </c>
      <c r="G8" s="51" t="s">
        <v>30</v>
      </c>
      <c r="H8" s="49" t="s">
        <v>30</v>
      </c>
      <c r="I8" s="28"/>
    </row>
    <row r="9" spans="1:9" ht="31.5" x14ac:dyDescent="0.25">
      <c r="A9" s="9">
        <v>1</v>
      </c>
      <c r="B9" s="62" t="s">
        <v>15</v>
      </c>
      <c r="C9" s="42" t="s">
        <v>40</v>
      </c>
      <c r="D9" s="58">
        <f>'[2]MJ 2021'!$O$11</f>
        <v>75655.88</v>
      </c>
      <c r="E9" s="14">
        <v>3104</v>
      </c>
      <c r="F9" s="55">
        <f>D9/E9</f>
        <v>24.373672680412373</v>
      </c>
      <c r="G9" s="52">
        <v>25.5</v>
      </c>
      <c r="H9" s="45">
        <v>25.5</v>
      </c>
      <c r="I9" t="s">
        <v>37</v>
      </c>
    </row>
    <row r="10" spans="1:9" ht="31.5" x14ac:dyDescent="0.25">
      <c r="A10" s="10">
        <v>2</v>
      </c>
      <c r="B10" s="12" t="s">
        <v>16</v>
      </c>
      <c r="C10" s="43" t="s">
        <v>23</v>
      </c>
      <c r="D10" s="59">
        <f>('[2]MJ 2021'!$O$4+'[2]MJ 2021'!$O$5)/1000</f>
        <v>13912.698</v>
      </c>
      <c r="E10" s="15">
        <v>1</v>
      </c>
      <c r="F10" s="56">
        <f>D10/E10</f>
        <v>13912.698</v>
      </c>
      <c r="G10" s="53">
        <v>14500</v>
      </c>
      <c r="H10" s="46">
        <v>14500</v>
      </c>
    </row>
    <row r="11" spans="1:9" ht="31.5" x14ac:dyDescent="0.25">
      <c r="A11" s="10">
        <v>3</v>
      </c>
      <c r="B11" s="12" t="s">
        <v>17</v>
      </c>
      <c r="C11" s="43" t="s">
        <v>41</v>
      </c>
      <c r="D11" s="60">
        <f>'[2]MJ 2021'!$O$14</f>
        <v>462.01</v>
      </c>
      <c r="E11" s="15">
        <v>3104</v>
      </c>
      <c r="F11" s="56">
        <f t="shared" ref="F11:F12" si="0">D11/E11</f>
        <v>0.14884342783505156</v>
      </c>
      <c r="G11" s="53">
        <v>0.3</v>
      </c>
      <c r="H11" s="46">
        <v>0.3</v>
      </c>
      <c r="I11" t="s">
        <v>37</v>
      </c>
    </row>
    <row r="12" spans="1:9" ht="32.25" thickBot="1" x14ac:dyDescent="0.3">
      <c r="A12" s="17">
        <v>4</v>
      </c>
      <c r="B12" s="30" t="s">
        <v>18</v>
      </c>
      <c r="C12" s="44" t="s">
        <v>25</v>
      </c>
      <c r="D12" s="61">
        <f>'[2]MJ 2021'!$O$6/1000</f>
        <v>145.14699999999999</v>
      </c>
      <c r="E12" s="32">
        <v>1</v>
      </c>
      <c r="F12" s="57">
        <f t="shared" si="0"/>
        <v>145.14699999999999</v>
      </c>
      <c r="G12" s="54">
        <v>139</v>
      </c>
      <c r="H12" s="47">
        <v>145</v>
      </c>
    </row>
    <row r="13" spans="1:9" ht="15" customHeight="1" x14ac:dyDescent="0.25"/>
    <row r="14" spans="1:9" ht="15" customHeight="1" x14ac:dyDescent="0.25">
      <c r="B14" s="34"/>
    </row>
    <row r="15" spans="1:9" ht="15" customHeight="1" x14ac:dyDescent="0.25"/>
    <row r="16" spans="1:9" ht="15" customHeight="1" x14ac:dyDescent="0.25">
      <c r="A16" t="s">
        <v>1</v>
      </c>
      <c r="B16" s="34">
        <v>44596</v>
      </c>
      <c r="C16" t="s">
        <v>35</v>
      </c>
    </row>
    <row r="17" spans="3:3" ht="15" customHeight="1" x14ac:dyDescent="0.25"/>
    <row r="18" spans="3:3" ht="15" customHeight="1" x14ac:dyDescent="0.25">
      <c r="C18" t="s">
        <v>36</v>
      </c>
    </row>
    <row r="19" spans="3:3" ht="15" customHeight="1" x14ac:dyDescent="0.25"/>
    <row r="20" spans="3:3" ht="15" customHeight="1" x14ac:dyDescent="0.25"/>
    <row r="21" spans="3:3" ht="15" customHeight="1" x14ac:dyDescent="0.25"/>
  </sheetData>
  <mergeCells count="1">
    <mergeCell ref="D7:F7"/>
  </mergeCells>
  <pageMargins left="0.70866141732283472" right="0.70866141732283472" top="0.94488188976377963" bottom="0.78740157480314965" header="0.31496062992125984" footer="0.31496062992125984"/>
  <pageSetup paperSize="9" scale="80" fitToHeight="2" orientation="landscape" horizontalDpi="300" verticalDpi="300" r:id="rId1"/>
  <headerFooter>
    <oddHeader>&amp;L&amp;"-,Tučné"&amp;12Fakultní nemocnice Olomouc 
Oddělení energetiky&amp;CUkazatele energetické náročnosti&amp;R&amp;9Dokument č.: &amp;11
&amp;"-,Tučné"&amp;12Fm-06&amp;"-,Obyčejné"&amp;11
&amp;9Verze č.:  1</oddHeader>
    <oddFooter>&amp;LFNOL_OE_Fm_06_&amp;"-,Tučné"Ukazatele_energeticke_narocnosti&amp;"-,Obyčejné"_platnost_od_&amp;K00000014_11_2018&amp;RList 1 (celkem 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9B0DB-F0C3-4DDA-9DC3-264871895BF6}">
  <sheetPr>
    <tabColor rgb="FFFFC000"/>
    <pageSetUpPr fitToPage="1"/>
  </sheetPr>
  <dimension ref="A1:I21"/>
  <sheetViews>
    <sheetView zoomScaleNormal="100" workbookViewId="0">
      <selection activeCell="D9" sqref="D9"/>
    </sheetView>
  </sheetViews>
  <sheetFormatPr defaultColWidth="8.5703125" defaultRowHeight="12.75" customHeight="1" x14ac:dyDescent="0.25"/>
  <cols>
    <col min="1" max="1" width="10.42578125" customWidth="1"/>
    <col min="2" max="2" width="22.85546875" customWidth="1"/>
    <col min="3" max="3" width="32.85546875" bestFit="1" customWidth="1"/>
    <col min="4" max="6" width="10" customWidth="1"/>
    <col min="7" max="8" width="12.140625" customWidth="1"/>
  </cols>
  <sheetData>
    <row r="1" spans="1:9" ht="21" x14ac:dyDescent="0.35">
      <c r="A1" s="2" t="s">
        <v>0</v>
      </c>
    </row>
    <row r="2" spans="1:9" ht="15" customHeight="1" x14ac:dyDescent="0.35">
      <c r="A2" s="2"/>
    </row>
    <row r="3" spans="1:9" ht="15" customHeight="1" x14ac:dyDescent="0.25">
      <c r="A3" t="s">
        <v>11</v>
      </c>
    </row>
    <row r="4" spans="1:9" ht="15" customHeight="1" x14ac:dyDescent="0.25">
      <c r="A4" t="s">
        <v>12</v>
      </c>
    </row>
    <row r="5" spans="1:9" ht="15" customHeight="1" x14ac:dyDescent="0.25">
      <c r="A5" t="s">
        <v>13</v>
      </c>
    </row>
    <row r="6" spans="1:9" ht="15" customHeight="1" thickBot="1" x14ac:dyDescent="0.3"/>
    <row r="7" spans="1:9" s="1" customFormat="1" ht="15.75" thickBot="1" x14ac:dyDescent="0.3">
      <c r="A7" s="3"/>
      <c r="B7" s="3"/>
      <c r="C7" s="3"/>
      <c r="D7" s="73" t="s">
        <v>45</v>
      </c>
      <c r="E7" s="72"/>
      <c r="F7" s="74"/>
      <c r="G7" s="29" t="s">
        <v>43</v>
      </c>
      <c r="H7" s="29" t="s">
        <v>44</v>
      </c>
    </row>
    <row r="8" spans="1:9" ht="30.75" thickBot="1" x14ac:dyDescent="0.3">
      <c r="A8" s="5" t="s">
        <v>7</v>
      </c>
      <c r="B8" s="6" t="s">
        <v>8</v>
      </c>
      <c r="C8" s="41" t="s">
        <v>9</v>
      </c>
      <c r="D8" s="48" t="s">
        <v>4</v>
      </c>
      <c r="E8" s="24" t="s">
        <v>5</v>
      </c>
      <c r="F8" s="27" t="s">
        <v>6</v>
      </c>
      <c r="G8" s="49" t="s">
        <v>30</v>
      </c>
      <c r="H8" s="49" t="s">
        <v>30</v>
      </c>
      <c r="I8" s="28"/>
    </row>
    <row r="9" spans="1:9" ht="31.5" x14ac:dyDescent="0.25">
      <c r="A9" s="9">
        <v>1</v>
      </c>
      <c r="B9" s="63" t="s">
        <v>15</v>
      </c>
      <c r="C9" s="42" t="s">
        <v>40</v>
      </c>
      <c r="D9" s="58">
        <f>'[3]MJ 2022'!$O$11</f>
        <v>68611.53</v>
      </c>
      <c r="E9" s="65">
        <f>[3]denostupně!$F$17</f>
        <v>2716.2</v>
      </c>
      <c r="F9" s="55">
        <f>D9/E9</f>
        <v>25.260117075325823</v>
      </c>
      <c r="G9" s="45">
        <v>25.5</v>
      </c>
      <c r="H9" s="45">
        <v>25.5</v>
      </c>
    </row>
    <row r="10" spans="1:9" ht="31.5" x14ac:dyDescent="0.25">
      <c r="A10" s="10">
        <v>2</v>
      </c>
      <c r="B10" s="12" t="s">
        <v>16</v>
      </c>
      <c r="C10" s="43" t="s">
        <v>23</v>
      </c>
      <c r="D10" s="59">
        <f>('[3]MJ 2022'!$O$4+'[3]MJ 2022'!$O$5)/1000</f>
        <v>64515.76945131526</v>
      </c>
      <c r="E10" s="15">
        <v>1</v>
      </c>
      <c r="F10" s="56">
        <f>D10/E10</f>
        <v>64515.76945131526</v>
      </c>
      <c r="G10" s="46">
        <v>14500</v>
      </c>
      <c r="H10" s="46">
        <v>14500</v>
      </c>
    </row>
    <row r="11" spans="1:9" ht="31.5" x14ac:dyDescent="0.25">
      <c r="A11" s="10">
        <v>3</v>
      </c>
      <c r="B11" s="12" t="s">
        <v>17</v>
      </c>
      <c r="C11" s="43" t="s">
        <v>41</v>
      </c>
      <c r="D11" s="60">
        <f>'[3]MJ 2022'!$O$14</f>
        <v>736.23</v>
      </c>
      <c r="E11" s="66">
        <f>E9</f>
        <v>2716.2</v>
      </c>
      <c r="F11" s="56">
        <f t="shared" ref="F11:F12" si="0">D11/E11</f>
        <v>0.27105146896399385</v>
      </c>
      <c r="G11" s="46">
        <v>0.3</v>
      </c>
      <c r="H11" s="46">
        <v>0.3</v>
      </c>
    </row>
    <row r="12" spans="1:9" ht="32.25" thickBot="1" x14ac:dyDescent="0.3">
      <c r="A12" s="17">
        <v>4</v>
      </c>
      <c r="B12" s="30" t="s">
        <v>18</v>
      </c>
      <c r="C12" s="44" t="s">
        <v>25</v>
      </c>
      <c r="D12" s="61">
        <f>'[3]MJ 2022'!$O$6/1000</f>
        <v>834.27466233209987</v>
      </c>
      <c r="E12" s="32">
        <v>1</v>
      </c>
      <c r="F12" s="57">
        <f t="shared" si="0"/>
        <v>834.27466233209987</v>
      </c>
      <c r="G12" s="47">
        <v>145</v>
      </c>
      <c r="H12" s="47">
        <v>140</v>
      </c>
    </row>
    <row r="13" spans="1:9" ht="15" customHeight="1" x14ac:dyDescent="0.25"/>
    <row r="14" spans="1:9" ht="15" customHeight="1" x14ac:dyDescent="0.25">
      <c r="B14" s="34"/>
    </row>
    <row r="15" spans="1:9" ht="15" customHeight="1" x14ac:dyDescent="0.25"/>
    <row r="16" spans="1:9" ht="15" customHeight="1" x14ac:dyDescent="0.25">
      <c r="A16" t="s">
        <v>1</v>
      </c>
      <c r="B16" s="34">
        <v>44959</v>
      </c>
      <c r="C16" t="s">
        <v>35</v>
      </c>
    </row>
    <row r="17" spans="3:3" ht="15" customHeight="1" x14ac:dyDescent="0.25"/>
    <row r="18" spans="3:3" ht="15" customHeight="1" x14ac:dyDescent="0.25">
      <c r="C18" t="s">
        <v>36</v>
      </c>
    </row>
    <row r="19" spans="3:3" ht="15" customHeight="1" x14ac:dyDescent="0.25"/>
    <row r="20" spans="3:3" ht="15" customHeight="1" x14ac:dyDescent="0.25"/>
    <row r="21" spans="3:3" ht="15" customHeight="1" x14ac:dyDescent="0.25"/>
  </sheetData>
  <mergeCells count="1">
    <mergeCell ref="D7:F7"/>
  </mergeCells>
  <pageMargins left="0.70866141732283472" right="0.70866141732283472" top="0.94488188976377963" bottom="0.78740157480314965" header="0.31496062992125984" footer="0.31496062992125984"/>
  <pageSetup paperSize="9" scale="80" fitToHeight="2" orientation="landscape" horizontalDpi="300" verticalDpi="300" r:id="rId1"/>
  <headerFooter>
    <oddHeader>&amp;L&amp;"-,Tučné"&amp;12Fakultní nemocnice Olomouc 
Oddělení energetiky&amp;CUkazatele energetické náročnosti&amp;R&amp;9Dokument č.: &amp;11
&amp;"-,Tučné"&amp;12Fm-06&amp;"-,Obyčejné"&amp;11
&amp;9Verze č.:  1</oddHeader>
    <oddFooter>&amp;LFNOL_OE_Fm_06_&amp;"-,Tučné"Ukazatele_energeticke_narocnosti&amp;"-,Obyčejné"_platnost_od_&amp;K00000014_11_2018&amp;RList 1 (celkem 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4F7A4-012A-4B52-9C91-07B1EA75FA37}">
  <sheetPr>
    <tabColor rgb="FFFFC000"/>
    <pageSetUpPr fitToPage="1"/>
  </sheetPr>
  <dimension ref="A1:I21"/>
  <sheetViews>
    <sheetView tabSelected="1" zoomScaleNormal="100" workbookViewId="0">
      <selection activeCell="H12" sqref="H12"/>
    </sheetView>
  </sheetViews>
  <sheetFormatPr defaultColWidth="8.5703125" defaultRowHeight="12.75" customHeight="1" x14ac:dyDescent="0.25"/>
  <cols>
    <col min="1" max="1" width="10.42578125" customWidth="1"/>
    <col min="2" max="2" width="22.85546875" customWidth="1"/>
    <col min="3" max="3" width="32.85546875" bestFit="1" customWidth="1"/>
    <col min="4" max="6" width="10" customWidth="1"/>
    <col min="7" max="8" width="12.140625" customWidth="1"/>
  </cols>
  <sheetData>
    <row r="1" spans="1:9" ht="21" x14ac:dyDescent="0.35">
      <c r="A1" s="2" t="s">
        <v>0</v>
      </c>
    </row>
    <row r="2" spans="1:9" ht="15" customHeight="1" x14ac:dyDescent="0.35">
      <c r="A2" s="2"/>
    </row>
    <row r="3" spans="1:9" ht="15" customHeight="1" x14ac:dyDescent="0.25">
      <c r="A3" t="s">
        <v>11</v>
      </c>
    </row>
    <row r="4" spans="1:9" ht="15" customHeight="1" x14ac:dyDescent="0.25">
      <c r="A4" t="s">
        <v>12</v>
      </c>
    </row>
    <row r="5" spans="1:9" ht="15" customHeight="1" x14ac:dyDescent="0.25">
      <c r="A5" t="s">
        <v>13</v>
      </c>
    </row>
    <row r="6" spans="1:9" ht="15" customHeight="1" thickBot="1" x14ac:dyDescent="0.3"/>
    <row r="7" spans="1:9" s="1" customFormat="1" ht="15.75" thickBot="1" x14ac:dyDescent="0.3">
      <c r="A7" s="3"/>
      <c r="B7" s="3"/>
      <c r="C7" s="3"/>
      <c r="D7" s="73" t="s">
        <v>46</v>
      </c>
      <c r="E7" s="72"/>
      <c r="F7" s="74"/>
      <c r="G7" s="29" t="s">
        <v>44</v>
      </c>
      <c r="H7" s="29" t="s">
        <v>47</v>
      </c>
    </row>
    <row r="8" spans="1:9" ht="30.75" thickBot="1" x14ac:dyDescent="0.3">
      <c r="A8" s="5" t="s">
        <v>7</v>
      </c>
      <c r="B8" s="6" t="s">
        <v>8</v>
      </c>
      <c r="C8" s="41" t="s">
        <v>9</v>
      </c>
      <c r="D8" s="48" t="s">
        <v>4</v>
      </c>
      <c r="E8" s="24" t="s">
        <v>5</v>
      </c>
      <c r="F8" s="27" t="s">
        <v>6</v>
      </c>
      <c r="G8" s="49" t="s">
        <v>30</v>
      </c>
      <c r="H8" s="49" t="s">
        <v>30</v>
      </c>
      <c r="I8" s="28"/>
    </row>
    <row r="9" spans="1:9" ht="31.5" x14ac:dyDescent="0.25">
      <c r="A9" s="9">
        <v>1</v>
      </c>
      <c r="B9" s="64" t="s">
        <v>15</v>
      </c>
      <c r="C9" s="42" t="s">
        <v>40</v>
      </c>
      <c r="D9" s="58">
        <f>'[4]mj 2023'!$O$11/277.77778</f>
        <v>59614.770017643597</v>
      </c>
      <c r="E9" s="65">
        <v>2563</v>
      </c>
      <c r="F9" s="55">
        <f>D9/E9</f>
        <v>23.259762004542957</v>
      </c>
      <c r="G9" s="45">
        <v>25.5</v>
      </c>
      <c r="H9" s="67">
        <v>25</v>
      </c>
    </row>
    <row r="10" spans="1:9" ht="31.5" x14ac:dyDescent="0.25">
      <c r="A10" s="10">
        <v>2</v>
      </c>
      <c r="B10" s="12" t="s">
        <v>16</v>
      </c>
      <c r="C10" s="43" t="s">
        <v>23</v>
      </c>
      <c r="D10" s="59">
        <f>('[4]mj 2023'!$O$4+'[4]mj 2023'!$O$5)/1000</f>
        <v>14149.02</v>
      </c>
      <c r="E10" s="15">
        <v>1</v>
      </c>
      <c r="F10" s="56">
        <f>D10/E10</f>
        <v>14149.02</v>
      </c>
      <c r="G10" s="46">
        <v>14500</v>
      </c>
      <c r="H10" s="46">
        <v>14300</v>
      </c>
    </row>
    <row r="11" spans="1:9" ht="31.5" x14ac:dyDescent="0.25">
      <c r="A11" s="10">
        <v>3</v>
      </c>
      <c r="B11" s="12" t="s">
        <v>17</v>
      </c>
      <c r="C11" s="43" t="s">
        <v>41</v>
      </c>
      <c r="D11" s="60">
        <f>'[4]mj 2023'!$O$14/277.77778</f>
        <v>671.92000189936005</v>
      </c>
      <c r="E11" s="66">
        <f>E9</f>
        <v>2563</v>
      </c>
      <c r="F11" s="56">
        <f t="shared" ref="F11:F12" si="0">D11/E11</f>
        <v>0.26216153019873589</v>
      </c>
      <c r="G11" s="46">
        <v>0.3</v>
      </c>
      <c r="H11" s="46">
        <v>0.28999999999999998</v>
      </c>
    </row>
    <row r="12" spans="1:9" ht="32.25" thickBot="1" x14ac:dyDescent="0.3">
      <c r="A12" s="17">
        <v>4</v>
      </c>
      <c r="B12" s="30" t="s">
        <v>18</v>
      </c>
      <c r="C12" s="44" t="s">
        <v>25</v>
      </c>
      <c r="D12" s="61">
        <f>'[4]mj 2023'!$O$6/1000</f>
        <v>138.30000000000001</v>
      </c>
      <c r="E12" s="32">
        <v>1</v>
      </c>
      <c r="F12" s="57">
        <f t="shared" si="0"/>
        <v>138.30000000000001</v>
      </c>
      <c r="G12" s="47">
        <v>140</v>
      </c>
      <c r="H12" s="47">
        <v>140</v>
      </c>
    </row>
    <row r="13" spans="1:9" ht="15" customHeight="1" x14ac:dyDescent="0.25"/>
    <row r="14" spans="1:9" ht="15" customHeight="1" x14ac:dyDescent="0.25">
      <c r="B14" s="34"/>
    </row>
    <row r="15" spans="1:9" ht="15" customHeight="1" x14ac:dyDescent="0.25"/>
    <row r="16" spans="1:9" ht="15" customHeight="1" x14ac:dyDescent="0.25">
      <c r="A16" t="s">
        <v>1</v>
      </c>
      <c r="B16" s="34">
        <v>45324</v>
      </c>
      <c r="C16" t="s">
        <v>35</v>
      </c>
    </row>
    <row r="17" spans="3:3" ht="15" customHeight="1" x14ac:dyDescent="0.25"/>
    <row r="18" spans="3:3" ht="15" customHeight="1" x14ac:dyDescent="0.25">
      <c r="C18" t="s">
        <v>36</v>
      </c>
    </row>
    <row r="19" spans="3:3" ht="15" customHeight="1" x14ac:dyDescent="0.25"/>
    <row r="20" spans="3:3" ht="15" customHeight="1" x14ac:dyDescent="0.25"/>
    <row r="21" spans="3:3" ht="15" customHeight="1" x14ac:dyDescent="0.25"/>
  </sheetData>
  <mergeCells count="1">
    <mergeCell ref="D7:F7"/>
  </mergeCells>
  <pageMargins left="0.70866141732283472" right="0.70866141732283472" top="0.94488188976377963" bottom="0.78740157480314965" header="0.31496062992125984" footer="0.31496062992125984"/>
  <pageSetup paperSize="9" scale="80" fitToHeight="2" orientation="landscape" horizontalDpi="300" verticalDpi="300" r:id="rId1"/>
  <headerFooter>
    <oddHeader>&amp;L&amp;"-,Tučné"&amp;12Fakultní nemocnice Olomouc 
Oddělení energetiky&amp;CUkazatele energetické náročnosti&amp;R&amp;9Dokument č.: &amp;11
&amp;"-,Tučné"&amp;12Fm-06&amp;"-,Obyčejné"&amp;11
&amp;9Verze č.:  1</oddHeader>
    <oddFooter>&amp;LFNOL_OE_Fm_06_&amp;"-,Tučné"Ukazatele_energeticke_narocnosti&amp;"-,Obyčejné"_platnost_od_&amp;K00000014_11_2018&amp;RList 1 (celkem 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EnPI</vt:lpstr>
      <vt:lpstr>EnPI 2018</vt:lpstr>
      <vt:lpstr>EnPI 2019</vt:lpstr>
      <vt:lpstr>EnPI 2020</vt:lpstr>
      <vt:lpstr>EnPI 2021</vt:lpstr>
      <vt:lpstr>EnPI 2022</vt:lpstr>
      <vt:lpstr>EnPI 2023</vt:lpstr>
      <vt:lpstr>EnPI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Eyer Jan, Ing.</cp:lastModifiedBy>
  <cp:lastPrinted>2022-01-27T15:39:54Z</cp:lastPrinted>
  <dcterms:created xsi:type="dcterms:W3CDTF">2013-01-17T15:29:39Z</dcterms:created>
  <dcterms:modified xsi:type="dcterms:W3CDTF">2024-02-06T09:58:26Z</dcterms:modified>
</cp:coreProperties>
</file>