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9045"/>
  </bookViews>
  <sheets>
    <sheet name="9501,9502" sheetId="1" r:id="rId1"/>
  </sheets>
  <calcPr calcId="162913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1"/>
  <c r="P61"/>
  <c r="P60"/>
  <c r="Q60" s="1"/>
  <c r="P52"/>
  <c r="Q52" s="1"/>
  <c r="P51"/>
  <c r="P50"/>
  <c r="P92"/>
  <c r="Q92" s="1"/>
  <c r="P91"/>
  <c r="Q91" s="1"/>
  <c r="P90"/>
  <c r="Q90" s="1"/>
  <c r="P89"/>
  <c r="Q89" s="1"/>
  <c r="P88"/>
  <c r="Q88" s="1"/>
  <c r="Q62"/>
  <c r="Q61"/>
  <c r="O60"/>
  <c r="O55"/>
  <c r="I85"/>
  <c r="I57"/>
  <c r="I30"/>
  <c r="I31" s="1"/>
  <c r="Q78"/>
  <c r="Q74"/>
  <c r="P78"/>
  <c r="P74"/>
  <c r="Q51"/>
  <c r="Q50"/>
  <c r="Q14"/>
  <c r="F31"/>
  <c r="E31"/>
  <c r="H30"/>
  <c r="H31" s="1"/>
  <c r="G30"/>
  <c r="G31" s="1"/>
  <c r="F30"/>
  <c r="E30"/>
  <c r="D30"/>
  <c r="D31" s="1"/>
  <c r="C30"/>
  <c r="C31" s="1"/>
  <c r="H57"/>
  <c r="G57"/>
  <c r="F57"/>
  <c r="E57"/>
  <c r="D57"/>
  <c r="C57"/>
  <c r="H85"/>
  <c r="G85"/>
  <c r="F85"/>
  <c r="E85"/>
  <c r="D85"/>
  <c r="C85"/>
  <c r="O85" s="1"/>
  <c r="N70"/>
  <c r="M70"/>
  <c r="L70"/>
  <c r="K70"/>
  <c r="J70"/>
  <c r="I70"/>
  <c r="H70"/>
  <c r="G70"/>
  <c r="F70"/>
  <c r="E70"/>
  <c r="D70"/>
  <c r="C70"/>
  <c r="O70" s="1"/>
  <c r="O69"/>
  <c r="P77" s="1"/>
  <c r="Q77" s="1"/>
  <c r="O68"/>
  <c r="P76" s="1"/>
  <c r="Q76" s="1"/>
  <c r="O67"/>
  <c r="P75" s="1"/>
  <c r="Q75" s="1"/>
  <c r="O66"/>
  <c r="N92"/>
  <c r="M92"/>
  <c r="L92"/>
  <c r="K92"/>
  <c r="J92"/>
  <c r="I92"/>
  <c r="H92"/>
  <c r="G92"/>
  <c r="F92"/>
  <c r="E92"/>
  <c r="D92"/>
  <c r="C92"/>
  <c r="O91"/>
  <c r="O90"/>
  <c r="O89"/>
  <c r="O88"/>
  <c r="N85"/>
  <c r="M85"/>
  <c r="L85"/>
  <c r="K85"/>
  <c r="J85"/>
  <c r="O84"/>
  <c r="O83"/>
  <c r="O82"/>
  <c r="O81"/>
  <c r="O74"/>
  <c r="N78"/>
  <c r="D78"/>
  <c r="E78"/>
  <c r="F78"/>
  <c r="G78"/>
  <c r="H78"/>
  <c r="I78"/>
  <c r="J78"/>
  <c r="K78"/>
  <c r="L78"/>
  <c r="M78"/>
  <c r="C78"/>
  <c r="C47"/>
  <c r="O92" l="1"/>
  <c r="O78"/>
  <c r="O77"/>
  <c r="O76"/>
  <c r="O75"/>
  <c r="O36"/>
  <c r="O37"/>
  <c r="O38"/>
  <c r="O26"/>
  <c r="O27"/>
  <c r="O28"/>
  <c r="O16"/>
  <c r="O17"/>
  <c r="O18"/>
  <c r="O6"/>
  <c r="O7"/>
  <c r="O8"/>
  <c r="N62"/>
  <c r="M62"/>
  <c r="L62"/>
  <c r="K62"/>
  <c r="J62"/>
  <c r="I62"/>
  <c r="H62"/>
  <c r="G62"/>
  <c r="F62"/>
  <c r="E62"/>
  <c r="D62"/>
  <c r="C62"/>
  <c r="O61"/>
  <c r="N57"/>
  <c r="M57"/>
  <c r="L57"/>
  <c r="K57"/>
  <c r="J57"/>
  <c r="O56"/>
  <c r="N52"/>
  <c r="M52"/>
  <c r="L52"/>
  <c r="K52"/>
  <c r="J52"/>
  <c r="I52"/>
  <c r="H52"/>
  <c r="G52"/>
  <c r="F52"/>
  <c r="E52"/>
  <c r="D52"/>
  <c r="C52"/>
  <c r="O51"/>
  <c r="O50"/>
  <c r="P38" l="1"/>
  <c r="Q38" s="1"/>
  <c r="P18"/>
  <c r="Q18" s="1"/>
  <c r="P37"/>
  <c r="Q37" s="1"/>
  <c r="P36"/>
  <c r="Q36" s="1"/>
  <c r="P17"/>
  <c r="Q17" s="1"/>
  <c r="P16"/>
  <c r="Q16" s="1"/>
  <c r="O52"/>
  <c r="O62"/>
  <c r="O57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O39"/>
  <c r="O35"/>
  <c r="O34"/>
  <c r="N30"/>
  <c r="N31" s="1"/>
  <c r="M30"/>
  <c r="M31" s="1"/>
  <c r="L30"/>
  <c r="L31" s="1"/>
  <c r="K30"/>
  <c r="K31" s="1"/>
  <c r="J30"/>
  <c r="J31" s="1"/>
  <c r="O29"/>
  <c r="O25"/>
  <c r="O24"/>
  <c r="P39" l="1"/>
  <c r="Q39" s="1"/>
  <c r="P34"/>
  <c r="Q34" s="1"/>
  <c r="P35"/>
  <c r="Q35" s="1"/>
  <c r="O40"/>
  <c r="O41" s="1"/>
  <c r="C41"/>
  <c r="O30"/>
  <c r="O31" l="1"/>
  <c r="P40"/>
  <c r="Q40" s="1"/>
  <c r="N20"/>
  <c r="N21" s="1"/>
  <c r="M20"/>
  <c r="M21" s="1"/>
  <c r="L20"/>
  <c r="L21" s="1"/>
  <c r="K20"/>
  <c r="K21" s="1"/>
  <c r="J20"/>
  <c r="J21" s="1"/>
  <c r="I20"/>
  <c r="I21" s="1"/>
  <c r="H20"/>
  <c r="H21" s="1"/>
  <c r="G20"/>
  <c r="G21" s="1"/>
  <c r="F20"/>
  <c r="F21" s="1"/>
  <c r="E20"/>
  <c r="E21" s="1"/>
  <c r="D20"/>
  <c r="D21" s="1"/>
  <c r="C20"/>
  <c r="C21" s="1"/>
  <c r="O19"/>
  <c r="O15"/>
  <c r="O14"/>
  <c r="O45"/>
  <c r="N47"/>
  <c r="E47"/>
  <c r="F47"/>
  <c r="G47"/>
  <c r="H47"/>
  <c r="I47"/>
  <c r="J47"/>
  <c r="K47"/>
  <c r="L47"/>
  <c r="M47"/>
  <c r="D47"/>
  <c r="O46"/>
  <c r="O47" l="1"/>
  <c r="P41"/>
  <c r="Q41" s="1"/>
  <c r="O20"/>
  <c r="O9"/>
  <c r="P19" s="1"/>
  <c r="Q19" s="1"/>
  <c r="O5"/>
  <c r="P15" s="1"/>
  <c r="Q15" s="1"/>
  <c r="O4"/>
  <c r="P14" s="1"/>
  <c r="D10"/>
  <c r="D11" s="1"/>
  <c r="E10"/>
  <c r="E11" s="1"/>
  <c r="F10"/>
  <c r="G10"/>
  <c r="G11" s="1"/>
  <c r="H10"/>
  <c r="H11" s="1"/>
  <c r="I10"/>
  <c r="I11" s="1"/>
  <c r="J10"/>
  <c r="J11" s="1"/>
  <c r="K10"/>
  <c r="K11" s="1"/>
  <c r="L10"/>
  <c r="L11" s="1"/>
  <c r="M10"/>
  <c r="M11" s="1"/>
  <c r="N10"/>
  <c r="N11" s="1"/>
  <c r="C10"/>
  <c r="C11" s="1"/>
  <c r="O21" l="1"/>
  <c r="F11"/>
  <c r="O10"/>
  <c r="O11" s="1"/>
  <c r="P21" l="1"/>
  <c r="Q21" s="1"/>
  <c r="P20"/>
  <c r="Q20" s="1"/>
</calcChain>
</file>

<file path=xl/sharedStrings.xml><?xml version="1.0" encoding="utf-8"?>
<sst xmlns="http://schemas.openxmlformats.org/spreadsheetml/2006/main" count="303" uniqueCount="35">
  <si>
    <t>Tržby</t>
  </si>
  <si>
    <t>Fixní náklady</t>
  </si>
  <si>
    <t>Náklady celkem</t>
  </si>
  <si>
    <t>Výsledek</t>
  </si>
  <si>
    <t>Osobní náklady</t>
  </si>
  <si>
    <t>MJ</t>
  </si>
  <si>
    <t>Kč</t>
  </si>
  <si>
    <t>ks</t>
  </si>
  <si>
    <t>Zaměstnanci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</si>
  <si>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</si>
  <si>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</si>
  <si>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</si>
  <si>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</si>
  <si>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</si>
  <si>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</si>
  <si>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</si>
  <si>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</si>
  <si>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</si>
  <si>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</si>
  <si>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</si>
  <si>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</si>
  <si>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</si>
  <si>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tis Kč</t>
  </si>
  <si>
    <t>nárůst/pokles</t>
  </si>
  <si>
    <t>9501, 9502 Provoz stravování</t>
  </si>
  <si>
    <t>Os.náklady/1 zaměstn.</t>
  </si>
  <si>
    <t>Var. náklady - zaměstnanci</t>
  </si>
  <si>
    <t>Var. náklady - externí</t>
  </si>
  <si>
    <t>Var. náklady - studenti</t>
  </si>
  <si>
    <t>Var. náklady - pacienti</t>
  </si>
  <si>
    <t>Počet jídel - zaměstnanci</t>
  </si>
  <si>
    <t>Počet jídel - externí</t>
  </si>
  <si>
    <t>Počet jídel - studenti</t>
  </si>
  <si>
    <t>Počet jídel - pacienti</t>
  </si>
  <si>
    <t>Počet jídel celkem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</si>
</sst>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2" fillId="0" borderId="9" xfId="0" applyFont="1" applyBorder="1"/>
    <xf numFmtId="0" fontId="2" fillId="0" borderId="13" xfId="0" applyFont="1" applyBorder="1"/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2" fillId="0" borderId="24" xfId="0" applyFont="1" applyBorder="1"/>
    <xf numFmtId="0" fontId="2" fillId="0" borderId="25" xfId="0" applyFont="1" applyBorder="1"/>
    <xf numFmtId="3" fontId="2" fillId="0" borderId="24" xfId="0" applyNumberFormat="1" applyFont="1" applyBorder="1"/>
    <xf numFmtId="3" fontId="2" fillId="0" borderId="26" xfId="0" applyNumberFormat="1" applyFont="1" applyBorder="1"/>
    <xf numFmtId="3" fontId="2" fillId="0" borderId="27" xfId="0" applyNumberFormat="1" applyFont="1" applyBorder="1"/>
    <xf numFmtId="3" fontId="3" fillId="0" borderId="28" xfId="0" applyNumberFormat="1" applyFont="1" applyBorder="1"/>
    <xf numFmtId="0" fontId="2" fillId="0" borderId="30" xfId="0" applyFont="1" applyBorder="1"/>
    <xf numFmtId="3" fontId="2" fillId="0" borderId="29" xfId="0" applyNumberFormat="1" applyFont="1" applyBorder="1"/>
    <xf numFmtId="3" fontId="2" fillId="0" borderId="31" xfId="0" applyNumberFormat="1" applyFont="1" applyBorder="1"/>
    <xf numFmtId="3" fontId="2" fillId="0" borderId="32" xfId="0" applyNumberFormat="1" applyFont="1" applyBorder="1"/>
    <xf numFmtId="3" fontId="3" fillId="0" borderId="33" xfId="0" applyNumberFormat="1" applyFont="1" applyBorder="1"/>
    <xf numFmtId="0" fontId="2" fillId="0" borderId="19" xfId="0" applyFont="1" applyBorder="1"/>
    <xf numFmtId="0" fontId="2" fillId="0" borderId="20" xfId="0" applyFont="1" applyBorder="1"/>
    <xf numFmtId="3" fontId="2" fillId="0" borderId="19" xfId="0" applyNumberFormat="1" applyFont="1" applyBorder="1"/>
    <xf numFmtId="3" fontId="2" fillId="0" borderId="21" xfId="0" applyNumberFormat="1" applyFont="1" applyBorder="1"/>
    <xf numFmtId="3" fontId="2" fillId="0" borderId="22" xfId="0" applyNumberFormat="1" applyFont="1" applyBorder="1"/>
    <xf numFmtId="3" fontId="3" fillId="0" borderId="23" xfId="0" applyNumberFormat="1" applyFont="1" applyBorder="1"/>
    <xf numFmtId="3" fontId="2" fillId="0" borderId="34" xfId="0" applyNumberFormat="1" applyFont="1" applyBorder="1"/>
    <xf numFmtId="0" fontId="2" fillId="0" borderId="12" xfId="0" applyFont="1" applyBorder="1"/>
    <xf numFmtId="0" fontId="2" fillId="0" borderId="27" xfId="0" applyFont="1" applyBorder="1"/>
    <xf numFmtId="3" fontId="2" fillId="0" borderId="35" xfId="0" applyNumberFormat="1" applyFont="1" applyBorder="1"/>
    <xf numFmtId="3" fontId="4" fillId="0" borderId="18" xfId="0" applyNumberFormat="1" applyFont="1" applyBorder="1"/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10" fontId="2" fillId="0" borderId="27" xfId="0" applyNumberFormat="1" applyFont="1" applyBorder="1"/>
    <xf numFmtId="10" fontId="2" fillId="0" borderId="32" xfId="0" applyNumberFormat="1" applyFont="1" applyBorder="1"/>
    <xf numFmtId="10" fontId="2" fillId="0" borderId="22" xfId="0" applyNumberFormat="1" applyFont="1" applyBorder="1"/>
    <xf numFmtId="3" fontId="4" fillId="0" borderId="24" xfId="0" applyNumberFormat="1" applyFont="1" applyBorder="1"/>
    <xf numFmtId="10" fontId="4" fillId="0" borderId="27" xfId="0" applyNumberFormat="1" applyFont="1" applyBorder="1"/>
    <xf numFmtId="3" fontId="4" fillId="0" borderId="1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1" xfId="0" applyNumberFormat="1" applyFont="1" applyBorder="1"/>
    <xf numFmtId="3" fontId="4" fillId="0" borderId="0" xfId="0" applyNumberFormat="1" applyFont="1" applyBorder="1"/>
    <xf numFmtId="10" fontId="4" fillId="0" borderId="0" xfId="0" applyNumberFormat="1" applyFont="1" applyBorder="1"/>
    <xf numFmtId="3" fontId="2" fillId="0" borderId="28" xfId="0" applyNumberFormat="1" applyFont="1" applyBorder="1"/>
    <xf numFmtId="0" fontId="2" fillId="0" borderId="3" xfId="0" applyFont="1" applyBorder="1"/>
    <xf numFmtId="0" fontId="2" fillId="0" borderId="14" xfId="0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4" fontId="5" fillId="0" borderId="17" xfId="0" applyNumberFormat="1" applyFont="1" applyBorder="1"/>
    <xf numFmtId="3" fontId="5" fillId="0" borderId="17" xfId="0" applyNumberFormat="1" applyFont="1" applyBorder="1"/>
    <xf numFmtId="0" fontId="2" fillId="0" borderId="15" xfId="0" applyFont="1" applyBorder="1"/>
    <xf numFmtId="10" fontId="2" fillId="0" borderId="5" xfId="0" applyNumberFormat="1" applyFont="1" applyBorder="1"/>
    <xf numFmtId="10" fontId="2" fillId="0" borderId="8" xfId="0" applyNumberFormat="1" applyFont="1" applyBorder="1"/>
    <xf numFmtId="3" fontId="2" fillId="0" borderId="9" xfId="0" applyNumberFormat="1" applyFont="1" applyBorder="1"/>
    <xf numFmtId="10" fontId="2" fillId="0" borderId="11" xfId="0" applyNumberFormat="1" applyFont="1" applyBorder="1"/>
    <xf numFmtId="0" fontId="0" fillId="0" borderId="6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4" fillId="0" borderId="36" xfId="0" applyNumberFormat="1" applyFont="1" applyBorder="1"/>
    <xf numFmtId="0" fontId="0" fillId="0" borderId="29" xfId="0" applyFont="1" applyBorder="1"/>
    <xf numFmtId="0" fontId="0" fillId="0" borderId="1" xfId="0" applyFont="1" applyBorder="1"/>
    <xf numFmtId="3" fontId="2" fillId="0" borderId="38" xfId="0" applyNumberFormat="1" applyFont="1" applyBorder="1"/>
    <xf numFmtId="3" fontId="2" fillId="0" borderId="2" xfId="0" applyNumberFormat="1" applyFont="1" applyBorder="1"/>
    <xf numFmtId="3" fontId="3" fillId="0" borderId="39" xfId="0" applyNumberFormat="1" applyFont="1" applyBorder="1"/>
    <xf numFmtId="0" fontId="0" fillId="0" borderId="24" xfId="0" applyFont="1" applyBorder="1"/>
    <xf numFmtId="0" fontId="0" fillId="0" borderId="37" xfId="0" applyFont="1" applyBorder="1"/>
    <xf numFmtId="0" fontId="0" fillId="0" borderId="30" xfId="0" applyFont="1" applyBorder="1"/>
    <xf numFmtId="0" fontId="0" fillId="0" borderId="25" xfId="0" applyFont="1" applyBorder="1"/>
    <xf numFmtId="10" fontId="4" fillId="0" borderId="40" xfId="0" applyNumberFormat="1" applyFont="1" applyBorder="1"/>
    <xf numFmtId="3" fontId="4" fillId="0" borderId="28" xfId="0" applyNumberFormat="1" applyFont="1" applyBorder="1"/>
    <xf numFmtId="0" fontId="0" fillId="0" borderId="0" xfId="0" applyFont="1" applyBorder="1"/>
    <xf numFmtId="3" fontId="3" fillId="0" borderId="0" xfId="0" applyNumberFormat="1" applyFont="1" applyBorder="1"/>
    <xf numFmtId="3" fontId="2" fillId="0" borderId="34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2"/>
  <sheetViews>
    <sheetView tabSelected="1" workbookViewId="0">
      <selection activeCell="S71" sqref="S71"/>
    </sheetView>
  </sheetViews>
  <sheetFormatPr defaultColWidth="8.85546875" defaultRowHeight="15"/>
  <cols>
    <col min="1" max="1" width="22.42578125" style="1" customWidth="1"/>
    <col min="2" max="2" width="7" style="1" customWidth="1"/>
    <col min="3" max="14" width="8.7109375" style="2" customWidth="1"/>
    <col min="15" max="15" width="10" style="2" customWidth="1"/>
    <col min="16" max="16" width="9.42578125" style="2" customWidth="1"/>
    <col min="17" max="17" width="9.42578125" style="3" customWidth="1"/>
    <col min="18" max="16384" width="8.85546875" style="1"/>
  </cols>
  <sheetData>
    <row r="1" spans="1:17" ht="17.25">
      <c r="A1" s="80" t="s">
        <v>24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  <c r="Q1" s="81"/>
    </row>
    <row r="2" spans="1:17" ht="15.75" thickBot="1"/>
    <row r="3" spans="1:17" ht="15.75" thickBot="1">
      <c r="A3" s="4">
        <v>2015</v>
      </c>
      <c r="B3" s="5" t="s">
        <v>5</v>
      </c>
      <c r="C3" s="6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8" t="s">
        <v>20</v>
      </c>
      <c r="O3" s="9" t="s">
        <v>21</v>
      </c>
    </row>
    <row r="4" spans="1:17" ht="15.75" thickBot="1">
      <c r="A4" s="10" t="s">
        <v>0</v>
      </c>
      <c r="B4" s="11" t="s">
        <v>22</v>
      </c>
      <c r="C4" s="12">
        <v>3268</v>
      </c>
      <c r="D4" s="13">
        <v>3185</v>
      </c>
      <c r="E4" s="13">
        <v>3817</v>
      </c>
      <c r="F4" s="13">
        <v>3588</v>
      </c>
      <c r="G4" s="13">
        <v>3424</v>
      </c>
      <c r="H4" s="13">
        <v>3316</v>
      </c>
      <c r="I4" s="13">
        <v>2842</v>
      </c>
      <c r="J4" s="13">
        <v>2702</v>
      </c>
      <c r="K4" s="13">
        <v>3134</v>
      </c>
      <c r="L4" s="13">
        <v>3684</v>
      </c>
      <c r="M4" s="13">
        <v>3549</v>
      </c>
      <c r="N4" s="14">
        <v>3063</v>
      </c>
      <c r="O4" s="15">
        <f>SUM(C4:N4)</f>
        <v>39572</v>
      </c>
    </row>
    <row r="5" spans="1:17">
      <c r="A5" s="65" t="s">
        <v>26</v>
      </c>
      <c r="B5" s="16" t="s">
        <v>22</v>
      </c>
      <c r="C5" s="17">
        <v>1062</v>
      </c>
      <c r="D5" s="18">
        <v>1040</v>
      </c>
      <c r="E5" s="18">
        <v>1181</v>
      </c>
      <c r="F5" s="18">
        <v>1063</v>
      </c>
      <c r="G5" s="18">
        <v>984</v>
      </c>
      <c r="H5" s="18">
        <v>1077</v>
      </c>
      <c r="I5" s="18">
        <v>981</v>
      </c>
      <c r="J5" s="18">
        <v>971</v>
      </c>
      <c r="K5" s="18">
        <v>1098</v>
      </c>
      <c r="L5" s="18">
        <v>1080</v>
      </c>
      <c r="M5" s="18">
        <v>1051</v>
      </c>
      <c r="N5" s="19">
        <v>1023</v>
      </c>
      <c r="O5" s="20">
        <f>SUM(C5:N5)</f>
        <v>12611</v>
      </c>
    </row>
    <row r="6" spans="1:17">
      <c r="A6" s="65" t="s">
        <v>27</v>
      </c>
      <c r="B6" s="16" t="s">
        <v>22</v>
      </c>
      <c r="C6" s="17">
        <v>121</v>
      </c>
      <c r="D6" s="18">
        <v>125</v>
      </c>
      <c r="E6" s="18">
        <v>145</v>
      </c>
      <c r="F6" s="18">
        <v>126</v>
      </c>
      <c r="G6" s="18">
        <v>122</v>
      </c>
      <c r="H6" s="18">
        <v>134</v>
      </c>
      <c r="I6" s="18">
        <v>98</v>
      </c>
      <c r="J6" s="18">
        <v>95</v>
      </c>
      <c r="K6" s="18">
        <v>125</v>
      </c>
      <c r="L6" s="18">
        <v>123</v>
      </c>
      <c r="M6" s="18">
        <v>123</v>
      </c>
      <c r="N6" s="19">
        <v>109</v>
      </c>
      <c r="O6" s="20">
        <f t="shared" ref="O6:O8" si="0">SUM(C6:N6)</f>
        <v>1446</v>
      </c>
    </row>
    <row r="7" spans="1:17">
      <c r="A7" s="65" t="s">
        <v>28</v>
      </c>
      <c r="B7" s="16" t="s">
        <v>22</v>
      </c>
      <c r="C7" s="17">
        <v>64</v>
      </c>
      <c r="D7" s="18">
        <v>112</v>
      </c>
      <c r="E7" s="18">
        <v>223</v>
      </c>
      <c r="F7" s="18">
        <v>190</v>
      </c>
      <c r="G7" s="18">
        <v>143</v>
      </c>
      <c r="H7" s="18">
        <v>41</v>
      </c>
      <c r="I7" s="18">
        <v>29</v>
      </c>
      <c r="J7" s="18">
        <v>30</v>
      </c>
      <c r="K7" s="18">
        <v>153</v>
      </c>
      <c r="L7" s="18">
        <v>270</v>
      </c>
      <c r="M7" s="18">
        <v>255</v>
      </c>
      <c r="N7" s="19">
        <v>177</v>
      </c>
      <c r="O7" s="20">
        <f t="shared" si="0"/>
        <v>1687</v>
      </c>
    </row>
    <row r="8" spans="1:17">
      <c r="A8" s="65" t="s">
        <v>29</v>
      </c>
      <c r="B8" s="16" t="s">
        <v>22</v>
      </c>
      <c r="C8" s="17">
        <v>1784</v>
      </c>
      <c r="D8" s="18">
        <v>1716</v>
      </c>
      <c r="E8" s="18">
        <v>1968</v>
      </c>
      <c r="F8" s="18">
        <v>1862</v>
      </c>
      <c r="G8" s="18">
        <v>1886</v>
      </c>
      <c r="H8" s="18">
        <v>1849</v>
      </c>
      <c r="I8" s="18">
        <v>1623</v>
      </c>
      <c r="J8" s="18">
        <v>1541</v>
      </c>
      <c r="K8" s="18">
        <v>1523</v>
      </c>
      <c r="L8" s="18">
        <v>1846</v>
      </c>
      <c r="M8" s="18">
        <v>1792</v>
      </c>
      <c r="N8" s="19">
        <v>1576</v>
      </c>
      <c r="O8" s="20">
        <f t="shared" si="0"/>
        <v>20966</v>
      </c>
    </row>
    <row r="9" spans="1:17" ht="15.75" thickBot="1">
      <c r="A9" s="21" t="s">
        <v>1</v>
      </c>
      <c r="B9" s="22" t="s">
        <v>22</v>
      </c>
      <c r="C9" s="23">
        <v>3124</v>
      </c>
      <c r="D9" s="24">
        <v>3127</v>
      </c>
      <c r="E9" s="24">
        <v>3342</v>
      </c>
      <c r="F9" s="24">
        <v>3137</v>
      </c>
      <c r="G9" s="24">
        <v>3030</v>
      </c>
      <c r="H9" s="24">
        <v>3151</v>
      </c>
      <c r="I9" s="24">
        <v>4059</v>
      </c>
      <c r="J9" s="24">
        <v>3178</v>
      </c>
      <c r="K9" s="24">
        <v>3347</v>
      </c>
      <c r="L9" s="24">
        <v>3376</v>
      </c>
      <c r="M9" s="24">
        <v>4172</v>
      </c>
      <c r="N9" s="25">
        <v>4839</v>
      </c>
      <c r="O9" s="26">
        <f>SUM(C9:N9)</f>
        <v>41882</v>
      </c>
    </row>
    <row r="10" spans="1:17" ht="15.75" thickBot="1">
      <c r="A10" s="10" t="s">
        <v>2</v>
      </c>
      <c r="B10" s="11" t="s">
        <v>22</v>
      </c>
      <c r="C10" s="27">
        <f>C5+C9</f>
        <v>4186</v>
      </c>
      <c r="D10" s="13">
        <f t="shared" ref="D10:N10" si="1">D5+D9</f>
        <v>4167</v>
      </c>
      <c r="E10" s="13">
        <f t="shared" si="1"/>
        <v>4523</v>
      </c>
      <c r="F10" s="13">
        <f t="shared" si="1"/>
        <v>4200</v>
      </c>
      <c r="G10" s="13">
        <f t="shared" si="1"/>
        <v>4014</v>
      </c>
      <c r="H10" s="13">
        <f t="shared" si="1"/>
        <v>4228</v>
      </c>
      <c r="I10" s="13">
        <f t="shared" si="1"/>
        <v>5040</v>
      </c>
      <c r="J10" s="13">
        <f t="shared" si="1"/>
        <v>4149</v>
      </c>
      <c r="K10" s="13">
        <f t="shared" si="1"/>
        <v>4445</v>
      </c>
      <c r="L10" s="13">
        <f t="shared" si="1"/>
        <v>4456</v>
      </c>
      <c r="M10" s="13">
        <f t="shared" si="1"/>
        <v>5223</v>
      </c>
      <c r="N10" s="14">
        <f t="shared" si="1"/>
        <v>5862</v>
      </c>
      <c r="O10" s="15">
        <f>SUM(C10:N10)</f>
        <v>54493</v>
      </c>
    </row>
    <row r="11" spans="1:17" ht="15.75" thickBot="1">
      <c r="A11" s="28" t="s">
        <v>3</v>
      </c>
      <c r="B11" s="29" t="s">
        <v>22</v>
      </c>
      <c r="C11" s="30">
        <f>C4-C10</f>
        <v>-918</v>
      </c>
      <c r="D11" s="13">
        <f t="shared" ref="D11:N11" si="2">D4-D10</f>
        <v>-982</v>
      </c>
      <c r="E11" s="13">
        <f t="shared" si="2"/>
        <v>-706</v>
      </c>
      <c r="F11" s="13">
        <f t="shared" si="2"/>
        <v>-612</v>
      </c>
      <c r="G11" s="13">
        <f t="shared" si="2"/>
        <v>-590</v>
      </c>
      <c r="H11" s="13">
        <f t="shared" si="2"/>
        <v>-912</v>
      </c>
      <c r="I11" s="13">
        <f t="shared" si="2"/>
        <v>-2198</v>
      </c>
      <c r="J11" s="13">
        <f t="shared" si="2"/>
        <v>-1447</v>
      </c>
      <c r="K11" s="13">
        <f t="shared" si="2"/>
        <v>-1311</v>
      </c>
      <c r="L11" s="13">
        <f t="shared" si="2"/>
        <v>-772</v>
      </c>
      <c r="M11" s="13">
        <f t="shared" si="2"/>
        <v>-1674</v>
      </c>
      <c r="N11" s="14">
        <f t="shared" si="2"/>
        <v>-2799</v>
      </c>
      <c r="O11" s="31">
        <f>O4-O10</f>
        <v>-14921</v>
      </c>
    </row>
    <row r="12" spans="1:17" ht="15.75" thickBot="1"/>
    <row r="13" spans="1:17" ht="15.75" thickBot="1">
      <c r="A13" s="4">
        <v>2016</v>
      </c>
      <c r="B13" s="5" t="s">
        <v>5</v>
      </c>
      <c r="C13" s="32" t="s">
        <v>9</v>
      </c>
      <c r="D13" s="33" t="s">
        <v>10</v>
      </c>
      <c r="E13" s="33" t="s">
        <v>11</v>
      </c>
      <c r="F13" s="33" t="s">
        <v>12</v>
      </c>
      <c r="G13" s="33" t="s">
        <v>13</v>
      </c>
      <c r="H13" s="33" t="s">
        <v>14</v>
      </c>
      <c r="I13" s="33" t="s">
        <v>15</v>
      </c>
      <c r="J13" s="33" t="s">
        <v>16</v>
      </c>
      <c r="K13" s="33" t="s">
        <v>17</v>
      </c>
      <c r="L13" s="33" t="s">
        <v>18</v>
      </c>
      <c r="M13" s="33" t="s">
        <v>19</v>
      </c>
      <c r="N13" s="34" t="s">
        <v>20</v>
      </c>
      <c r="O13" s="35" t="s">
        <v>21</v>
      </c>
      <c r="P13" s="78" t="s">
        <v>23</v>
      </c>
      <c r="Q13" s="79"/>
    </row>
    <row r="14" spans="1:17" ht="15.75" thickBot="1">
      <c r="A14" s="10" t="s">
        <v>0</v>
      </c>
      <c r="B14" s="11" t="s">
        <v>22</v>
      </c>
      <c r="C14" s="12">
        <v>3367</v>
      </c>
      <c r="D14" s="13">
        <v>3525</v>
      </c>
      <c r="E14" s="13">
        <v>3918</v>
      </c>
      <c r="F14" s="13">
        <v>3846</v>
      </c>
      <c r="G14" s="13">
        <v>3936</v>
      </c>
      <c r="H14" s="13">
        <v>3504</v>
      </c>
      <c r="I14" s="13">
        <v>2745</v>
      </c>
      <c r="J14" s="13">
        <v>2935</v>
      </c>
      <c r="K14" s="13">
        <v>3416</v>
      </c>
      <c r="L14" s="13">
        <v>3860</v>
      </c>
      <c r="M14" s="13">
        <v>3936</v>
      </c>
      <c r="N14" s="14">
        <v>3336</v>
      </c>
      <c r="O14" s="15">
        <f>SUM(C14:N14)</f>
        <v>42324</v>
      </c>
      <c r="P14" s="12">
        <f>O14-O4</f>
        <v>2752</v>
      </c>
      <c r="Q14" s="36">
        <f>P14/O4</f>
        <v>6.9544122106539971E-2</v>
      </c>
    </row>
    <row r="15" spans="1:17">
      <c r="A15" s="65" t="s">
        <v>26</v>
      </c>
      <c r="B15" s="16" t="s">
        <v>22</v>
      </c>
      <c r="C15" s="17">
        <v>1111</v>
      </c>
      <c r="D15" s="18">
        <v>1201</v>
      </c>
      <c r="E15" s="18">
        <v>1198</v>
      </c>
      <c r="F15" s="18">
        <v>1180</v>
      </c>
      <c r="G15" s="18">
        <v>1227</v>
      </c>
      <c r="H15" s="18">
        <v>1140</v>
      </c>
      <c r="I15" s="18">
        <v>967</v>
      </c>
      <c r="J15" s="18">
        <v>1069</v>
      </c>
      <c r="K15" s="18">
        <v>1088</v>
      </c>
      <c r="L15" s="18">
        <v>1201</v>
      </c>
      <c r="M15" s="18">
        <v>1252</v>
      </c>
      <c r="N15" s="19">
        <v>1194</v>
      </c>
      <c r="O15" s="20">
        <f>SUM(C15:N15)</f>
        <v>13828</v>
      </c>
      <c r="P15" s="17">
        <f>O15-O5</f>
        <v>1217</v>
      </c>
      <c r="Q15" s="37">
        <f>P15/O5</f>
        <v>9.650305289033384E-2</v>
      </c>
    </row>
    <row r="16" spans="1:17">
      <c r="A16" s="65" t="s">
        <v>27</v>
      </c>
      <c r="B16" s="16" t="s">
        <v>22</v>
      </c>
      <c r="C16" s="17">
        <v>123</v>
      </c>
      <c r="D16" s="18">
        <v>135</v>
      </c>
      <c r="E16" s="18">
        <v>134</v>
      </c>
      <c r="F16" s="18">
        <v>136</v>
      </c>
      <c r="G16" s="18">
        <v>150</v>
      </c>
      <c r="H16" s="18">
        <v>130</v>
      </c>
      <c r="I16" s="18">
        <v>94</v>
      </c>
      <c r="J16" s="18">
        <v>101</v>
      </c>
      <c r="K16" s="18">
        <v>123</v>
      </c>
      <c r="L16" s="18">
        <v>135</v>
      </c>
      <c r="M16" s="18">
        <v>145</v>
      </c>
      <c r="N16" s="19">
        <v>117</v>
      </c>
      <c r="O16" s="20">
        <f t="shared" ref="O16:O18" si="3">SUM(C16:N16)</f>
        <v>1523</v>
      </c>
      <c r="P16" s="17">
        <f t="shared" ref="P16:P18" si="4">O16-O6</f>
        <v>77</v>
      </c>
      <c r="Q16" s="37">
        <f t="shared" ref="Q16:Q18" si="5">P16/O6</f>
        <v>5.3250345781466112E-2</v>
      </c>
    </row>
    <row r="17" spans="1:17">
      <c r="A17" s="65" t="s">
        <v>28</v>
      </c>
      <c r="B17" s="16" t="s">
        <v>22</v>
      </c>
      <c r="C17" s="17">
        <v>92</v>
      </c>
      <c r="D17" s="18">
        <v>173</v>
      </c>
      <c r="E17" s="18">
        <v>290</v>
      </c>
      <c r="F17" s="18">
        <v>273</v>
      </c>
      <c r="G17" s="18">
        <v>212</v>
      </c>
      <c r="H17" s="18">
        <v>51</v>
      </c>
      <c r="I17" s="18">
        <v>32</v>
      </c>
      <c r="J17" s="18">
        <v>31</v>
      </c>
      <c r="K17" s="18">
        <v>133</v>
      </c>
      <c r="L17" s="18">
        <v>344</v>
      </c>
      <c r="M17" s="18">
        <v>352</v>
      </c>
      <c r="N17" s="19">
        <v>267</v>
      </c>
      <c r="O17" s="20">
        <f t="shared" si="3"/>
        <v>2250</v>
      </c>
      <c r="P17" s="17">
        <f t="shared" si="4"/>
        <v>563</v>
      </c>
      <c r="Q17" s="37">
        <f t="shared" si="5"/>
        <v>0.33372851215174865</v>
      </c>
    </row>
    <row r="18" spans="1:17">
      <c r="A18" s="65" t="s">
        <v>29</v>
      </c>
      <c r="B18" s="16" t="s">
        <v>22</v>
      </c>
      <c r="C18" s="17">
        <v>1744</v>
      </c>
      <c r="D18" s="18">
        <v>1811</v>
      </c>
      <c r="E18" s="18">
        <v>1919</v>
      </c>
      <c r="F18" s="18">
        <v>1891</v>
      </c>
      <c r="G18" s="18">
        <v>1987</v>
      </c>
      <c r="H18" s="18">
        <v>1887</v>
      </c>
      <c r="I18" s="18">
        <v>1570</v>
      </c>
      <c r="J18" s="18">
        <v>1569</v>
      </c>
      <c r="K18" s="18">
        <v>1714</v>
      </c>
      <c r="L18" s="18">
        <v>1830</v>
      </c>
      <c r="M18" s="18">
        <v>1820</v>
      </c>
      <c r="N18" s="19">
        <v>1530</v>
      </c>
      <c r="O18" s="20">
        <f t="shared" si="3"/>
        <v>21272</v>
      </c>
      <c r="P18" s="17">
        <f t="shared" si="4"/>
        <v>306</v>
      </c>
      <c r="Q18" s="37">
        <f t="shared" si="5"/>
        <v>1.4595058666412286E-2</v>
      </c>
    </row>
    <row r="19" spans="1:17" ht="15.75" thickBot="1">
      <c r="A19" s="21" t="s">
        <v>1</v>
      </c>
      <c r="B19" s="22" t="s">
        <v>22</v>
      </c>
      <c r="C19" s="23">
        <v>3456</v>
      </c>
      <c r="D19" s="24">
        <v>3574</v>
      </c>
      <c r="E19" s="24">
        <v>3527</v>
      </c>
      <c r="F19" s="24">
        <v>3431</v>
      </c>
      <c r="G19" s="24">
        <v>3128</v>
      </c>
      <c r="H19" s="24">
        <v>3544</v>
      </c>
      <c r="I19" s="24">
        <v>3817</v>
      </c>
      <c r="J19" s="24">
        <v>2923</v>
      </c>
      <c r="K19" s="24">
        <v>3458</v>
      </c>
      <c r="L19" s="24">
        <v>3271</v>
      </c>
      <c r="M19" s="24">
        <v>3982</v>
      </c>
      <c r="N19" s="25">
        <v>4216</v>
      </c>
      <c r="O19" s="26">
        <f>SUM(C19:N19)</f>
        <v>42327</v>
      </c>
      <c r="P19" s="23">
        <f>O19-O9</f>
        <v>445</v>
      </c>
      <c r="Q19" s="38">
        <f>P19/O9</f>
        <v>1.0625089537271381E-2</v>
      </c>
    </row>
    <row r="20" spans="1:17" ht="15.75" thickBot="1">
      <c r="A20" s="10" t="s">
        <v>2</v>
      </c>
      <c r="B20" s="11" t="s">
        <v>22</v>
      </c>
      <c r="C20" s="27">
        <f>C15+C19</f>
        <v>4567</v>
      </c>
      <c r="D20" s="13">
        <f t="shared" ref="D20:N20" si="6">D15+D19</f>
        <v>4775</v>
      </c>
      <c r="E20" s="13">
        <f t="shared" si="6"/>
        <v>4725</v>
      </c>
      <c r="F20" s="13">
        <f t="shared" si="6"/>
        <v>4611</v>
      </c>
      <c r="G20" s="13">
        <f t="shared" si="6"/>
        <v>4355</v>
      </c>
      <c r="H20" s="13">
        <f t="shared" si="6"/>
        <v>4684</v>
      </c>
      <c r="I20" s="13">
        <f t="shared" si="6"/>
        <v>4784</v>
      </c>
      <c r="J20" s="13">
        <f t="shared" si="6"/>
        <v>3992</v>
      </c>
      <c r="K20" s="13">
        <f t="shared" si="6"/>
        <v>4546</v>
      </c>
      <c r="L20" s="13">
        <f t="shared" si="6"/>
        <v>4472</v>
      </c>
      <c r="M20" s="13">
        <f t="shared" si="6"/>
        <v>5234</v>
      </c>
      <c r="N20" s="14">
        <f t="shared" si="6"/>
        <v>5410</v>
      </c>
      <c r="O20" s="15">
        <f>SUM(C20:N20)</f>
        <v>56155</v>
      </c>
      <c r="P20" s="12">
        <f>O20-O10</f>
        <v>1662</v>
      </c>
      <c r="Q20" s="36">
        <f>P20/O10</f>
        <v>3.0499330189198613E-2</v>
      </c>
    </row>
    <row r="21" spans="1:17" ht="15.75" thickBot="1">
      <c r="A21" s="28" t="s">
        <v>3</v>
      </c>
      <c r="B21" s="29" t="s">
        <v>22</v>
      </c>
      <c r="C21" s="30">
        <f>C14-C20</f>
        <v>-1200</v>
      </c>
      <c r="D21" s="13">
        <f t="shared" ref="D21" si="7">D14-D20</f>
        <v>-1250</v>
      </c>
      <c r="E21" s="13">
        <f t="shared" ref="E21" si="8">E14-E20</f>
        <v>-807</v>
      </c>
      <c r="F21" s="13">
        <f t="shared" ref="F21" si="9">F14-F20</f>
        <v>-765</v>
      </c>
      <c r="G21" s="13">
        <f t="shared" ref="G21" si="10">G14-G20</f>
        <v>-419</v>
      </c>
      <c r="H21" s="13">
        <f t="shared" ref="H21" si="11">H14-H20</f>
        <v>-1180</v>
      </c>
      <c r="I21" s="13">
        <f>I14-I20</f>
        <v>-2039</v>
      </c>
      <c r="J21" s="13">
        <f t="shared" ref="J21" si="12">J14-J20</f>
        <v>-1057</v>
      </c>
      <c r="K21" s="13">
        <f t="shared" ref="K21" si="13">K14-K20</f>
        <v>-1130</v>
      </c>
      <c r="L21" s="13">
        <f t="shared" ref="L21" si="14">L14-L20</f>
        <v>-612</v>
      </c>
      <c r="M21" s="13">
        <f t="shared" ref="M21" si="15">M14-M20</f>
        <v>-1298</v>
      </c>
      <c r="N21" s="14">
        <f t="shared" ref="N21" si="16">N14-N20</f>
        <v>-2074</v>
      </c>
      <c r="O21" s="31">
        <f>O14-O20</f>
        <v>-13831</v>
      </c>
      <c r="P21" s="39">
        <f>O21-O11</f>
        <v>1090</v>
      </c>
      <c r="Q21" s="40">
        <f>P21/O11</f>
        <v>-7.3051404061389991E-2</v>
      </c>
    </row>
    <row r="22" spans="1:17" ht="15.75" thickBot="1">
      <c r="A22" s="42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7" ht="15.75" thickBot="1">
      <c r="A23" s="4">
        <v>2016</v>
      </c>
      <c r="B23" s="5" t="s">
        <v>5</v>
      </c>
      <c r="C23" s="32" t="s">
        <v>9</v>
      </c>
      <c r="D23" s="33" t="s">
        <v>10</v>
      </c>
      <c r="E23" s="33" t="s">
        <v>11</v>
      </c>
      <c r="F23" s="33" t="s">
        <v>12</v>
      </c>
      <c r="G23" s="33" t="s">
        <v>13</v>
      </c>
      <c r="H23" s="33" t="s">
        <v>14</v>
      </c>
      <c r="I23" s="33" t="s">
        <v>15</v>
      </c>
      <c r="J23" s="33" t="s">
        <v>16</v>
      </c>
      <c r="K23" s="33" t="s">
        <v>17</v>
      </c>
      <c r="L23" s="33" t="s">
        <v>18</v>
      </c>
      <c r="M23" s="33" t="s">
        <v>19</v>
      </c>
      <c r="N23" s="34" t="s">
        <v>20</v>
      </c>
      <c r="O23" s="35" t="s">
        <v>21</v>
      </c>
    </row>
    <row r="24" spans="1:17" ht="15.75" thickBot="1">
      <c r="A24" s="10" t="s">
        <v>0</v>
      </c>
      <c r="B24" s="11" t="s">
        <v>22</v>
      </c>
      <c r="C24" s="12">
        <v>3367</v>
      </c>
      <c r="D24" s="13">
        <v>3525</v>
      </c>
      <c r="E24" s="13">
        <v>3918</v>
      </c>
      <c r="F24" s="13">
        <v>3846</v>
      </c>
      <c r="G24" s="13">
        <v>3936</v>
      </c>
      <c r="H24" s="13">
        <v>3504</v>
      </c>
      <c r="I24" s="13">
        <v>2745</v>
      </c>
      <c r="J24" s="13"/>
      <c r="K24" s="13"/>
      <c r="L24" s="13"/>
      <c r="M24" s="13"/>
      <c r="N24" s="14"/>
      <c r="O24" s="15">
        <f>SUM(C24:N24)</f>
        <v>24841</v>
      </c>
    </row>
    <row r="25" spans="1:17">
      <c r="A25" s="65" t="s">
        <v>26</v>
      </c>
      <c r="B25" s="16" t="s">
        <v>22</v>
      </c>
      <c r="C25" s="17">
        <v>1111</v>
      </c>
      <c r="D25" s="18">
        <v>1201</v>
      </c>
      <c r="E25" s="18">
        <v>1198</v>
      </c>
      <c r="F25" s="18">
        <v>1180</v>
      </c>
      <c r="G25" s="18">
        <v>1227</v>
      </c>
      <c r="H25" s="18">
        <v>1140</v>
      </c>
      <c r="I25" s="18">
        <v>967</v>
      </c>
      <c r="J25" s="18"/>
      <c r="K25" s="18"/>
      <c r="L25" s="18"/>
      <c r="M25" s="18"/>
      <c r="N25" s="19"/>
      <c r="O25" s="20">
        <f>SUM(C25:N25)</f>
        <v>8024</v>
      </c>
    </row>
    <row r="26" spans="1:17">
      <c r="A26" s="65" t="s">
        <v>27</v>
      </c>
      <c r="B26" s="16" t="s">
        <v>22</v>
      </c>
      <c r="C26" s="17">
        <v>123</v>
      </c>
      <c r="D26" s="18">
        <v>135</v>
      </c>
      <c r="E26" s="18">
        <v>134</v>
      </c>
      <c r="F26" s="18">
        <v>136</v>
      </c>
      <c r="G26" s="18">
        <v>150</v>
      </c>
      <c r="H26" s="18">
        <v>130</v>
      </c>
      <c r="I26" s="18">
        <v>94</v>
      </c>
      <c r="J26" s="18"/>
      <c r="K26" s="18"/>
      <c r="L26" s="18"/>
      <c r="M26" s="18"/>
      <c r="N26" s="19"/>
      <c r="O26" s="20">
        <f t="shared" ref="O26:O28" si="17">SUM(C26:N26)</f>
        <v>902</v>
      </c>
    </row>
    <row r="27" spans="1:17">
      <c r="A27" s="65" t="s">
        <v>28</v>
      </c>
      <c r="B27" s="16" t="s">
        <v>22</v>
      </c>
      <c r="C27" s="17">
        <v>92</v>
      </c>
      <c r="D27" s="18">
        <v>173</v>
      </c>
      <c r="E27" s="18">
        <v>290</v>
      </c>
      <c r="F27" s="18">
        <v>273</v>
      </c>
      <c r="G27" s="18">
        <v>212</v>
      </c>
      <c r="H27" s="18">
        <v>51</v>
      </c>
      <c r="I27" s="18">
        <v>32</v>
      </c>
      <c r="J27" s="18"/>
      <c r="K27" s="18"/>
      <c r="L27" s="18"/>
      <c r="M27" s="18"/>
      <c r="N27" s="19"/>
      <c r="O27" s="20">
        <f t="shared" si="17"/>
        <v>1123</v>
      </c>
    </row>
    <row r="28" spans="1:17">
      <c r="A28" s="65" t="s">
        <v>29</v>
      </c>
      <c r="B28" s="16" t="s">
        <v>22</v>
      </c>
      <c r="C28" s="17">
        <v>1744</v>
      </c>
      <c r="D28" s="18">
        <v>1811</v>
      </c>
      <c r="E28" s="18">
        <v>1919</v>
      </c>
      <c r="F28" s="18">
        <v>1891</v>
      </c>
      <c r="G28" s="18">
        <v>1987</v>
      </c>
      <c r="H28" s="18">
        <v>1887</v>
      </c>
      <c r="I28" s="18">
        <v>1570</v>
      </c>
      <c r="J28" s="18"/>
      <c r="K28" s="18"/>
      <c r="L28" s="18"/>
      <c r="M28" s="18"/>
      <c r="N28" s="19"/>
      <c r="O28" s="20">
        <f t="shared" si="17"/>
        <v>12809</v>
      </c>
    </row>
    <row r="29" spans="1:17" ht="15.75" thickBot="1">
      <c r="A29" s="21" t="s">
        <v>1</v>
      </c>
      <c r="B29" s="22" t="s">
        <v>22</v>
      </c>
      <c r="C29" s="23">
        <v>3456</v>
      </c>
      <c r="D29" s="24">
        <v>3574</v>
      </c>
      <c r="E29" s="24">
        <v>3527</v>
      </c>
      <c r="F29" s="24">
        <v>3431</v>
      </c>
      <c r="G29" s="24">
        <v>3128</v>
      </c>
      <c r="H29" s="24">
        <v>3544</v>
      </c>
      <c r="I29" s="24">
        <v>3817</v>
      </c>
      <c r="J29" s="24"/>
      <c r="K29" s="24"/>
      <c r="L29" s="24"/>
      <c r="M29" s="24"/>
      <c r="N29" s="25"/>
      <c r="O29" s="26">
        <f>SUM(C29:N29)</f>
        <v>24477</v>
      </c>
    </row>
    <row r="30" spans="1:17" ht="15.75" thickBot="1">
      <c r="A30" s="10" t="s">
        <v>2</v>
      </c>
      <c r="B30" s="11" t="s">
        <v>22</v>
      </c>
      <c r="C30" s="27">
        <f>C25+C29</f>
        <v>4567</v>
      </c>
      <c r="D30" s="13">
        <f t="shared" ref="D30:I30" si="18">D25+D29</f>
        <v>4775</v>
      </c>
      <c r="E30" s="13">
        <f t="shared" si="18"/>
        <v>4725</v>
      </c>
      <c r="F30" s="13">
        <f t="shared" si="18"/>
        <v>4611</v>
      </c>
      <c r="G30" s="13">
        <f t="shared" si="18"/>
        <v>4355</v>
      </c>
      <c r="H30" s="13">
        <f t="shared" si="18"/>
        <v>4684</v>
      </c>
      <c r="I30" s="13">
        <f t="shared" si="18"/>
        <v>4784</v>
      </c>
      <c r="J30" s="13">
        <f t="shared" ref="J30:N30" si="19">J25+J29</f>
        <v>0</v>
      </c>
      <c r="K30" s="13">
        <f t="shared" si="19"/>
        <v>0</v>
      </c>
      <c r="L30" s="13">
        <f t="shared" si="19"/>
        <v>0</v>
      </c>
      <c r="M30" s="13">
        <f t="shared" si="19"/>
        <v>0</v>
      </c>
      <c r="N30" s="14">
        <f t="shared" si="19"/>
        <v>0</v>
      </c>
      <c r="O30" s="15">
        <f>SUM(C30:N30)</f>
        <v>32501</v>
      </c>
    </row>
    <row r="31" spans="1:17" ht="15.75" thickBot="1">
      <c r="A31" s="28" t="s">
        <v>3</v>
      </c>
      <c r="B31" s="29" t="s">
        <v>22</v>
      </c>
      <c r="C31" s="30">
        <f>C24-C30</f>
        <v>-1200</v>
      </c>
      <c r="D31" s="13">
        <f t="shared" ref="D31:H31" si="20">D24-D30</f>
        <v>-1250</v>
      </c>
      <c r="E31" s="13">
        <f t="shared" si="20"/>
        <v>-807</v>
      </c>
      <c r="F31" s="13">
        <f t="shared" si="20"/>
        <v>-765</v>
      </c>
      <c r="G31" s="13">
        <f t="shared" si="20"/>
        <v>-419</v>
      </c>
      <c r="H31" s="13">
        <f t="shared" si="20"/>
        <v>-1180</v>
      </c>
      <c r="I31" s="13">
        <f>I24-I30</f>
        <v>-2039</v>
      </c>
      <c r="J31" s="13">
        <f t="shared" ref="J31" si="21">J24-J30</f>
        <v>0</v>
      </c>
      <c r="K31" s="13">
        <f t="shared" ref="K31" si="22">K24-K30</f>
        <v>0</v>
      </c>
      <c r="L31" s="13">
        <f t="shared" ref="L31" si="23">L24-L30</f>
        <v>0</v>
      </c>
      <c r="M31" s="13">
        <f t="shared" ref="M31" si="24">M24-M30</f>
        <v>0</v>
      </c>
      <c r="N31" s="14">
        <f t="shared" ref="N31" si="25">N24-N30</f>
        <v>0</v>
      </c>
      <c r="O31" s="31">
        <f>O24-O30</f>
        <v>-7660</v>
      </c>
    </row>
    <row r="32" spans="1:17" ht="15.75" thickBot="1"/>
    <row r="33" spans="1:17" ht="15.75" thickBot="1">
      <c r="A33" s="4">
        <v>2017</v>
      </c>
      <c r="B33" s="5" t="s">
        <v>5</v>
      </c>
      <c r="C33" s="32" t="s">
        <v>9</v>
      </c>
      <c r="D33" s="33" t="s">
        <v>10</v>
      </c>
      <c r="E33" s="33" t="s">
        <v>11</v>
      </c>
      <c r="F33" s="33" t="s">
        <v>12</v>
      </c>
      <c r="G33" s="33" t="s">
        <v>13</v>
      </c>
      <c r="H33" s="33" t="s">
        <v>14</v>
      </c>
      <c r="I33" s="33" t="s">
        <v>15</v>
      </c>
      <c r="J33" s="33" t="s">
        <v>16</v>
      </c>
      <c r="K33" s="33" t="s">
        <v>17</v>
      </c>
      <c r="L33" s="33" t="s">
        <v>18</v>
      </c>
      <c r="M33" s="33" t="s">
        <v>19</v>
      </c>
      <c r="N33" s="34" t="s">
        <v>20</v>
      </c>
      <c r="O33" s="35" t="s">
        <v>21</v>
      </c>
      <c r="P33" s="78" t="s">
        <v>23</v>
      </c>
      <c r="Q33" s="79"/>
    </row>
    <row r="34" spans="1:17" ht="15.75" thickBot="1">
      <c r="A34" s="10" t="s">
        <v>0</v>
      </c>
      <c r="B34" s="11" t="s">
        <v>22</v>
      </c>
      <c r="C34" s="12">
        <v>3701</v>
      </c>
      <c r="D34" s="13">
        <v>3636</v>
      </c>
      <c r="E34" s="13">
        <v>4210</v>
      </c>
      <c r="F34" s="13">
        <v>3744</v>
      </c>
      <c r="G34" s="13">
        <v>3925</v>
      </c>
      <c r="H34" s="13">
        <v>3707</v>
      </c>
      <c r="I34" s="13">
        <v>2542</v>
      </c>
      <c r="J34" s="13"/>
      <c r="K34" s="13"/>
      <c r="L34" s="13"/>
      <c r="M34" s="13"/>
      <c r="N34" s="14"/>
      <c r="O34" s="15">
        <f>SUM(C34:N34)</f>
        <v>25465</v>
      </c>
      <c r="P34" s="12">
        <f>O34-O24</f>
        <v>624</v>
      </c>
      <c r="Q34" s="36">
        <f>P34/O24</f>
        <v>2.5119761684312226E-2</v>
      </c>
    </row>
    <row r="35" spans="1:17">
      <c r="A35" s="65" t="s">
        <v>26</v>
      </c>
      <c r="B35" s="16" t="s">
        <v>22</v>
      </c>
      <c r="C35" s="17">
        <v>1256</v>
      </c>
      <c r="D35" s="18">
        <v>1275</v>
      </c>
      <c r="E35" s="18">
        <v>1381</v>
      </c>
      <c r="F35" s="18">
        <v>1425</v>
      </c>
      <c r="G35" s="18">
        <v>1268</v>
      </c>
      <c r="H35" s="18">
        <v>1220</v>
      </c>
      <c r="I35" s="18">
        <v>859</v>
      </c>
      <c r="J35" s="18"/>
      <c r="K35" s="18"/>
      <c r="L35" s="18"/>
      <c r="M35" s="18"/>
      <c r="N35" s="19"/>
      <c r="O35" s="20">
        <f>SUM(C35:N35)</f>
        <v>8684</v>
      </c>
      <c r="P35" s="58">
        <f>O35-O25</f>
        <v>660</v>
      </c>
      <c r="Q35" s="59">
        <f>P35/O25</f>
        <v>8.2253240279162518E-2</v>
      </c>
    </row>
    <row r="36" spans="1:17">
      <c r="A36" s="65" t="s">
        <v>27</v>
      </c>
      <c r="B36" s="16" t="s">
        <v>22</v>
      </c>
      <c r="C36" s="17">
        <v>134</v>
      </c>
      <c r="D36" s="18">
        <v>136</v>
      </c>
      <c r="E36" s="18">
        <v>145</v>
      </c>
      <c r="F36" s="18">
        <v>149</v>
      </c>
      <c r="G36" s="18">
        <v>205</v>
      </c>
      <c r="H36" s="18">
        <v>127</v>
      </c>
      <c r="I36" s="18">
        <v>28</v>
      </c>
      <c r="J36" s="18"/>
      <c r="K36" s="18"/>
      <c r="L36" s="18"/>
      <c r="M36" s="18"/>
      <c r="N36" s="19"/>
      <c r="O36" s="20">
        <f t="shared" ref="O36:O38" si="26">SUM(C36:N36)</f>
        <v>924</v>
      </c>
      <c r="P36" s="50">
        <f t="shared" ref="P36:P38" si="27">O36-O26</f>
        <v>22</v>
      </c>
      <c r="Q36" s="56">
        <f t="shared" ref="Q36:Q38" si="28">P36/O26</f>
        <v>2.4390243902439025E-2</v>
      </c>
    </row>
    <row r="37" spans="1:17">
      <c r="A37" s="65" t="s">
        <v>28</v>
      </c>
      <c r="B37" s="16" t="s">
        <v>22</v>
      </c>
      <c r="C37" s="17">
        <v>113</v>
      </c>
      <c r="D37" s="18">
        <v>158</v>
      </c>
      <c r="E37" s="18">
        <v>310</v>
      </c>
      <c r="F37" s="18">
        <v>304</v>
      </c>
      <c r="G37" s="18">
        <v>137</v>
      </c>
      <c r="H37" s="18">
        <v>52</v>
      </c>
      <c r="I37" s="18">
        <v>2</v>
      </c>
      <c r="J37" s="18"/>
      <c r="K37" s="18"/>
      <c r="L37" s="18"/>
      <c r="M37" s="18"/>
      <c r="N37" s="19"/>
      <c r="O37" s="20">
        <f t="shared" si="26"/>
        <v>1076</v>
      </c>
      <c r="P37" s="50">
        <f t="shared" si="27"/>
        <v>-47</v>
      </c>
      <c r="Q37" s="56">
        <f t="shared" si="28"/>
        <v>-4.1852181656277826E-2</v>
      </c>
    </row>
    <row r="38" spans="1:17">
      <c r="A38" s="65" t="s">
        <v>29</v>
      </c>
      <c r="B38" s="16" t="s">
        <v>22</v>
      </c>
      <c r="C38" s="17">
        <v>1798</v>
      </c>
      <c r="D38" s="18">
        <v>1836</v>
      </c>
      <c r="E38" s="18">
        <v>1930</v>
      </c>
      <c r="F38" s="18">
        <v>1887</v>
      </c>
      <c r="G38" s="18">
        <v>1931</v>
      </c>
      <c r="H38" s="18">
        <v>1963</v>
      </c>
      <c r="I38" s="18">
        <v>1534</v>
      </c>
      <c r="J38" s="18"/>
      <c r="K38" s="18"/>
      <c r="L38" s="18"/>
      <c r="M38" s="18"/>
      <c r="N38" s="19"/>
      <c r="O38" s="20">
        <f t="shared" si="26"/>
        <v>12879</v>
      </c>
      <c r="P38" s="17">
        <f t="shared" si="27"/>
        <v>70</v>
      </c>
      <c r="Q38" s="37">
        <f t="shared" si="28"/>
        <v>5.4649074869232567E-3</v>
      </c>
    </row>
    <row r="39" spans="1:17" ht="15.75" thickBot="1">
      <c r="A39" s="21" t="s">
        <v>1</v>
      </c>
      <c r="B39" s="22" t="s">
        <v>22</v>
      </c>
      <c r="C39" s="23">
        <v>3947</v>
      </c>
      <c r="D39" s="24">
        <v>3590</v>
      </c>
      <c r="E39" s="24">
        <v>3466</v>
      </c>
      <c r="F39" s="24">
        <v>3673</v>
      </c>
      <c r="G39" s="24">
        <v>3397</v>
      </c>
      <c r="H39" s="24">
        <v>3383</v>
      </c>
      <c r="I39" s="24">
        <v>3981</v>
      </c>
      <c r="J39" s="24"/>
      <c r="K39" s="24"/>
      <c r="L39" s="24"/>
      <c r="M39" s="24"/>
      <c r="N39" s="25"/>
      <c r="O39" s="26">
        <f>SUM(C39:N39)</f>
        <v>25437</v>
      </c>
      <c r="P39" s="23">
        <f>O39-O29</f>
        <v>960</v>
      </c>
      <c r="Q39" s="38">
        <f>P39/O29</f>
        <v>3.9220492707439637E-2</v>
      </c>
    </row>
    <row r="40" spans="1:17" ht="15.75" thickBot="1">
      <c r="A40" s="10" t="s">
        <v>2</v>
      </c>
      <c r="B40" s="11" t="s">
        <v>22</v>
      </c>
      <c r="C40" s="27">
        <f>C35+C39</f>
        <v>5203</v>
      </c>
      <c r="D40" s="13">
        <f t="shared" ref="D40:N40" si="29">D35+D39</f>
        <v>4865</v>
      </c>
      <c r="E40" s="13">
        <f t="shared" si="29"/>
        <v>4847</v>
      </c>
      <c r="F40" s="13">
        <f t="shared" si="29"/>
        <v>5098</v>
      </c>
      <c r="G40" s="13">
        <f t="shared" si="29"/>
        <v>4665</v>
      </c>
      <c r="H40" s="13">
        <f t="shared" si="29"/>
        <v>4603</v>
      </c>
      <c r="I40" s="13">
        <f t="shared" si="29"/>
        <v>4840</v>
      </c>
      <c r="J40" s="13">
        <f t="shared" si="29"/>
        <v>0</v>
      </c>
      <c r="K40" s="13">
        <f t="shared" si="29"/>
        <v>0</v>
      </c>
      <c r="L40" s="13">
        <f t="shared" si="29"/>
        <v>0</v>
      </c>
      <c r="M40" s="13">
        <f t="shared" si="29"/>
        <v>0</v>
      </c>
      <c r="N40" s="14">
        <f t="shared" si="29"/>
        <v>0</v>
      </c>
      <c r="O40" s="15">
        <f>SUM(C40:N40)</f>
        <v>34121</v>
      </c>
      <c r="P40" s="12">
        <f>O40-O30</f>
        <v>1620</v>
      </c>
      <c r="Q40" s="36">
        <f>P40/O30</f>
        <v>4.9844620165533371E-2</v>
      </c>
    </row>
    <row r="41" spans="1:17" ht="15.75" thickBot="1">
      <c r="A41" s="28" t="s">
        <v>3</v>
      </c>
      <c r="B41" s="29" t="s">
        <v>22</v>
      </c>
      <c r="C41" s="30">
        <f>C34-C40</f>
        <v>-1502</v>
      </c>
      <c r="D41" s="13">
        <f t="shared" ref="D41" si="30">D34-D40</f>
        <v>-1229</v>
      </c>
      <c r="E41" s="13">
        <f t="shared" ref="E41" si="31">E34-E40</f>
        <v>-637</v>
      </c>
      <c r="F41" s="13">
        <f t="shared" ref="F41" si="32">F34-F40</f>
        <v>-1354</v>
      </c>
      <c r="G41" s="13">
        <f t="shared" ref="G41" si="33">G34-G40</f>
        <v>-740</v>
      </c>
      <c r="H41" s="13">
        <f t="shared" ref="H41" si="34">H34-H40</f>
        <v>-896</v>
      </c>
      <c r="I41" s="13">
        <f t="shared" ref="I41" si="35">I34-I40</f>
        <v>-2298</v>
      </c>
      <c r="J41" s="13">
        <f t="shared" ref="J41" si="36">J34-J40</f>
        <v>0</v>
      </c>
      <c r="K41" s="13">
        <f t="shared" ref="K41" si="37">K34-K40</f>
        <v>0</v>
      </c>
      <c r="L41" s="13">
        <f t="shared" ref="L41" si="38">L34-L40</f>
        <v>0</v>
      </c>
      <c r="M41" s="13">
        <f t="shared" ref="M41" si="39">M34-M40</f>
        <v>0</v>
      </c>
      <c r="N41" s="14">
        <f t="shared" ref="N41" si="40">N34-N40</f>
        <v>0</v>
      </c>
      <c r="O41" s="31">
        <f>O34-O40</f>
        <v>-8656</v>
      </c>
      <c r="P41" s="39">
        <f>O41-O31</f>
        <v>-996</v>
      </c>
      <c r="Q41" s="40">
        <f>P41/O31</f>
        <v>0.1300261096605744</v>
      </c>
    </row>
    <row r="42" spans="1:17">
      <c r="A42" s="42"/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5"/>
      <c r="P42" s="45"/>
      <c r="Q42" s="46"/>
    </row>
    <row r="43" spans="1:17" ht="15.75" thickBot="1"/>
    <row r="44" spans="1:17" ht="15.75" thickBot="1">
      <c r="A44" s="10">
        <v>2015</v>
      </c>
      <c r="B44" s="11" t="s">
        <v>5</v>
      </c>
      <c r="C44" s="12" t="s">
        <v>9</v>
      </c>
      <c r="D44" s="13" t="s">
        <v>10</v>
      </c>
      <c r="E44" s="13" t="s">
        <v>11</v>
      </c>
      <c r="F44" s="13" t="s">
        <v>12</v>
      </c>
      <c r="G44" s="13" t="s">
        <v>13</v>
      </c>
      <c r="H44" s="13" t="s">
        <v>14</v>
      </c>
      <c r="I44" s="13" t="s">
        <v>15</v>
      </c>
      <c r="J44" s="13" t="s">
        <v>16</v>
      </c>
      <c r="K44" s="13" t="s">
        <v>17</v>
      </c>
      <c r="L44" s="13" t="s">
        <v>18</v>
      </c>
      <c r="M44" s="13" t="s">
        <v>19</v>
      </c>
      <c r="N44" s="14" t="s">
        <v>20</v>
      </c>
      <c r="O44" s="47" t="s">
        <v>21</v>
      </c>
    </row>
    <row r="45" spans="1:17">
      <c r="A45" s="48" t="s">
        <v>8</v>
      </c>
      <c r="B45" s="49" t="s">
        <v>7</v>
      </c>
      <c r="C45" s="50">
        <v>82</v>
      </c>
      <c r="D45" s="51">
        <v>83</v>
      </c>
      <c r="E45" s="51">
        <v>83</v>
      </c>
      <c r="F45" s="51">
        <v>83</v>
      </c>
      <c r="G45" s="51">
        <v>83</v>
      </c>
      <c r="H45" s="51">
        <v>84</v>
      </c>
      <c r="I45" s="51">
        <v>83</v>
      </c>
      <c r="J45" s="51">
        <v>82</v>
      </c>
      <c r="K45" s="51">
        <v>82</v>
      </c>
      <c r="L45" s="51">
        <v>82</v>
      </c>
      <c r="M45" s="51">
        <v>82</v>
      </c>
      <c r="N45" s="52">
        <v>82</v>
      </c>
      <c r="O45" s="53">
        <f>(C45+D45+E45+F45+G45+H45+I45+J45+K45+L45+M45+N45)/12</f>
        <v>82.583333333333329</v>
      </c>
    </row>
    <row r="46" spans="1:17">
      <c r="A46" s="48" t="s">
        <v>4</v>
      </c>
      <c r="B46" s="49" t="s">
        <v>6</v>
      </c>
      <c r="C46" s="50">
        <v>1847000</v>
      </c>
      <c r="D46" s="51">
        <v>1804000</v>
      </c>
      <c r="E46" s="51">
        <v>1795000</v>
      </c>
      <c r="F46" s="51">
        <v>1816000</v>
      </c>
      <c r="G46" s="51">
        <v>1875000</v>
      </c>
      <c r="H46" s="51">
        <v>1831000</v>
      </c>
      <c r="I46" s="51">
        <v>2633000</v>
      </c>
      <c r="J46" s="51">
        <v>1857000</v>
      </c>
      <c r="K46" s="51">
        <v>1818000</v>
      </c>
      <c r="L46" s="51">
        <v>1862000</v>
      </c>
      <c r="M46" s="51">
        <v>2582000</v>
      </c>
      <c r="N46" s="52">
        <v>1965000</v>
      </c>
      <c r="O46" s="54">
        <f>SUM(C46:N46)</f>
        <v>23685000</v>
      </c>
    </row>
    <row r="47" spans="1:17" ht="15.75" thickBot="1">
      <c r="A47" s="60" t="s">
        <v>25</v>
      </c>
      <c r="B47" s="55" t="s">
        <v>6</v>
      </c>
      <c r="C47" s="61">
        <f>C46/C45</f>
        <v>22524.390243902439</v>
      </c>
      <c r="D47" s="62">
        <f>D46/D45</f>
        <v>21734.939759036144</v>
      </c>
      <c r="E47" s="62">
        <f t="shared" ref="E47:M47" si="41">E46/E45</f>
        <v>21626.506024096387</v>
      </c>
      <c r="F47" s="62">
        <f t="shared" si="41"/>
        <v>21879.518072289156</v>
      </c>
      <c r="G47" s="62">
        <f t="shared" si="41"/>
        <v>22590.361445783132</v>
      </c>
      <c r="H47" s="62">
        <f t="shared" si="41"/>
        <v>21797.619047619046</v>
      </c>
      <c r="I47" s="62">
        <f t="shared" si="41"/>
        <v>31722.891566265062</v>
      </c>
      <c r="J47" s="62">
        <f t="shared" si="41"/>
        <v>22646.341463414636</v>
      </c>
      <c r="K47" s="62">
        <f t="shared" si="41"/>
        <v>22170.731707317074</v>
      </c>
      <c r="L47" s="62">
        <f t="shared" si="41"/>
        <v>22707.317073170732</v>
      </c>
      <c r="M47" s="62">
        <f t="shared" si="41"/>
        <v>31487.804878048781</v>
      </c>
      <c r="N47" s="63">
        <f>N46/N45</f>
        <v>23963.414634146342</v>
      </c>
      <c r="O47" s="64">
        <f>O46/O45</f>
        <v>286801.21089808276</v>
      </c>
    </row>
    <row r="48" spans="1:17" ht="15.75" thickBot="1"/>
    <row r="49" spans="1:17" ht="15.75" thickBot="1">
      <c r="A49" s="10">
        <v>2016</v>
      </c>
      <c r="B49" s="11" t="s">
        <v>5</v>
      </c>
      <c r="C49" s="12" t="s">
        <v>9</v>
      </c>
      <c r="D49" s="13" t="s">
        <v>10</v>
      </c>
      <c r="E49" s="13" t="s">
        <v>11</v>
      </c>
      <c r="F49" s="13" t="s">
        <v>12</v>
      </c>
      <c r="G49" s="13" t="s">
        <v>13</v>
      </c>
      <c r="H49" s="13" t="s">
        <v>14</v>
      </c>
      <c r="I49" s="13" t="s">
        <v>15</v>
      </c>
      <c r="J49" s="13" t="s">
        <v>16</v>
      </c>
      <c r="K49" s="13" t="s">
        <v>17</v>
      </c>
      <c r="L49" s="13" t="s">
        <v>18</v>
      </c>
      <c r="M49" s="13" t="s">
        <v>19</v>
      </c>
      <c r="N49" s="14" t="s">
        <v>20</v>
      </c>
      <c r="O49" s="47" t="s">
        <v>21</v>
      </c>
      <c r="P49" s="78" t="s">
        <v>23</v>
      </c>
      <c r="Q49" s="79"/>
    </row>
    <row r="50" spans="1:17">
      <c r="A50" s="48" t="s">
        <v>8</v>
      </c>
      <c r="B50" s="49" t="s">
        <v>7</v>
      </c>
      <c r="C50" s="50">
        <v>83</v>
      </c>
      <c r="D50" s="51">
        <v>83</v>
      </c>
      <c r="E50" s="51">
        <v>83</v>
      </c>
      <c r="F50" s="51">
        <v>83</v>
      </c>
      <c r="G50" s="51">
        <v>84</v>
      </c>
      <c r="H50" s="51">
        <v>83</v>
      </c>
      <c r="I50" s="51">
        <v>83</v>
      </c>
      <c r="J50" s="51">
        <v>83</v>
      </c>
      <c r="K50" s="51">
        <v>84</v>
      </c>
      <c r="L50" s="51">
        <v>84</v>
      </c>
      <c r="M50" s="51">
        <v>84</v>
      </c>
      <c r="N50" s="52">
        <v>84</v>
      </c>
      <c r="O50" s="53">
        <f>(C50+D50+E50+F50+G50+H50+I50+J50+K50+L50+M50+N50)/12</f>
        <v>83.416666666666671</v>
      </c>
      <c r="P50" s="58">
        <f>O50-O45</f>
        <v>0.83333333333334281</v>
      </c>
      <c r="Q50" s="59">
        <f>P50/O45</f>
        <v>1.0090817356205968E-2</v>
      </c>
    </row>
    <row r="51" spans="1:17">
      <c r="A51" s="48" t="s">
        <v>4</v>
      </c>
      <c r="B51" s="49" t="s">
        <v>6</v>
      </c>
      <c r="C51" s="50">
        <v>1905000</v>
      </c>
      <c r="D51" s="51">
        <v>1914000</v>
      </c>
      <c r="E51" s="51">
        <v>1971000</v>
      </c>
      <c r="F51" s="51">
        <v>1863000</v>
      </c>
      <c r="G51" s="51">
        <v>1930000</v>
      </c>
      <c r="H51" s="51">
        <v>1945000</v>
      </c>
      <c r="I51" s="51">
        <v>2524000</v>
      </c>
      <c r="J51" s="51">
        <v>1982000</v>
      </c>
      <c r="K51" s="51">
        <v>2054000</v>
      </c>
      <c r="L51" s="51">
        <v>1965000</v>
      </c>
      <c r="M51" s="51">
        <v>2437000</v>
      </c>
      <c r="N51" s="52">
        <v>2727000</v>
      </c>
      <c r="O51" s="54">
        <f>SUM(C51:N51)</f>
        <v>25217000</v>
      </c>
      <c r="P51" s="50">
        <f>O51-O46</f>
        <v>1532000</v>
      </c>
      <c r="Q51" s="56">
        <f>P51/O46</f>
        <v>6.4682288368165503E-2</v>
      </c>
    </row>
    <row r="52" spans="1:17" ht="15.75" thickBot="1">
      <c r="A52" s="60" t="s">
        <v>25</v>
      </c>
      <c r="B52" s="55" t="s">
        <v>6</v>
      </c>
      <c r="C52" s="61">
        <f>C51/C50</f>
        <v>22951.807228915663</v>
      </c>
      <c r="D52" s="62">
        <f>D51/D50</f>
        <v>23060.24096385542</v>
      </c>
      <c r="E52" s="62">
        <f t="shared" ref="E52:M52" si="42">E51/E50</f>
        <v>23746.98795180723</v>
      </c>
      <c r="F52" s="62">
        <f t="shared" si="42"/>
        <v>22445.783132530119</v>
      </c>
      <c r="G52" s="62">
        <f t="shared" si="42"/>
        <v>22976.190476190477</v>
      </c>
      <c r="H52" s="62">
        <f t="shared" si="42"/>
        <v>23433.734939759037</v>
      </c>
      <c r="I52" s="62">
        <f t="shared" si="42"/>
        <v>30409.638554216868</v>
      </c>
      <c r="J52" s="62">
        <f t="shared" si="42"/>
        <v>23879.518072289156</v>
      </c>
      <c r="K52" s="62">
        <f t="shared" si="42"/>
        <v>24452.380952380954</v>
      </c>
      <c r="L52" s="62">
        <f t="shared" si="42"/>
        <v>23392.857142857141</v>
      </c>
      <c r="M52" s="62">
        <f t="shared" si="42"/>
        <v>29011.904761904763</v>
      </c>
      <c r="N52" s="63">
        <f>N51/N50</f>
        <v>32464.285714285714</v>
      </c>
      <c r="O52" s="64">
        <f>O51/O50</f>
        <v>302301.69830169826</v>
      </c>
      <c r="P52" s="41">
        <f>O52-O47</f>
        <v>15500.487403615494</v>
      </c>
      <c r="Q52" s="74">
        <f>P52/O47</f>
        <v>5.404610167118061E-2</v>
      </c>
    </row>
    <row r="53" spans="1:17" ht="15.75" thickBot="1"/>
    <row r="54" spans="1:17" ht="15.75" thickBot="1">
      <c r="A54" s="10">
        <v>2016</v>
      </c>
      <c r="B54" s="11" t="s">
        <v>5</v>
      </c>
      <c r="C54" s="12" t="s">
        <v>9</v>
      </c>
      <c r="D54" s="13" t="s">
        <v>10</v>
      </c>
      <c r="E54" s="13" t="s">
        <v>11</v>
      </c>
      <c r="F54" s="13" t="s">
        <v>12</v>
      </c>
      <c r="G54" s="13" t="s">
        <v>13</v>
      </c>
      <c r="H54" s="13" t="s">
        <v>14</v>
      </c>
      <c r="I54" s="13" t="s">
        <v>15</v>
      </c>
      <c r="J54" s="13" t="s">
        <v>16</v>
      </c>
      <c r="K54" s="13" t="s">
        <v>17</v>
      </c>
      <c r="L54" s="13" t="s">
        <v>18</v>
      </c>
      <c r="M54" s="13" t="s">
        <v>19</v>
      </c>
      <c r="N54" s="14" t="s">
        <v>20</v>
      </c>
      <c r="O54" s="47" t="s">
        <v>21</v>
      </c>
    </row>
    <row r="55" spans="1:17">
      <c r="A55" s="48" t="s">
        <v>8</v>
      </c>
      <c r="B55" s="49" t="s">
        <v>7</v>
      </c>
      <c r="C55" s="50">
        <v>83</v>
      </c>
      <c r="D55" s="51">
        <v>83</v>
      </c>
      <c r="E55" s="51">
        <v>83</v>
      </c>
      <c r="F55" s="51">
        <v>83</v>
      </c>
      <c r="G55" s="51">
        <v>84</v>
      </c>
      <c r="H55" s="51">
        <v>83</v>
      </c>
      <c r="I55" s="51">
        <v>83</v>
      </c>
      <c r="J55" s="51"/>
      <c r="K55" s="51"/>
      <c r="L55" s="51"/>
      <c r="M55" s="51"/>
      <c r="N55" s="52"/>
      <c r="O55" s="53">
        <f>(C55+D55+E55+F55+G55+H55+I55)/7</f>
        <v>83.142857142857139</v>
      </c>
    </row>
    <row r="56" spans="1:17">
      <c r="A56" s="48" t="s">
        <v>4</v>
      </c>
      <c r="B56" s="49" t="s">
        <v>6</v>
      </c>
      <c r="C56" s="50">
        <v>1905000</v>
      </c>
      <c r="D56" s="51">
        <v>1914000</v>
      </c>
      <c r="E56" s="51">
        <v>1971000</v>
      </c>
      <c r="F56" s="51">
        <v>1863000</v>
      </c>
      <c r="G56" s="51">
        <v>1930000</v>
      </c>
      <c r="H56" s="51">
        <v>1945000</v>
      </c>
      <c r="I56" s="51">
        <v>2524000</v>
      </c>
      <c r="J56" s="51"/>
      <c r="K56" s="51"/>
      <c r="L56" s="51"/>
      <c r="M56" s="51"/>
      <c r="N56" s="52"/>
      <c r="O56" s="54">
        <f>SUM(C56:N56)</f>
        <v>14052000</v>
      </c>
    </row>
    <row r="57" spans="1:17" ht="15.75" thickBot="1">
      <c r="A57" s="60" t="s">
        <v>25</v>
      </c>
      <c r="B57" s="55" t="s">
        <v>6</v>
      </c>
      <c r="C57" s="61">
        <f>C56/C55</f>
        <v>22951.807228915663</v>
      </c>
      <c r="D57" s="62">
        <f>D56/D55</f>
        <v>23060.24096385542</v>
      </c>
      <c r="E57" s="62">
        <f t="shared" ref="E57:I57" si="43">E56/E55</f>
        <v>23746.98795180723</v>
      </c>
      <c r="F57" s="62">
        <f t="shared" si="43"/>
        <v>22445.783132530119</v>
      </c>
      <c r="G57" s="62">
        <f t="shared" si="43"/>
        <v>22976.190476190477</v>
      </c>
      <c r="H57" s="62">
        <f t="shared" si="43"/>
        <v>23433.734939759037</v>
      </c>
      <c r="I57" s="62">
        <f t="shared" si="43"/>
        <v>30409.638554216868</v>
      </c>
      <c r="J57" s="62" t="e">
        <f t="shared" ref="J57:M57" si="44">J56/J55</f>
        <v>#DIV/0!</v>
      </c>
      <c r="K57" s="62" t="e">
        <f t="shared" si="44"/>
        <v>#DIV/0!</v>
      </c>
      <c r="L57" s="62" t="e">
        <f t="shared" si="44"/>
        <v>#DIV/0!</v>
      </c>
      <c r="M57" s="62" t="e">
        <f t="shared" si="44"/>
        <v>#DIV/0!</v>
      </c>
      <c r="N57" s="63" t="e">
        <f>N56/N55</f>
        <v>#DIV/0!</v>
      </c>
      <c r="O57" s="64">
        <f>O56/O55</f>
        <v>169010.30927835053</v>
      </c>
    </row>
    <row r="58" spans="1:17" ht="15.75" thickBot="1"/>
    <row r="59" spans="1:17" ht="15.75" thickBot="1">
      <c r="A59" s="10">
        <v>2017</v>
      </c>
      <c r="B59" s="11" t="s">
        <v>5</v>
      </c>
      <c r="C59" s="12" t="s">
        <v>9</v>
      </c>
      <c r="D59" s="13" t="s">
        <v>10</v>
      </c>
      <c r="E59" s="13" t="s">
        <v>11</v>
      </c>
      <c r="F59" s="13" t="s">
        <v>12</v>
      </c>
      <c r="G59" s="13" t="s">
        <v>13</v>
      </c>
      <c r="H59" s="13" t="s">
        <v>14</v>
      </c>
      <c r="I59" s="13" t="s">
        <v>15</v>
      </c>
      <c r="J59" s="13" t="s">
        <v>16</v>
      </c>
      <c r="K59" s="13" t="s">
        <v>17</v>
      </c>
      <c r="L59" s="13" t="s">
        <v>18</v>
      </c>
      <c r="M59" s="13" t="s">
        <v>19</v>
      </c>
      <c r="N59" s="14" t="s">
        <v>20</v>
      </c>
      <c r="O59" s="47" t="s">
        <v>21</v>
      </c>
      <c r="P59" s="78" t="s">
        <v>23</v>
      </c>
      <c r="Q59" s="79"/>
    </row>
    <row r="60" spans="1:17">
      <c r="A60" s="48" t="s">
        <v>8</v>
      </c>
      <c r="B60" s="49" t="s">
        <v>7</v>
      </c>
      <c r="C60" s="50">
        <v>84</v>
      </c>
      <c r="D60" s="51">
        <v>83</v>
      </c>
      <c r="E60" s="51">
        <v>81</v>
      </c>
      <c r="F60" s="51">
        <v>82</v>
      </c>
      <c r="G60" s="51">
        <v>82</v>
      </c>
      <c r="H60" s="51">
        <v>83</v>
      </c>
      <c r="I60" s="51">
        <v>84</v>
      </c>
      <c r="J60" s="51"/>
      <c r="K60" s="51"/>
      <c r="L60" s="51"/>
      <c r="M60" s="51"/>
      <c r="N60" s="52"/>
      <c r="O60" s="53">
        <f>(C60+D60+E60+F60+G60+H60+I60)/7</f>
        <v>82.714285714285708</v>
      </c>
      <c r="P60" s="58">
        <f>O60-O55</f>
        <v>-0.4285714285714306</v>
      </c>
      <c r="Q60" s="59">
        <f>P60/O55</f>
        <v>-5.154639175257757E-3</v>
      </c>
    </row>
    <row r="61" spans="1:17">
      <c r="A61" s="48" t="s">
        <v>4</v>
      </c>
      <c r="B61" s="49" t="s">
        <v>6</v>
      </c>
      <c r="C61" s="50">
        <v>2098000</v>
      </c>
      <c r="D61" s="51">
        <v>2001000</v>
      </c>
      <c r="E61" s="51">
        <v>2035000</v>
      </c>
      <c r="F61" s="51">
        <v>2074000</v>
      </c>
      <c r="G61" s="51">
        <v>2005000</v>
      </c>
      <c r="H61" s="51">
        <v>1990000</v>
      </c>
      <c r="I61" s="51">
        <v>2693000</v>
      </c>
      <c r="J61" s="51"/>
      <c r="K61" s="51"/>
      <c r="L61" s="51"/>
      <c r="M61" s="51"/>
      <c r="N61" s="52"/>
      <c r="O61" s="54">
        <f>SUM(C61:N61)</f>
        <v>14896000</v>
      </c>
      <c r="P61" s="50">
        <f>O61-O56</f>
        <v>844000</v>
      </c>
      <c r="Q61" s="56">
        <f>P61/O56</f>
        <v>6.0062624537432392E-2</v>
      </c>
    </row>
    <row r="62" spans="1:17" ht="15.75" thickBot="1">
      <c r="A62" s="60" t="s">
        <v>25</v>
      </c>
      <c r="B62" s="55" t="s">
        <v>6</v>
      </c>
      <c r="C62" s="61">
        <f>C61/C60</f>
        <v>24976.190476190477</v>
      </c>
      <c r="D62" s="62">
        <f>D61/D60</f>
        <v>24108.433734939757</v>
      </c>
      <c r="E62" s="62">
        <f t="shared" ref="E62:M62" si="45">E61/E60</f>
        <v>25123.456790123455</v>
      </c>
      <c r="F62" s="62">
        <f t="shared" si="45"/>
        <v>25292.682926829268</v>
      </c>
      <c r="G62" s="62">
        <f t="shared" si="45"/>
        <v>24451.219512195123</v>
      </c>
      <c r="H62" s="62">
        <f t="shared" si="45"/>
        <v>23975.903614457831</v>
      </c>
      <c r="I62" s="62">
        <f t="shared" si="45"/>
        <v>32059.523809523809</v>
      </c>
      <c r="J62" s="62" t="e">
        <f t="shared" si="45"/>
        <v>#DIV/0!</v>
      </c>
      <c r="K62" s="62" t="e">
        <f t="shared" si="45"/>
        <v>#DIV/0!</v>
      </c>
      <c r="L62" s="62" t="e">
        <f t="shared" si="45"/>
        <v>#DIV/0!</v>
      </c>
      <c r="M62" s="62" t="e">
        <f t="shared" si="45"/>
        <v>#DIV/0!</v>
      </c>
      <c r="N62" s="63" t="e">
        <f>N61/N60</f>
        <v>#DIV/0!</v>
      </c>
      <c r="O62" s="64">
        <f>O61/O60</f>
        <v>180089.81001727117</v>
      </c>
      <c r="P62" s="41">
        <f>O62-O57</f>
        <v>11079.500738920644</v>
      </c>
      <c r="Q62" s="74">
        <f>P62/O57</f>
        <v>6.5555176996175579E-2</v>
      </c>
    </row>
    <row r="64" spans="1:17" ht="15.75" thickBot="1"/>
    <row r="65" spans="1:17" ht="15.75" thickBot="1">
      <c r="A65" s="4">
        <v>2015</v>
      </c>
      <c r="B65" s="5" t="s">
        <v>5</v>
      </c>
      <c r="C65" s="6" t="s">
        <v>9</v>
      </c>
      <c r="D65" s="7" t="s">
        <v>10</v>
      </c>
      <c r="E65" s="7" t="s">
        <v>11</v>
      </c>
      <c r="F65" s="7" t="s">
        <v>12</v>
      </c>
      <c r="G65" s="7" t="s">
        <v>13</v>
      </c>
      <c r="H65" s="7" t="s">
        <v>14</v>
      </c>
      <c r="I65" s="7" t="s">
        <v>15</v>
      </c>
      <c r="J65" s="7" t="s">
        <v>16</v>
      </c>
      <c r="K65" s="7" t="s">
        <v>17</v>
      </c>
      <c r="L65" s="7" t="s">
        <v>18</v>
      </c>
      <c r="M65" s="7" t="s">
        <v>19</v>
      </c>
      <c r="N65" s="8" t="s">
        <v>20</v>
      </c>
      <c r="O65" s="9" t="s">
        <v>21</v>
      </c>
    </row>
    <row r="66" spans="1:17">
      <c r="A66" s="66" t="s">
        <v>30</v>
      </c>
      <c r="B66" s="71" t="s">
        <v>7</v>
      </c>
      <c r="C66" s="44">
        <v>36543</v>
      </c>
      <c r="D66" s="67">
        <v>34164</v>
      </c>
      <c r="E66" s="67">
        <v>39159</v>
      </c>
      <c r="F66" s="67">
        <v>36583</v>
      </c>
      <c r="G66" s="67">
        <v>33967</v>
      </c>
      <c r="H66" s="67">
        <v>36601</v>
      </c>
      <c r="I66" s="67">
        <v>31955</v>
      </c>
      <c r="J66" s="67">
        <v>30642</v>
      </c>
      <c r="K66" s="67">
        <v>36493</v>
      </c>
      <c r="L66" s="67">
        <v>37459</v>
      </c>
      <c r="M66" s="67">
        <v>35955</v>
      </c>
      <c r="N66" s="68">
        <v>33037</v>
      </c>
      <c r="O66" s="69">
        <f>SUM(C66:N66)</f>
        <v>422558</v>
      </c>
    </row>
    <row r="67" spans="1:17">
      <c r="A67" s="65" t="s">
        <v>31</v>
      </c>
      <c r="B67" s="72" t="s">
        <v>7</v>
      </c>
      <c r="C67" s="17">
        <v>4726</v>
      </c>
      <c r="D67" s="18">
        <v>4679</v>
      </c>
      <c r="E67" s="18">
        <v>5470</v>
      </c>
      <c r="F67" s="18">
        <v>4986</v>
      </c>
      <c r="G67" s="18">
        <v>4815</v>
      </c>
      <c r="H67" s="18">
        <v>5104</v>
      </c>
      <c r="I67" s="18">
        <v>3704</v>
      </c>
      <c r="J67" s="18">
        <v>3242</v>
      </c>
      <c r="K67" s="18">
        <v>4557</v>
      </c>
      <c r="L67" s="18">
        <v>4560</v>
      </c>
      <c r="M67" s="18">
        <v>4478</v>
      </c>
      <c r="N67" s="19">
        <v>3769</v>
      </c>
      <c r="O67" s="20">
        <f t="shared" ref="O67:O69" si="46">SUM(C67:N67)</f>
        <v>54090</v>
      </c>
    </row>
    <row r="68" spans="1:17">
      <c r="A68" s="65" t="s">
        <v>32</v>
      </c>
      <c r="B68" s="72" t="s">
        <v>7</v>
      </c>
      <c r="C68" s="17">
        <v>1944</v>
      </c>
      <c r="D68" s="18">
        <v>3338</v>
      </c>
      <c r="E68" s="18">
        <v>7128</v>
      </c>
      <c r="F68" s="18">
        <v>6385</v>
      </c>
      <c r="G68" s="18">
        <v>4723</v>
      </c>
      <c r="H68" s="18">
        <v>1168</v>
      </c>
      <c r="I68" s="18">
        <v>773</v>
      </c>
      <c r="J68" s="18">
        <v>754</v>
      </c>
      <c r="K68" s="18">
        <v>4777</v>
      </c>
      <c r="L68" s="18">
        <v>8966</v>
      </c>
      <c r="M68" s="18">
        <v>8282</v>
      </c>
      <c r="N68" s="19">
        <v>5469</v>
      </c>
      <c r="O68" s="20">
        <f t="shared" si="46"/>
        <v>53707</v>
      </c>
    </row>
    <row r="69" spans="1:17" ht="15.75" thickBot="1">
      <c r="A69" s="65" t="s">
        <v>33</v>
      </c>
      <c r="B69" s="72" t="s">
        <v>7</v>
      </c>
      <c r="C69" s="17">
        <v>25306</v>
      </c>
      <c r="D69" s="18">
        <v>24594</v>
      </c>
      <c r="E69" s="18">
        <v>29028</v>
      </c>
      <c r="F69" s="18">
        <v>26877</v>
      </c>
      <c r="G69" s="18">
        <v>27058</v>
      </c>
      <c r="H69" s="18">
        <v>26423</v>
      </c>
      <c r="I69" s="18">
        <v>22096</v>
      </c>
      <c r="J69" s="18">
        <v>20865</v>
      </c>
      <c r="K69" s="18">
        <v>24969</v>
      </c>
      <c r="L69" s="18">
        <v>25749</v>
      </c>
      <c r="M69" s="18">
        <v>26292</v>
      </c>
      <c r="N69" s="19">
        <v>21006</v>
      </c>
      <c r="O69" s="20">
        <f t="shared" si="46"/>
        <v>300263</v>
      </c>
    </row>
    <row r="70" spans="1:17" ht="15.75" thickBot="1">
      <c r="A70" s="70" t="s">
        <v>34</v>
      </c>
      <c r="B70" s="73" t="s">
        <v>7</v>
      </c>
      <c r="C70" s="27">
        <f>SUM(C66:C69)</f>
        <v>68519</v>
      </c>
      <c r="D70" s="27">
        <f t="shared" ref="D70" si="47">SUM(D66:D69)</f>
        <v>66775</v>
      </c>
      <c r="E70" s="27">
        <f t="shared" ref="E70" si="48">SUM(E66:E69)</f>
        <v>80785</v>
      </c>
      <c r="F70" s="27">
        <f t="shared" ref="F70" si="49">SUM(F66:F69)</f>
        <v>74831</v>
      </c>
      <c r="G70" s="27">
        <f t="shared" ref="G70" si="50">SUM(G66:G69)</f>
        <v>70563</v>
      </c>
      <c r="H70" s="27">
        <f t="shared" ref="H70" si="51">SUM(H66:H69)</f>
        <v>69296</v>
      </c>
      <c r="I70" s="27">
        <f t="shared" ref="I70" si="52">SUM(I66:I69)</f>
        <v>58528</v>
      </c>
      <c r="J70" s="27">
        <f t="shared" ref="J70" si="53">SUM(J66:J69)</f>
        <v>55503</v>
      </c>
      <c r="K70" s="27">
        <f t="shared" ref="K70" si="54">SUM(K66:K69)</f>
        <v>70796</v>
      </c>
      <c r="L70" s="27">
        <f t="shared" ref="L70" si="55">SUM(L66:L69)</f>
        <v>76734</v>
      </c>
      <c r="M70" s="27">
        <f t="shared" ref="M70" si="56">SUM(M66:M69)</f>
        <v>75007</v>
      </c>
      <c r="N70" s="14">
        <f>SUM(N66:N69)</f>
        <v>63281</v>
      </c>
      <c r="O70" s="15">
        <f>SUM(C70:N70)</f>
        <v>830618</v>
      </c>
    </row>
    <row r="71" spans="1:17">
      <c r="A71" s="76"/>
      <c r="B71" s="76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77"/>
    </row>
    <row r="72" spans="1:17" ht="15.75" thickBot="1"/>
    <row r="73" spans="1:17" ht="15.75" thickBot="1">
      <c r="A73" s="4">
        <v>2016</v>
      </c>
      <c r="B73" s="5" t="s">
        <v>5</v>
      </c>
      <c r="C73" s="6" t="s">
        <v>9</v>
      </c>
      <c r="D73" s="7" t="s">
        <v>10</v>
      </c>
      <c r="E73" s="7" t="s">
        <v>11</v>
      </c>
      <c r="F73" s="7" t="s">
        <v>12</v>
      </c>
      <c r="G73" s="7" t="s">
        <v>13</v>
      </c>
      <c r="H73" s="7" t="s">
        <v>14</v>
      </c>
      <c r="I73" s="7" t="s">
        <v>15</v>
      </c>
      <c r="J73" s="7" t="s">
        <v>16</v>
      </c>
      <c r="K73" s="7" t="s">
        <v>17</v>
      </c>
      <c r="L73" s="7" t="s">
        <v>18</v>
      </c>
      <c r="M73" s="7" t="s">
        <v>19</v>
      </c>
      <c r="N73" s="8" t="s">
        <v>20</v>
      </c>
      <c r="O73" s="9" t="s">
        <v>21</v>
      </c>
      <c r="P73" s="78" t="s">
        <v>23</v>
      </c>
      <c r="Q73" s="79"/>
    </row>
    <row r="74" spans="1:17">
      <c r="A74" s="66" t="s">
        <v>30</v>
      </c>
      <c r="B74" s="71" t="s">
        <v>7</v>
      </c>
      <c r="C74" s="44">
        <v>37415</v>
      </c>
      <c r="D74" s="67">
        <v>37139</v>
      </c>
      <c r="E74" s="67">
        <v>39150</v>
      </c>
      <c r="F74" s="67">
        <v>38544</v>
      </c>
      <c r="G74" s="67">
        <v>40392</v>
      </c>
      <c r="H74" s="67">
        <v>38838</v>
      </c>
      <c r="I74" s="67">
        <v>29698</v>
      </c>
      <c r="J74" s="67">
        <v>34645</v>
      </c>
      <c r="K74" s="67">
        <v>37802</v>
      </c>
      <c r="L74" s="67">
        <v>38173</v>
      </c>
      <c r="M74" s="67">
        <v>39819</v>
      </c>
      <c r="N74" s="68">
        <v>35093</v>
      </c>
      <c r="O74" s="69">
        <f>SUM(C74:N74)</f>
        <v>446708</v>
      </c>
      <c r="P74" s="58">
        <f>O74-O66</f>
        <v>24150</v>
      </c>
      <c r="Q74" s="59">
        <f>P74/O66</f>
        <v>5.7151917606577084E-2</v>
      </c>
    </row>
    <row r="75" spans="1:17">
      <c r="A75" s="65" t="s">
        <v>31</v>
      </c>
      <c r="B75" s="72" t="s">
        <v>7</v>
      </c>
      <c r="C75" s="17">
        <v>4570</v>
      </c>
      <c r="D75" s="18">
        <v>4591</v>
      </c>
      <c r="E75" s="18">
        <v>4884</v>
      </c>
      <c r="F75" s="18">
        <v>4954</v>
      </c>
      <c r="G75" s="18">
        <v>5402</v>
      </c>
      <c r="H75" s="18">
        <v>4952</v>
      </c>
      <c r="I75" s="18">
        <v>3192</v>
      </c>
      <c r="J75" s="18">
        <v>3614</v>
      </c>
      <c r="K75" s="18">
        <v>4605</v>
      </c>
      <c r="L75" s="18">
        <v>4755</v>
      </c>
      <c r="M75" s="18">
        <v>5022</v>
      </c>
      <c r="N75" s="19">
        <v>3834</v>
      </c>
      <c r="O75" s="20">
        <f t="shared" ref="O75:O77" si="57">SUM(C75:N75)</f>
        <v>54375</v>
      </c>
      <c r="P75" s="50">
        <f>O75-O67</f>
        <v>285</v>
      </c>
      <c r="Q75" s="56">
        <f>P75/O67</f>
        <v>5.2689961175818078E-3</v>
      </c>
    </row>
    <row r="76" spans="1:17">
      <c r="A76" s="65" t="s">
        <v>32</v>
      </c>
      <c r="B76" s="72" t="s">
        <v>7</v>
      </c>
      <c r="C76" s="17">
        <v>2841</v>
      </c>
      <c r="D76" s="18">
        <v>5106</v>
      </c>
      <c r="E76" s="18">
        <v>9250</v>
      </c>
      <c r="F76" s="18">
        <v>8639</v>
      </c>
      <c r="G76" s="18">
        <v>6701</v>
      </c>
      <c r="H76" s="18">
        <v>1543</v>
      </c>
      <c r="I76" s="18">
        <v>823</v>
      </c>
      <c r="J76" s="18">
        <v>851</v>
      </c>
      <c r="K76" s="18">
        <v>4267</v>
      </c>
      <c r="L76" s="18">
        <v>10509</v>
      </c>
      <c r="M76" s="18">
        <v>10796</v>
      </c>
      <c r="N76" s="19">
        <v>7578</v>
      </c>
      <c r="O76" s="20">
        <f t="shared" si="57"/>
        <v>68904</v>
      </c>
      <c r="P76" s="50">
        <f>O76-O68</f>
        <v>15197</v>
      </c>
      <c r="Q76" s="56">
        <f>P76/O68</f>
        <v>0.28296125272310874</v>
      </c>
    </row>
    <row r="77" spans="1:17" ht="15.75" thickBot="1">
      <c r="A77" s="65" t="s">
        <v>33</v>
      </c>
      <c r="B77" s="72" t="s">
        <v>7</v>
      </c>
      <c r="C77" s="17">
        <v>25348</v>
      </c>
      <c r="D77" s="18">
        <v>25850</v>
      </c>
      <c r="E77" s="18">
        <v>27561</v>
      </c>
      <c r="F77" s="18">
        <v>27607</v>
      </c>
      <c r="G77" s="18">
        <v>27834</v>
      </c>
      <c r="H77" s="18">
        <v>26072</v>
      </c>
      <c r="I77" s="18">
        <v>21227</v>
      </c>
      <c r="J77" s="18">
        <v>21595</v>
      </c>
      <c r="K77" s="18">
        <v>25135</v>
      </c>
      <c r="L77" s="18">
        <v>27745</v>
      </c>
      <c r="M77" s="18">
        <v>26774</v>
      </c>
      <c r="N77" s="19">
        <v>22299</v>
      </c>
      <c r="O77" s="20">
        <f t="shared" si="57"/>
        <v>305047</v>
      </c>
      <c r="P77" s="61">
        <f>O77-O69</f>
        <v>4784</v>
      </c>
      <c r="Q77" s="57">
        <f>P77/O69</f>
        <v>1.5932699000542859E-2</v>
      </c>
    </row>
    <row r="78" spans="1:17" ht="15.75" thickBot="1">
      <c r="A78" s="70" t="s">
        <v>34</v>
      </c>
      <c r="B78" s="73" t="s">
        <v>7</v>
      </c>
      <c r="C78" s="27">
        <f>SUM(C74:C77)</f>
        <v>70174</v>
      </c>
      <c r="D78" s="27">
        <f t="shared" ref="D78:M78" si="58">SUM(D74:D77)</f>
        <v>72686</v>
      </c>
      <c r="E78" s="27">
        <f t="shared" si="58"/>
        <v>80845</v>
      </c>
      <c r="F78" s="27">
        <f t="shared" si="58"/>
        <v>79744</v>
      </c>
      <c r="G78" s="27">
        <f t="shared" si="58"/>
        <v>80329</v>
      </c>
      <c r="H78" s="27">
        <f t="shared" si="58"/>
        <v>71405</v>
      </c>
      <c r="I78" s="27">
        <f t="shared" si="58"/>
        <v>54940</v>
      </c>
      <c r="J78" s="27">
        <f t="shared" si="58"/>
        <v>60705</v>
      </c>
      <c r="K78" s="27">
        <f t="shared" si="58"/>
        <v>71809</v>
      </c>
      <c r="L78" s="27">
        <f t="shared" si="58"/>
        <v>81182</v>
      </c>
      <c r="M78" s="27">
        <f t="shared" si="58"/>
        <v>82411</v>
      </c>
      <c r="N78" s="14">
        <f>SUM(N74:N77)</f>
        <v>68804</v>
      </c>
      <c r="O78" s="75">
        <f>SUM(C78:N78)</f>
        <v>875034</v>
      </c>
      <c r="P78" s="39">
        <f>O78-O70</f>
        <v>44416</v>
      </c>
      <c r="Q78" s="40">
        <f>P78/O70</f>
        <v>5.3473437849890081E-2</v>
      </c>
    </row>
    <row r="79" spans="1:17" ht="15.75" thickBot="1"/>
    <row r="80" spans="1:17" ht="15.75" thickBot="1">
      <c r="A80" s="4">
        <v>2016</v>
      </c>
      <c r="B80" s="5" t="s">
        <v>5</v>
      </c>
      <c r="C80" s="6" t="s">
        <v>9</v>
      </c>
      <c r="D80" s="7" t="s">
        <v>10</v>
      </c>
      <c r="E80" s="7" t="s">
        <v>11</v>
      </c>
      <c r="F80" s="7" t="s">
        <v>12</v>
      </c>
      <c r="G80" s="7" t="s">
        <v>13</v>
      </c>
      <c r="H80" s="7" t="s">
        <v>14</v>
      </c>
      <c r="I80" s="7" t="s">
        <v>15</v>
      </c>
      <c r="J80" s="7" t="s">
        <v>16</v>
      </c>
      <c r="K80" s="7" t="s">
        <v>17</v>
      </c>
      <c r="L80" s="7" t="s">
        <v>18</v>
      </c>
      <c r="M80" s="7" t="s">
        <v>19</v>
      </c>
      <c r="N80" s="8" t="s">
        <v>20</v>
      </c>
      <c r="O80" s="9" t="s">
        <v>21</v>
      </c>
    </row>
    <row r="81" spans="1:17">
      <c r="A81" s="66" t="s">
        <v>30</v>
      </c>
      <c r="B81" s="71" t="s">
        <v>7</v>
      </c>
      <c r="C81" s="44">
        <v>37415</v>
      </c>
      <c r="D81" s="67">
        <v>37139</v>
      </c>
      <c r="E81" s="67">
        <v>39150</v>
      </c>
      <c r="F81" s="67">
        <v>38544</v>
      </c>
      <c r="G81" s="67">
        <v>40392</v>
      </c>
      <c r="H81" s="67">
        <v>38838</v>
      </c>
      <c r="I81" s="67">
        <v>29698</v>
      </c>
      <c r="J81" s="67"/>
      <c r="K81" s="67"/>
      <c r="L81" s="67"/>
      <c r="M81" s="67"/>
      <c r="N81" s="68"/>
      <c r="O81" s="69">
        <f>SUM(C81:N81)</f>
        <v>261176</v>
      </c>
    </row>
    <row r="82" spans="1:17">
      <c r="A82" s="65" t="s">
        <v>31</v>
      </c>
      <c r="B82" s="72" t="s">
        <v>7</v>
      </c>
      <c r="C82" s="17">
        <v>4570</v>
      </c>
      <c r="D82" s="18">
        <v>4591</v>
      </c>
      <c r="E82" s="18">
        <v>4884</v>
      </c>
      <c r="F82" s="18">
        <v>4954</v>
      </c>
      <c r="G82" s="18">
        <v>5402</v>
      </c>
      <c r="H82" s="18">
        <v>4952</v>
      </c>
      <c r="I82" s="18">
        <v>3192</v>
      </c>
      <c r="J82" s="18"/>
      <c r="K82" s="18"/>
      <c r="L82" s="18"/>
      <c r="M82" s="18"/>
      <c r="N82" s="19"/>
      <c r="O82" s="20">
        <f t="shared" ref="O82:O84" si="59">SUM(C82:N82)</f>
        <v>32545</v>
      </c>
    </row>
    <row r="83" spans="1:17">
      <c r="A83" s="65" t="s">
        <v>32</v>
      </c>
      <c r="B83" s="72" t="s">
        <v>7</v>
      </c>
      <c r="C83" s="17">
        <v>2841</v>
      </c>
      <c r="D83" s="18">
        <v>5106</v>
      </c>
      <c r="E83" s="18">
        <v>9250</v>
      </c>
      <c r="F83" s="18">
        <v>8639</v>
      </c>
      <c r="G83" s="18">
        <v>6701</v>
      </c>
      <c r="H83" s="18">
        <v>1543</v>
      </c>
      <c r="I83" s="18">
        <v>823</v>
      </c>
      <c r="J83" s="18"/>
      <c r="K83" s="18"/>
      <c r="L83" s="18"/>
      <c r="M83" s="18"/>
      <c r="N83" s="19"/>
      <c r="O83" s="20">
        <f t="shared" si="59"/>
        <v>34903</v>
      </c>
    </row>
    <row r="84" spans="1:17" ht="15.75" thickBot="1">
      <c r="A84" s="65" t="s">
        <v>33</v>
      </c>
      <c r="B84" s="72" t="s">
        <v>7</v>
      </c>
      <c r="C84" s="17">
        <v>25348</v>
      </c>
      <c r="D84" s="18">
        <v>25850</v>
      </c>
      <c r="E84" s="18">
        <v>27561</v>
      </c>
      <c r="F84" s="18">
        <v>27607</v>
      </c>
      <c r="G84" s="18">
        <v>27834</v>
      </c>
      <c r="H84" s="18">
        <v>26072</v>
      </c>
      <c r="I84" s="18">
        <v>21227</v>
      </c>
      <c r="J84" s="18"/>
      <c r="K84" s="18"/>
      <c r="L84" s="18"/>
      <c r="M84" s="18"/>
      <c r="N84" s="19"/>
      <c r="O84" s="20">
        <f t="shared" si="59"/>
        <v>181499</v>
      </c>
    </row>
    <row r="85" spans="1:17" ht="15.75" thickBot="1">
      <c r="A85" s="70" t="s">
        <v>34</v>
      </c>
      <c r="B85" s="73" t="s">
        <v>7</v>
      </c>
      <c r="C85" s="27">
        <f>SUM(C81:C84)</f>
        <v>70174</v>
      </c>
      <c r="D85" s="27">
        <f t="shared" ref="D85" si="60">SUM(D81:D84)</f>
        <v>72686</v>
      </c>
      <c r="E85" s="27">
        <f t="shared" ref="E85" si="61">SUM(E81:E84)</f>
        <v>80845</v>
      </c>
      <c r="F85" s="27">
        <f t="shared" ref="F85" si="62">SUM(F81:F84)</f>
        <v>79744</v>
      </c>
      <c r="G85" s="27">
        <f t="shared" ref="G85" si="63">SUM(G81:G84)</f>
        <v>80329</v>
      </c>
      <c r="H85" s="27">
        <f t="shared" ref="H85:I85" si="64">SUM(H81:H84)</f>
        <v>71405</v>
      </c>
      <c r="I85" s="27">
        <f t="shared" si="64"/>
        <v>54940</v>
      </c>
      <c r="J85" s="27">
        <f t="shared" ref="J85" si="65">SUM(J81:J84)</f>
        <v>0</v>
      </c>
      <c r="K85" s="27">
        <f t="shared" ref="K85" si="66">SUM(K81:K84)</f>
        <v>0</v>
      </c>
      <c r="L85" s="27">
        <f t="shared" ref="L85" si="67">SUM(L81:L84)</f>
        <v>0</v>
      </c>
      <c r="M85" s="27">
        <f t="shared" ref="M85" si="68">SUM(M81:M84)</f>
        <v>0</v>
      </c>
      <c r="N85" s="14">
        <f>SUM(N81:N84)</f>
        <v>0</v>
      </c>
      <c r="O85" s="75">
        <f>SUM(C85:N85)</f>
        <v>510123</v>
      </c>
    </row>
    <row r="86" spans="1:17" ht="15.75" thickBot="1"/>
    <row r="87" spans="1:17" ht="15.75" thickBot="1">
      <c r="A87" s="4">
        <v>2017</v>
      </c>
      <c r="B87" s="5" t="s">
        <v>5</v>
      </c>
      <c r="C87" s="6" t="s">
        <v>9</v>
      </c>
      <c r="D87" s="7" t="s">
        <v>10</v>
      </c>
      <c r="E87" s="7" t="s">
        <v>11</v>
      </c>
      <c r="F87" s="7" t="s">
        <v>12</v>
      </c>
      <c r="G87" s="7" t="s">
        <v>13</v>
      </c>
      <c r="H87" s="7" t="s">
        <v>14</v>
      </c>
      <c r="I87" s="7" t="s">
        <v>15</v>
      </c>
      <c r="J87" s="7" t="s">
        <v>16</v>
      </c>
      <c r="K87" s="7" t="s">
        <v>17</v>
      </c>
      <c r="L87" s="7" t="s">
        <v>18</v>
      </c>
      <c r="M87" s="7" t="s">
        <v>19</v>
      </c>
      <c r="N87" s="8" t="s">
        <v>20</v>
      </c>
      <c r="O87" s="9" t="s">
        <v>21</v>
      </c>
      <c r="P87" s="78" t="s">
        <v>23</v>
      </c>
      <c r="Q87" s="79"/>
    </row>
    <row r="88" spans="1:17">
      <c r="A88" s="66" t="s">
        <v>30</v>
      </c>
      <c r="B88" s="71" t="s">
        <v>7</v>
      </c>
      <c r="C88" s="44">
        <v>41996</v>
      </c>
      <c r="D88" s="67">
        <v>38362</v>
      </c>
      <c r="E88" s="67">
        <v>44103</v>
      </c>
      <c r="F88" s="67">
        <v>36211</v>
      </c>
      <c r="G88" s="67">
        <v>40662</v>
      </c>
      <c r="H88" s="67">
        <v>40615</v>
      </c>
      <c r="I88" s="67">
        <v>28596</v>
      </c>
      <c r="J88" s="67"/>
      <c r="K88" s="67"/>
      <c r="L88" s="67"/>
      <c r="M88" s="67"/>
      <c r="N88" s="68"/>
      <c r="O88" s="69">
        <f>SUM(C88:N88)</f>
        <v>270545</v>
      </c>
      <c r="P88" s="58">
        <f>O88-O81</f>
        <v>9369</v>
      </c>
      <c r="Q88" s="59">
        <f>P88/O81</f>
        <v>3.5872361932183662E-2</v>
      </c>
    </row>
    <row r="89" spans="1:17">
      <c r="A89" s="65" t="s">
        <v>31</v>
      </c>
      <c r="B89" s="72" t="s">
        <v>7</v>
      </c>
      <c r="C89" s="17">
        <v>4916</v>
      </c>
      <c r="D89" s="18">
        <v>4472</v>
      </c>
      <c r="E89" s="18">
        <v>5048</v>
      </c>
      <c r="F89" s="18">
        <v>4203</v>
      </c>
      <c r="G89" s="18">
        <v>4836</v>
      </c>
      <c r="H89" s="18">
        <v>4731</v>
      </c>
      <c r="I89" s="18">
        <v>1240</v>
      </c>
      <c r="J89" s="18"/>
      <c r="K89" s="18"/>
      <c r="L89" s="18"/>
      <c r="M89" s="18"/>
      <c r="N89" s="19"/>
      <c r="O89" s="20">
        <f t="shared" ref="O89:O91" si="69">SUM(C89:N89)</f>
        <v>29446</v>
      </c>
      <c r="P89" s="50">
        <f>O89-O82</f>
        <v>-3099</v>
      </c>
      <c r="Q89" s="56">
        <f>P89/O82</f>
        <v>-9.5222000307266866E-2</v>
      </c>
    </row>
    <row r="90" spans="1:17">
      <c r="A90" s="65" t="s">
        <v>32</v>
      </c>
      <c r="B90" s="72" t="s">
        <v>7</v>
      </c>
      <c r="C90" s="17">
        <v>3499</v>
      </c>
      <c r="D90" s="18">
        <v>4406</v>
      </c>
      <c r="E90" s="18">
        <v>9402</v>
      </c>
      <c r="F90" s="18">
        <v>7323</v>
      </c>
      <c r="G90" s="18">
        <v>6258</v>
      </c>
      <c r="H90" s="18">
        <v>1577</v>
      </c>
      <c r="I90" s="18">
        <v>54</v>
      </c>
      <c r="J90" s="18"/>
      <c r="K90" s="18"/>
      <c r="L90" s="18"/>
      <c r="M90" s="18"/>
      <c r="N90" s="19"/>
      <c r="O90" s="20">
        <f t="shared" si="69"/>
        <v>32519</v>
      </c>
      <c r="P90" s="50">
        <f>O90-O83</f>
        <v>-2384</v>
      </c>
      <c r="Q90" s="56">
        <f>P90/O83</f>
        <v>-6.8303584219121569E-2</v>
      </c>
    </row>
    <row r="91" spans="1:17" ht="15.75" thickBot="1">
      <c r="A91" s="65" t="s">
        <v>33</v>
      </c>
      <c r="B91" s="72" t="s">
        <v>7</v>
      </c>
      <c r="C91" s="17">
        <v>27061</v>
      </c>
      <c r="D91" s="18">
        <v>26192</v>
      </c>
      <c r="E91" s="18">
        <v>28741</v>
      </c>
      <c r="F91" s="18">
        <v>25955</v>
      </c>
      <c r="G91" s="18">
        <v>27247</v>
      </c>
      <c r="H91" s="18">
        <v>26754</v>
      </c>
      <c r="I91" s="18">
        <v>20510</v>
      </c>
      <c r="J91" s="18"/>
      <c r="K91" s="18"/>
      <c r="L91" s="18"/>
      <c r="M91" s="18"/>
      <c r="N91" s="19"/>
      <c r="O91" s="20">
        <f t="shared" si="69"/>
        <v>182460</v>
      </c>
      <c r="P91" s="61">
        <f>O91-O84</f>
        <v>961</v>
      </c>
      <c r="Q91" s="57">
        <f>P91/O84</f>
        <v>5.2947950126446975E-3</v>
      </c>
    </row>
    <row r="92" spans="1:17" ht="15.75" thickBot="1">
      <c r="A92" s="70" t="s">
        <v>34</v>
      </c>
      <c r="B92" s="73" t="s">
        <v>7</v>
      </c>
      <c r="C92" s="27">
        <f>SUM(C88:C91)</f>
        <v>77472</v>
      </c>
      <c r="D92" s="27">
        <f t="shared" ref="D92" si="70">SUM(D88:D91)</f>
        <v>73432</v>
      </c>
      <c r="E92" s="27">
        <f t="shared" ref="E92" si="71">SUM(E88:E91)</f>
        <v>87294</v>
      </c>
      <c r="F92" s="27">
        <f t="shared" ref="F92" si="72">SUM(F88:F91)</f>
        <v>73692</v>
      </c>
      <c r="G92" s="27">
        <f t="shared" ref="G92" si="73">SUM(G88:G91)</f>
        <v>79003</v>
      </c>
      <c r="H92" s="27">
        <f t="shared" ref="H92" si="74">SUM(H88:H91)</f>
        <v>73677</v>
      </c>
      <c r="I92" s="27">
        <f t="shared" ref="I92" si="75">SUM(I88:I91)</f>
        <v>50400</v>
      </c>
      <c r="J92" s="27">
        <f t="shared" ref="J92" si="76">SUM(J88:J91)</f>
        <v>0</v>
      </c>
      <c r="K92" s="27">
        <f t="shared" ref="K92" si="77">SUM(K88:K91)</f>
        <v>0</v>
      </c>
      <c r="L92" s="27">
        <f t="shared" ref="L92" si="78">SUM(L88:L91)</f>
        <v>0</v>
      </c>
      <c r="M92" s="27">
        <f t="shared" ref="M92" si="79">SUM(M88:M91)</f>
        <v>0</v>
      </c>
      <c r="N92" s="14">
        <f>SUM(N88:N91)</f>
        <v>0</v>
      </c>
      <c r="O92" s="75">
        <f>SUM(C92:N92)</f>
        <v>514970</v>
      </c>
      <c r="P92" s="39">
        <f>O92-O85</f>
        <v>4847</v>
      </c>
      <c r="Q92" s="40">
        <f>P92/O85</f>
        <v>9.5016299990394477E-3</v>
      </c>
    </row>
  </sheetData>
  <mergeCells count="7">
    <mergeCell ref="A1:Q1"/>
    <mergeCell ref="P49:Q49"/>
    <mergeCell ref="P73:Q73"/>
    <mergeCell ref="P59:Q59"/>
    <mergeCell ref="P87:Q87"/>
    <mergeCell ref="P13:Q13"/>
    <mergeCell ref="P33:Q33"/>
  </mergeCells>
  <pageMargins left="0" right="0" top="0.70866141732283472" bottom="0.7086614173228347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9501,9502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Hýža Petr, Ing.</dc:creator>
  <cp:lastModifiedBy>15912</cp:lastModifiedBy>
  <cp:lastPrinted>2017-10-13T12:21:31Z</cp:lastPrinted>
  <dcterms:created xsi:type="dcterms:W3CDTF">2017-10-05T11:45:54Z</dcterms:created>
  <dcterms:modified xsi:type="dcterms:W3CDTF">2017-10-18T06:25:36Z</dcterms:modified>
</cp:coreProperties>
</file>